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Семенов\БТ\сентябрь\"/>
    </mc:Choice>
  </mc:AlternateContent>
  <bookViews>
    <workbookView xWindow="0" yWindow="0" windowWidth="22872" windowHeight="916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26" i="1"/>
  <c r="K26" i="1"/>
  <c r="K34" i="1" l="1"/>
  <c r="K33" i="1"/>
  <c r="L27" i="1"/>
  <c r="K27" i="1"/>
  <c r="K11" i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1" i="1"/>
  <c r="L22" i="1"/>
  <c r="L3" i="1"/>
  <c r="K4" i="1"/>
  <c r="K5" i="1"/>
  <c r="K6" i="1"/>
  <c r="K7" i="1"/>
  <c r="K8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3" i="1"/>
  <c r="K28" i="1" l="1"/>
  <c r="K29" i="1" s="1"/>
  <c r="L28" i="1"/>
  <c r="L29" i="1" s="1"/>
  <c r="M29" i="1" l="1"/>
</calcChain>
</file>

<file path=xl/sharedStrings.xml><?xml version="1.0" encoding="utf-8"?>
<sst xmlns="http://schemas.openxmlformats.org/spreadsheetml/2006/main" count="67" uniqueCount="28">
  <si>
    <t>Ввод 1</t>
  </si>
  <si>
    <t>Ввод 2</t>
  </si>
  <si>
    <t>АВР2 (ОЭК)</t>
  </si>
  <si>
    <t>АВР</t>
  </si>
  <si>
    <t>ВРУ-1</t>
  </si>
  <si>
    <t>ВРУ 2</t>
  </si>
  <si>
    <t>ВРУ-3</t>
  </si>
  <si>
    <t>ВРУ-4</t>
  </si>
  <si>
    <t>ВРУ-ИТП</t>
  </si>
  <si>
    <t>ВРУ-5</t>
  </si>
  <si>
    <t>ВРУ-6</t>
  </si>
  <si>
    <t>Меркурий 234</t>
  </si>
  <si>
    <t>Меркурий 236</t>
  </si>
  <si>
    <t>Меркурий 334</t>
  </si>
  <si>
    <t>Т1</t>
  </si>
  <si>
    <t>Т2</t>
  </si>
  <si>
    <t>Дом</t>
  </si>
  <si>
    <t>ИПУ</t>
  </si>
  <si>
    <t>НА ОДН</t>
  </si>
  <si>
    <t>Тариф</t>
  </si>
  <si>
    <t>Сумма начисления</t>
  </si>
  <si>
    <t>Объем</t>
  </si>
  <si>
    <t>ОДН (руб.)</t>
  </si>
  <si>
    <t>(Т2)</t>
  </si>
  <si>
    <t>(Т1)</t>
  </si>
  <si>
    <t>Показания сентябрь</t>
  </si>
  <si>
    <t>Расход сентябрь 2023</t>
  </si>
  <si>
    <t>Показания 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</si>
</sst>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5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Border="1" applyProtection="1"/>
    <xf numFmtId="2" fontId="0" fillId="6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43" fontId="0" fillId="2" borderId="1" xfId="1" applyFont="1" applyFill="1" applyBorder="1"/>
    <xf numFmtId="4" fontId="4" fillId="7" borderId="8" xfId="2" applyNumberFormat="1" applyFont="1" applyFill="1" applyBorder="1" applyAlignment="1">
      <alignment horizontal="right" vertical="top" wrapText="1"/>
    </xf>
    <xf numFmtId="2" fontId="4" fillId="7" borderId="8" xfId="2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Protection="1"/>
    <xf numFmtId="165" fontId="0" fillId="0" borderId="0" xfId="0" applyNumberFormat="1"/>
    <xf numFmtId="0" fontId="0" fillId="4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4" fontId="5" fillId="0" borderId="8" xfId="0" applyNumberFormat="1" applyFont="1" applyBorder="1"/>
  </cellXfs>
  <cellStyles count="3">
    <cellStyle name="Обычный" xfId="0" builtinId="0"/>
    <cellStyle name="Обычный_свод (2)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L12" sqref="L12"/>
    </sheetView>
  </sheetViews>
  <sheetFormatPr defaultRowHeight="14.4" x14ac:dyDescent="0.3"/>
  <cols>
    <col min="1" max="1" width="10.33203125" bestFit="1" customWidth="1"/>
    <col min="3" max="4" width="13.21875" bestFit="1" customWidth="1"/>
    <col min="5" max="5" width="9" bestFit="1" customWidth="1"/>
    <col min="6" max="6" width="9" customWidth="1"/>
    <col min="7" max="7" width="14.33203125" customWidth="1"/>
    <col min="8" max="8" width="15.109375" customWidth="1"/>
    <col min="9" max="9" width="13.88671875" customWidth="1"/>
    <col min="10" max="10" width="17.5546875" bestFit="1" customWidth="1"/>
    <col min="11" max="11" width="14.21875" bestFit="1" customWidth="1"/>
    <col min="12" max="12" width="20.77734375" customWidth="1"/>
    <col min="13" max="13" width="13.88671875" customWidth="1"/>
  </cols>
  <sheetData>
    <row r="1" spans="1:12" ht="15" thickBot="1" x14ac:dyDescent="0.35">
      <c r="G1" s="27" t="s">
        <v>27</v>
      </c>
      <c r="H1" s="27"/>
      <c r="I1" s="28" t="s">
        <v>25</v>
      </c>
      <c r="J1" s="28"/>
      <c r="K1" s="29" t="s">
        <v>26</v>
      </c>
      <c r="L1" s="29"/>
    </row>
    <row r="2" spans="1:12" ht="15" thickBot="1" x14ac:dyDescent="0.35">
      <c r="G2" s="10" t="s">
        <v>14</v>
      </c>
      <c r="H2" s="10" t="s">
        <v>15</v>
      </c>
      <c r="I2" s="12" t="s">
        <v>14</v>
      </c>
      <c r="J2" s="12" t="s">
        <v>15</v>
      </c>
      <c r="K2" s="13" t="s">
        <v>14</v>
      </c>
      <c r="L2" s="13" t="s">
        <v>15</v>
      </c>
    </row>
    <row r="3" spans="1:12" x14ac:dyDescent="0.3">
      <c r="A3" s="1" t="s">
        <v>0</v>
      </c>
      <c r="B3" s="1">
        <v>1</v>
      </c>
      <c r="C3" s="24" t="s">
        <v>4</v>
      </c>
      <c r="D3" s="4" t="s">
        <v>11</v>
      </c>
      <c r="E3" s="5">
        <v>42219205</v>
      </c>
      <c r="F3" s="1">
        <v>50</v>
      </c>
      <c r="G3" s="11">
        <v>6047.14</v>
      </c>
      <c r="H3" s="11">
        <v>2547.35</v>
      </c>
      <c r="I3" s="11">
        <v>6290.23</v>
      </c>
      <c r="J3" s="11">
        <v>2646.86</v>
      </c>
      <c r="K3">
        <f>(I3-G3)*F3</f>
        <v>12154.499999999962</v>
      </c>
      <c r="L3">
        <f>(J3-H3)*F3</f>
        <v>4975.5000000000109</v>
      </c>
    </row>
    <row r="4" spans="1:12" x14ac:dyDescent="0.3">
      <c r="A4" s="1" t="s">
        <v>1</v>
      </c>
      <c r="B4" s="1">
        <v>2</v>
      </c>
      <c r="C4" s="25"/>
      <c r="D4" s="4" t="s">
        <v>11</v>
      </c>
      <c r="E4" s="5">
        <v>42219211</v>
      </c>
      <c r="F4" s="1">
        <v>50</v>
      </c>
      <c r="G4" s="11">
        <v>3902.39</v>
      </c>
      <c r="H4" s="11">
        <v>1141.8</v>
      </c>
      <c r="I4" s="11">
        <v>4073.22</v>
      </c>
      <c r="J4" s="11">
        <v>1195.4000000000001</v>
      </c>
      <c r="K4">
        <f t="shared" ref="K4:K22" si="0">(I4-G4)*F4</f>
        <v>8541.4999999999964</v>
      </c>
      <c r="L4">
        <f t="shared" ref="L4:L22" si="1">(J4-H4)*F4</f>
        <v>2680.0000000000068</v>
      </c>
    </row>
    <row r="5" spans="1:12" x14ac:dyDescent="0.3">
      <c r="A5" s="1" t="s">
        <v>2</v>
      </c>
      <c r="B5" s="3"/>
      <c r="C5" s="26"/>
      <c r="D5" s="4" t="s">
        <v>12</v>
      </c>
      <c r="E5" s="5">
        <v>42265759</v>
      </c>
      <c r="F5" s="1">
        <v>16</v>
      </c>
      <c r="G5" s="11">
        <v>2089.1999999999998</v>
      </c>
      <c r="H5" s="11">
        <v>321.11</v>
      </c>
      <c r="I5" s="11">
        <v>2139.9499999999998</v>
      </c>
      <c r="J5" s="11">
        <v>346.38</v>
      </c>
      <c r="K5">
        <f t="shared" si="0"/>
        <v>812</v>
      </c>
      <c r="L5">
        <f t="shared" si="1"/>
        <v>404.31999999999971</v>
      </c>
    </row>
    <row r="6" spans="1:12" x14ac:dyDescent="0.3">
      <c r="A6" s="1" t="s">
        <v>0</v>
      </c>
      <c r="B6" s="1"/>
      <c r="C6" s="24" t="s">
        <v>5</v>
      </c>
      <c r="D6" s="6" t="s">
        <v>11</v>
      </c>
      <c r="E6" s="7">
        <v>42236916</v>
      </c>
      <c r="F6" s="1">
        <v>50</v>
      </c>
      <c r="G6" s="11">
        <v>8125.35</v>
      </c>
      <c r="H6" s="11">
        <v>3610.16</v>
      </c>
      <c r="I6" s="11">
        <v>8354.27</v>
      </c>
      <c r="J6" s="11">
        <v>3706.92</v>
      </c>
      <c r="K6">
        <f t="shared" si="0"/>
        <v>11446.000000000004</v>
      </c>
      <c r="L6">
        <f t="shared" si="1"/>
        <v>4838.0000000000109</v>
      </c>
    </row>
    <row r="7" spans="1:12" x14ac:dyDescent="0.3">
      <c r="A7" s="1" t="s">
        <v>1</v>
      </c>
      <c r="B7" s="1"/>
      <c r="C7" s="25"/>
      <c r="D7" s="6" t="s">
        <v>13</v>
      </c>
      <c r="E7" s="7">
        <v>41764511</v>
      </c>
      <c r="F7" s="1">
        <v>50</v>
      </c>
      <c r="G7" s="11">
        <v>3892.05</v>
      </c>
      <c r="H7" s="11">
        <v>1339.54</v>
      </c>
      <c r="I7" s="11">
        <v>4080.91</v>
      </c>
      <c r="J7" s="11">
        <v>1409.77</v>
      </c>
      <c r="K7">
        <f t="shared" si="0"/>
        <v>9442.9999999999836</v>
      </c>
      <c r="L7">
        <f t="shared" si="1"/>
        <v>3511.5000000000009</v>
      </c>
    </row>
    <row r="8" spans="1:12" x14ac:dyDescent="0.3">
      <c r="A8" s="1" t="s">
        <v>3</v>
      </c>
      <c r="B8" s="1"/>
      <c r="C8" s="26"/>
      <c r="D8" s="6" t="s">
        <v>11</v>
      </c>
      <c r="E8" s="7">
        <v>42183198</v>
      </c>
      <c r="F8" s="1">
        <v>16</v>
      </c>
      <c r="G8" s="11">
        <v>4169.74</v>
      </c>
      <c r="H8" s="11">
        <v>584.77</v>
      </c>
      <c r="I8" s="11">
        <v>4292.87</v>
      </c>
      <c r="J8" s="11">
        <v>633.54999999999995</v>
      </c>
      <c r="K8">
        <f t="shared" si="0"/>
        <v>1970.0800000000017</v>
      </c>
      <c r="L8">
        <f t="shared" si="1"/>
        <v>780.47999999999956</v>
      </c>
    </row>
    <row r="9" spans="1:12" x14ac:dyDescent="0.3">
      <c r="A9" s="1" t="s">
        <v>0</v>
      </c>
      <c r="B9" s="1">
        <v>1</v>
      </c>
      <c r="C9" s="24" t="s">
        <v>6</v>
      </c>
      <c r="D9" s="4" t="s">
        <v>11</v>
      </c>
      <c r="E9" s="5">
        <v>41764512</v>
      </c>
      <c r="F9" s="1">
        <v>60</v>
      </c>
      <c r="G9" s="11">
        <v>6931.16</v>
      </c>
      <c r="H9" s="11">
        <v>2982.32</v>
      </c>
      <c r="I9" s="11">
        <v>7190.62</v>
      </c>
      <c r="J9" s="11">
        <v>3090.68</v>
      </c>
      <c r="K9">
        <f t="shared" si="0"/>
        <v>15567.600000000002</v>
      </c>
      <c r="L9">
        <f t="shared" si="1"/>
        <v>6501.5999999999804</v>
      </c>
    </row>
    <row r="10" spans="1:12" x14ac:dyDescent="0.3">
      <c r="A10" s="1" t="s">
        <v>1</v>
      </c>
      <c r="B10" s="1">
        <v>2</v>
      </c>
      <c r="C10" s="25"/>
      <c r="D10" s="4" t="s">
        <v>11</v>
      </c>
      <c r="E10" s="5">
        <v>41803246</v>
      </c>
      <c r="F10" s="1">
        <v>60</v>
      </c>
      <c r="G10" s="11">
        <v>4124.04</v>
      </c>
      <c r="H10" s="11">
        <v>1414.32</v>
      </c>
      <c r="I10" s="11">
        <v>4288.3599999999997</v>
      </c>
      <c r="J10" s="11">
        <v>1473.2</v>
      </c>
      <c r="K10">
        <f t="shared" si="0"/>
        <v>9859.1999999999825</v>
      </c>
      <c r="L10">
        <f t="shared" si="1"/>
        <v>3532.8000000000065</v>
      </c>
    </row>
    <row r="11" spans="1:12" x14ac:dyDescent="0.3">
      <c r="A11" s="1" t="s">
        <v>2</v>
      </c>
      <c r="B11" s="3"/>
      <c r="C11" s="26"/>
      <c r="D11" s="4" t="s">
        <v>12</v>
      </c>
      <c r="E11" s="5">
        <v>42336739</v>
      </c>
      <c r="F11" s="1">
        <v>30</v>
      </c>
      <c r="G11" s="11">
        <v>2343.64</v>
      </c>
      <c r="H11" s="11">
        <v>278.29000000000002</v>
      </c>
      <c r="I11" s="11">
        <v>2408.6</v>
      </c>
      <c r="J11" s="11">
        <v>300.13</v>
      </c>
      <c r="K11">
        <f>(I11-G11)*F11</f>
        <v>1948.8000000000011</v>
      </c>
      <c r="L11">
        <f t="shared" si="1"/>
        <v>655.19999999999925</v>
      </c>
    </row>
    <row r="12" spans="1:12" x14ac:dyDescent="0.3">
      <c r="A12" s="1" t="s">
        <v>0</v>
      </c>
      <c r="B12" s="1">
        <v>1</v>
      </c>
      <c r="C12" s="24" t="s">
        <v>7</v>
      </c>
      <c r="D12" s="4" t="s">
        <v>11</v>
      </c>
      <c r="E12" s="5">
        <v>41803270</v>
      </c>
      <c r="F12" s="1">
        <v>60</v>
      </c>
      <c r="G12" s="11">
        <v>7554.44</v>
      </c>
      <c r="H12" s="11">
        <v>2978.95</v>
      </c>
      <c r="I12" s="11">
        <v>7828.78</v>
      </c>
      <c r="J12" s="11">
        <v>3085.78</v>
      </c>
      <c r="K12">
        <f t="shared" si="0"/>
        <v>16460.400000000009</v>
      </c>
      <c r="L12">
        <f t="shared" si="1"/>
        <v>6409.8000000000229</v>
      </c>
    </row>
    <row r="13" spans="1:12" x14ac:dyDescent="0.3">
      <c r="A13" s="1" t="s">
        <v>1</v>
      </c>
      <c r="B13" s="1">
        <v>2</v>
      </c>
      <c r="C13" s="25"/>
      <c r="D13" s="4" t="s">
        <v>11</v>
      </c>
      <c r="E13" s="5">
        <v>41764508</v>
      </c>
      <c r="F13" s="1">
        <v>60</v>
      </c>
      <c r="G13" s="11">
        <v>4444.24</v>
      </c>
      <c r="H13" s="11">
        <v>1437.44</v>
      </c>
      <c r="I13" s="11">
        <v>4616.12</v>
      </c>
      <c r="J13" s="11">
        <v>1498.74</v>
      </c>
      <c r="K13">
        <f t="shared" si="0"/>
        <v>10312.800000000007</v>
      </c>
      <c r="L13">
        <f t="shared" si="1"/>
        <v>3677.9999999999973</v>
      </c>
    </row>
    <row r="14" spans="1:12" x14ac:dyDescent="0.3">
      <c r="A14" s="1" t="s">
        <v>2</v>
      </c>
      <c r="B14" s="3"/>
      <c r="C14" s="26"/>
      <c r="D14" s="4" t="s">
        <v>12</v>
      </c>
      <c r="E14" s="5">
        <v>42336470</v>
      </c>
      <c r="F14" s="1">
        <v>16</v>
      </c>
      <c r="G14" s="11">
        <v>3086.32</v>
      </c>
      <c r="H14" s="11">
        <v>453.58</v>
      </c>
      <c r="I14" s="11">
        <v>3156.4</v>
      </c>
      <c r="J14" s="11">
        <v>488.51</v>
      </c>
      <c r="K14">
        <f t="shared" si="0"/>
        <v>1121.2799999999988</v>
      </c>
      <c r="L14">
        <f t="shared" si="1"/>
        <v>558.88000000000011</v>
      </c>
    </row>
    <row r="15" spans="1:12" x14ac:dyDescent="0.3">
      <c r="A15" s="2" t="s">
        <v>0</v>
      </c>
      <c r="B15" s="2">
        <v>1</v>
      </c>
      <c r="C15" s="23" t="s">
        <v>8</v>
      </c>
      <c r="D15" s="8" t="s">
        <v>11</v>
      </c>
      <c r="E15" s="9">
        <v>35980866</v>
      </c>
      <c r="F15" s="2">
        <v>1</v>
      </c>
      <c r="G15" s="11">
        <v>74222.539999999994</v>
      </c>
      <c r="H15" s="11">
        <v>36484.49</v>
      </c>
      <c r="I15" s="11">
        <v>75273.570000000007</v>
      </c>
      <c r="J15" s="11">
        <v>37001.93</v>
      </c>
      <c r="K15">
        <f t="shared" si="0"/>
        <v>1051.0300000000134</v>
      </c>
      <c r="L15">
        <f t="shared" si="1"/>
        <v>517.44000000000233</v>
      </c>
    </row>
    <row r="16" spans="1:12" x14ac:dyDescent="0.3">
      <c r="A16" s="2" t="s">
        <v>1</v>
      </c>
      <c r="B16" s="2">
        <v>2</v>
      </c>
      <c r="C16" s="23"/>
      <c r="D16" s="8" t="s">
        <v>11</v>
      </c>
      <c r="E16" s="9">
        <v>35989458</v>
      </c>
      <c r="F16" s="2">
        <v>1</v>
      </c>
      <c r="G16" s="11">
        <v>59768.53</v>
      </c>
      <c r="H16" s="11">
        <v>30093.51</v>
      </c>
      <c r="I16" s="11">
        <v>61048.93</v>
      </c>
      <c r="J16" s="11">
        <v>30736.44</v>
      </c>
      <c r="K16">
        <f t="shared" si="0"/>
        <v>1280.4000000000015</v>
      </c>
      <c r="L16">
        <f t="shared" si="1"/>
        <v>642.93000000000029</v>
      </c>
    </row>
    <row r="17" spans="1:13" x14ac:dyDescent="0.3">
      <c r="A17" s="1" t="s">
        <v>0</v>
      </c>
      <c r="B17" s="1">
        <v>1</v>
      </c>
      <c r="C17" s="24" t="s">
        <v>9</v>
      </c>
      <c r="D17" s="4" t="s">
        <v>11</v>
      </c>
      <c r="E17" s="5">
        <v>42219212</v>
      </c>
      <c r="F17" s="1">
        <v>50</v>
      </c>
      <c r="G17" s="11">
        <v>6623.97</v>
      </c>
      <c r="H17" s="11">
        <v>2798.31</v>
      </c>
      <c r="I17" s="11">
        <v>6845.83</v>
      </c>
      <c r="J17" s="11">
        <v>2887.24</v>
      </c>
      <c r="K17">
        <f t="shared" si="0"/>
        <v>11092.999999999984</v>
      </c>
      <c r="L17">
        <f t="shared" si="1"/>
        <v>4446.4999999999918</v>
      </c>
    </row>
    <row r="18" spans="1:13" x14ac:dyDescent="0.3">
      <c r="A18" s="1" t="s">
        <v>1</v>
      </c>
      <c r="B18" s="1">
        <v>2</v>
      </c>
      <c r="C18" s="25"/>
      <c r="D18" s="4" t="s">
        <v>11</v>
      </c>
      <c r="E18" s="5">
        <v>42219300</v>
      </c>
      <c r="F18" s="1">
        <v>50</v>
      </c>
      <c r="G18" s="11">
        <v>3475.97</v>
      </c>
      <c r="H18" s="11">
        <v>1074.6500000000001</v>
      </c>
      <c r="I18" s="11">
        <v>3625.48</v>
      </c>
      <c r="J18" s="11">
        <v>1126.8</v>
      </c>
      <c r="K18">
        <f t="shared" si="0"/>
        <v>7475.5000000000109</v>
      </c>
      <c r="L18">
        <f t="shared" si="1"/>
        <v>2607.4999999999932</v>
      </c>
    </row>
    <row r="19" spans="1:13" x14ac:dyDescent="0.3">
      <c r="A19" s="1" t="s">
        <v>2</v>
      </c>
      <c r="B19" s="3"/>
      <c r="C19" s="26"/>
      <c r="D19" s="4" t="s">
        <v>12</v>
      </c>
      <c r="E19" s="5">
        <v>42265735</v>
      </c>
      <c r="F19" s="1">
        <v>16</v>
      </c>
      <c r="G19" s="11">
        <v>2022.35</v>
      </c>
      <c r="H19" s="11">
        <v>317.43</v>
      </c>
      <c r="I19" s="11">
        <v>2073.7199999999998</v>
      </c>
      <c r="J19" s="11">
        <v>343.01</v>
      </c>
      <c r="K19">
        <f t="shared" si="0"/>
        <v>821.91999999999825</v>
      </c>
      <c r="L19">
        <f t="shared" si="1"/>
        <v>409.27999999999975</v>
      </c>
    </row>
    <row r="20" spans="1:13" x14ac:dyDescent="0.3">
      <c r="A20" s="1" t="s">
        <v>0</v>
      </c>
      <c r="B20" s="1">
        <v>1</v>
      </c>
      <c r="C20" s="24" t="s">
        <v>10</v>
      </c>
      <c r="D20" s="4" t="s">
        <v>11</v>
      </c>
      <c r="E20" s="5">
        <v>42219244</v>
      </c>
      <c r="F20" s="1">
        <v>50</v>
      </c>
      <c r="G20" s="11">
        <v>6729.56</v>
      </c>
      <c r="H20" s="11">
        <v>2716.53</v>
      </c>
      <c r="I20" s="11">
        <v>6972.04</v>
      </c>
      <c r="J20" s="11">
        <v>2811.72</v>
      </c>
      <c r="K20">
        <f t="shared" si="0"/>
        <v>12123.999999999978</v>
      </c>
      <c r="L20">
        <f>(J20-H20)*F20</f>
        <v>4759.49999999998</v>
      </c>
    </row>
    <row r="21" spans="1:13" x14ac:dyDescent="0.3">
      <c r="A21" s="1" t="s">
        <v>1</v>
      </c>
      <c r="B21" s="1">
        <v>2</v>
      </c>
      <c r="C21" s="25"/>
      <c r="D21" s="4" t="s">
        <v>11</v>
      </c>
      <c r="E21" s="5">
        <v>42170896</v>
      </c>
      <c r="F21" s="1">
        <v>50</v>
      </c>
      <c r="G21" s="11">
        <v>3991.37</v>
      </c>
      <c r="H21" s="11">
        <v>1392.02</v>
      </c>
      <c r="I21" s="11">
        <v>4175.5600000000004</v>
      </c>
      <c r="J21" s="11">
        <v>1460.49</v>
      </c>
      <c r="K21">
        <f t="shared" si="0"/>
        <v>9209.5000000000255</v>
      </c>
      <c r="L21">
        <f t="shared" si="1"/>
        <v>3423.5000000000014</v>
      </c>
    </row>
    <row r="22" spans="1:13" x14ac:dyDescent="0.3">
      <c r="A22" s="1" t="s">
        <v>2</v>
      </c>
      <c r="B22" s="3"/>
      <c r="C22" s="26"/>
      <c r="D22" s="4" t="s">
        <v>12</v>
      </c>
      <c r="E22" s="5">
        <v>42265819</v>
      </c>
      <c r="F22" s="1">
        <v>16</v>
      </c>
      <c r="G22" s="11">
        <v>2220.29</v>
      </c>
      <c r="H22" s="11">
        <v>521.47</v>
      </c>
      <c r="I22" s="11">
        <v>2319.56</v>
      </c>
      <c r="J22" s="11">
        <v>561.95000000000005</v>
      </c>
      <c r="K22">
        <f t="shared" si="0"/>
        <v>1588.3199999999997</v>
      </c>
      <c r="L22">
        <f t="shared" si="1"/>
        <v>647.68000000000029</v>
      </c>
    </row>
    <row r="25" spans="1:13" x14ac:dyDescent="0.3">
      <c r="K25" t="s">
        <v>14</v>
      </c>
      <c r="L25" t="s">
        <v>15</v>
      </c>
    </row>
    <row r="26" spans="1:13" x14ac:dyDescent="0.3">
      <c r="J26" s="14" t="s">
        <v>16</v>
      </c>
      <c r="K26" s="15">
        <f>SUM(K3:K22)</f>
        <v>144280.82999999999</v>
      </c>
      <c r="L26" s="15">
        <f>SUM(L3:L22)</f>
        <v>55980.41</v>
      </c>
    </row>
    <row r="27" spans="1:13" x14ac:dyDescent="0.3">
      <c r="J27" s="16" t="s">
        <v>17</v>
      </c>
      <c r="K27" s="17">
        <f>K34</f>
        <v>99225.225759768451</v>
      </c>
      <c r="L27" s="17">
        <f>K33</f>
        <v>33293.217557251905</v>
      </c>
    </row>
    <row r="28" spans="1:13" x14ac:dyDescent="0.3">
      <c r="J28" s="16" t="s">
        <v>18</v>
      </c>
      <c r="K28" s="18">
        <f>K26-K27</f>
        <v>45055.604240231536</v>
      </c>
      <c r="L28" s="18">
        <f>L26-L27</f>
        <v>22687.192442748099</v>
      </c>
    </row>
    <row r="29" spans="1:13" x14ac:dyDescent="0.3">
      <c r="J29" s="21" t="s">
        <v>22</v>
      </c>
      <c r="K29" s="22">
        <f>K28*I34</f>
        <v>311334.22529999993</v>
      </c>
      <c r="L29" s="22">
        <f>L28*I33</f>
        <v>59440.44420000002</v>
      </c>
      <c r="M29" s="22">
        <f>K29+L29</f>
        <v>370774.66949999996</v>
      </c>
    </row>
    <row r="32" spans="1:13" x14ac:dyDescent="0.3">
      <c r="I32" t="s">
        <v>19</v>
      </c>
      <c r="J32" t="s">
        <v>20</v>
      </c>
      <c r="K32" t="s">
        <v>21</v>
      </c>
    </row>
    <row r="33" spans="9:12" x14ac:dyDescent="0.3">
      <c r="I33" s="20">
        <v>2.62</v>
      </c>
      <c r="J33" s="19">
        <v>87228.23</v>
      </c>
      <c r="K33">
        <f>J33/I33</f>
        <v>33293.217557251905</v>
      </c>
      <c r="L33" t="s">
        <v>23</v>
      </c>
    </row>
    <row r="34" spans="9:12" x14ac:dyDescent="0.3">
      <c r="I34" s="20">
        <v>6.91</v>
      </c>
      <c r="J34" s="30">
        <v>685646.31</v>
      </c>
      <c r="K34">
        <f>J34/I34</f>
        <v>99225.225759768451</v>
      </c>
      <c r="L34" t="s">
        <v>24</v>
      </c>
    </row>
  </sheetData>
  <mergeCells count="10">
    <mergeCell ref="K1:L1"/>
    <mergeCell ref="C3:C5"/>
    <mergeCell ref="C6:C8"/>
    <mergeCell ref="C9:C11"/>
    <mergeCell ref="C12:C14"/>
    <mergeCell ref="C15:C16"/>
    <mergeCell ref="C17:C19"/>
    <mergeCell ref="C20:C22"/>
    <mergeCell ref="G1:H1"/>
    <mergeCell ref="I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 Никита</dc:creator>
  <cp:lastModifiedBy>Семенов Никита</cp:lastModifiedBy>
  <dcterms:created xsi:type="dcterms:W3CDTF">2023-08-10T10:28:12Z</dcterms:created>
  <dcterms:modified xsi:type="dcterms:W3CDTF">2023-10-06T09:29:37Z</dcterms:modified>
</cp:coreProperties>
</file>