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8E3D347C-D75D-4DA9-AD4E-3FD42F1CB1FA}" xr6:coauthVersionLast="45" xr6:coauthVersionMax="45" xr10:uidLastSave="{00000000-0000-0000-0000-000000000000}"/>
  <bookViews>
    <workbookView xWindow="-120" yWindow="-120" windowWidth="29040" windowHeight="17640"/>
  </bookViews>
  <sheets>
    <sheet name="126-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4" l="1"/>
  <c r="B6" i="4"/>
  <c r="I6" i="4"/>
  <c r="B7" i="4"/>
  <c r="E7" i="4"/>
  <c r="B8" i="4"/>
  <c r="E8" i="4"/>
  <c r="G8" i="4"/>
  <c r="B9" i="4"/>
  <c r="B10" i="4"/>
  <c r="E10" i="4"/>
  <c r="G10" i="4"/>
  <c r="B11" i="4"/>
  <c r="B12" i="4"/>
  <c r="E12" i="4"/>
  <c r="G12" i="4"/>
  <c r="B13" i="4"/>
  <c r="B14" i="4"/>
  <c r="E14" i="4"/>
  <c r="G14" i="4"/>
  <c r="B15" i="4"/>
  <c r="B4" i="4"/>
  <c r="E4" i="4"/>
  <c r="E5" i="4"/>
  <c r="H5" i="4"/>
  <c r="E6" i="4"/>
  <c r="H6" i="4"/>
  <c r="E15" i="4"/>
  <c r="G15" i="4"/>
  <c r="I5" i="4"/>
  <c r="J5" i="4"/>
  <c r="E13" i="4"/>
  <c r="G13" i="4"/>
  <c r="E11" i="4"/>
  <c r="G11" i="4"/>
  <c r="E9" i="4"/>
  <c r="G9" i="4"/>
  <c r="G5" i="4"/>
  <c r="G6" i="4"/>
  <c r="G4" i="4"/>
  <c r="H4" i="4"/>
  <c r="I4" i="4"/>
  <c r="J4" i="4"/>
  <c r="H7" i="4"/>
  <c r="G7" i="4"/>
  <c r="G16" i="4"/>
  <c r="J6" i="4"/>
  <c r="J16" i="4"/>
  <c r="I7" i="4"/>
  <c r="J7" i="4"/>
</calcChain>
</file>

<file path=xl/sharedStrings.xml><?xml version="1.0" encoding="utf-8"?>
<sst xmlns="http://schemas.openxmlformats.org/spreadsheetml/2006/main" count="28" uniqueCount="28">
  <si>
    <t>Общая площадь помещения, кв. м.</t>
  </si>
  <si>
    <t>Тариф, руб.</t>
  </si>
  <si>
    <t>Начислено в  2017 г.</t>
  </si>
  <si>
    <t>Перерасчет за  2017 г.</t>
  </si>
  <si>
    <t>Фактически за период 31.01.2017-25.04.2017</t>
  </si>
  <si>
    <t>Расчет по решению суда период 31.01.2017-25.04.2017, 0,0259 Гкал/кв. м., тариф 1968,13</t>
  </si>
  <si>
    <t>Доначисление за 2017 год.</t>
  </si>
  <si>
    <t>Январь 2017 г.</t>
  </si>
  <si>
    <t>Февраль 2017 г.</t>
  </si>
  <si>
    <t>Март 2017 г.</t>
  </si>
  <si>
    <t>Апрель 2017 г.</t>
  </si>
  <si>
    <t>Май 2017 г.</t>
  </si>
  <si>
    <t>Июнь 2017 г.</t>
  </si>
  <si>
    <t>Июль 2017 г.</t>
  </si>
  <si>
    <t>Август 2017 г.</t>
  </si>
  <si>
    <t>Сентябрь 2017 г.</t>
  </si>
  <si>
    <t>Октябрь 2017 г.</t>
  </si>
  <si>
    <t>Ноябрь 2017 г.</t>
  </si>
  <si>
    <t>Декабрь 2017 г.</t>
  </si>
  <si>
    <t>126-2</t>
  </si>
  <si>
    <t>Фактически за 2017 г., руб.</t>
  </si>
  <si>
    <t>Среднемесячное потребление за 2017 г., Гкал на 1кв. м.</t>
  </si>
  <si>
    <t>4=(3*1)*2</t>
  </si>
  <si>
    <t>6=4-5</t>
  </si>
  <si>
    <t>9=8-7</t>
  </si>
  <si>
    <t>В ЕПД за декабрь 2017 г.</t>
  </si>
  <si>
    <t>В ЕПД за март 2020 г.</t>
  </si>
  <si>
    <t>Площадь помещения: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</si>
</sst>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0.00000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color indexed="5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3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applyFont="1"/>
    <xf numFmtId="4" fontId="1" fillId="0" borderId="1" xfId="1" applyNumberFormat="1" applyFont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 wrapText="1"/>
    </xf>
    <xf numFmtId="0" fontId="4" fillId="0" borderId="0" xfId="0" applyFont="1"/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4.5703125" customWidth="1"/>
    <col min="2" max="2" width="10.85546875" customWidth="1"/>
    <col min="3" max="3" width="10.140625" customWidth="1"/>
    <col min="4" max="4" width="13.5703125" customWidth="1"/>
    <col min="5" max="5" width="10.42578125" customWidth="1"/>
    <col min="7" max="7" width="9.7109375" customWidth="1"/>
    <col min="8" max="8" width="9.42578125" customWidth="1"/>
    <col min="9" max="9" width="16.140625" customWidth="1"/>
    <col min="11" max="11" width="11" customWidth="1"/>
  </cols>
  <sheetData>
    <row r="1" spans="1:10" x14ac:dyDescent="0.25">
      <c r="A1" t="s">
        <v>19</v>
      </c>
      <c r="B1" s="12" t="s">
        <v>27</v>
      </c>
      <c r="D1">
        <v>40.4</v>
      </c>
    </row>
    <row r="2" spans="1:10" ht="67.5" x14ac:dyDescent="0.25">
      <c r="A2" s="1"/>
      <c r="B2" s="1" t="s">
        <v>0</v>
      </c>
      <c r="C2" s="1" t="s">
        <v>1</v>
      </c>
      <c r="D2" s="1" t="s">
        <v>21</v>
      </c>
      <c r="E2" s="1" t="s">
        <v>20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</row>
    <row r="3" spans="1:10" x14ac:dyDescent="0.25">
      <c r="A3" s="1"/>
      <c r="B3" s="1">
        <v>1</v>
      </c>
      <c r="C3" s="1">
        <v>2</v>
      </c>
      <c r="D3" s="1">
        <v>3</v>
      </c>
      <c r="E3" s="1" t="s">
        <v>22</v>
      </c>
      <c r="F3" s="1">
        <v>5</v>
      </c>
      <c r="G3" s="1" t="s">
        <v>23</v>
      </c>
      <c r="H3" s="1">
        <v>7</v>
      </c>
      <c r="I3" s="1">
        <v>8</v>
      </c>
      <c r="J3" s="1" t="s">
        <v>24</v>
      </c>
    </row>
    <row r="4" spans="1:10" x14ac:dyDescent="0.25">
      <c r="A4" s="1" t="s">
        <v>7</v>
      </c>
      <c r="B4" s="5">
        <f>$D$1</f>
        <v>40.4</v>
      </c>
      <c r="C4" s="5">
        <v>1665.48</v>
      </c>
      <c r="D4" s="7">
        <v>3.1419348990292126E-2</v>
      </c>
      <c r="E4" s="6">
        <f t="shared" ref="E4:E15" si="0">(D4*B4)*C4</f>
        <v>2114.0632131966099</v>
      </c>
      <c r="F4" s="6">
        <v>975.64</v>
      </c>
      <c r="G4" s="11">
        <f>E4-F4</f>
        <v>1138.42321319661</v>
      </c>
      <c r="H4" s="2">
        <f>ROUND(E4/31,2)</f>
        <v>68.2</v>
      </c>
      <c r="I4" s="2">
        <f>ROUND(((0.0151*12/7)*B4)*1968.13/31,2)</f>
        <v>66.39</v>
      </c>
      <c r="J4" s="8">
        <f>I4-H4</f>
        <v>-1.8100000000000023</v>
      </c>
    </row>
    <row r="5" spans="1:10" x14ac:dyDescent="0.25">
      <c r="A5" s="1" t="s">
        <v>8</v>
      </c>
      <c r="B5" s="5">
        <f t="shared" ref="B5:B15" si="1">$D$1</f>
        <v>40.4</v>
      </c>
      <c r="C5" s="5">
        <v>1665.48</v>
      </c>
      <c r="D5" s="7">
        <v>2.5051490658957204E-2</v>
      </c>
      <c r="E5" s="6">
        <f t="shared" si="0"/>
        <v>1685.5993691722738</v>
      </c>
      <c r="F5" s="6">
        <v>975.97</v>
      </c>
      <c r="G5" s="11">
        <f t="shared" ref="G5:G14" si="2">E5-F5</f>
        <v>709.62936917227375</v>
      </c>
      <c r="H5" s="3">
        <f>E5</f>
        <v>1685.5993691722738</v>
      </c>
      <c r="I5" s="2">
        <f>ROUND(((0.0151*12/7)*B5)*1968.13,2)</f>
        <v>2058.2399999999998</v>
      </c>
      <c r="J5" s="8">
        <f>I5-H5</f>
        <v>372.640630827726</v>
      </c>
    </row>
    <row r="6" spans="1:10" x14ac:dyDescent="0.25">
      <c r="A6" s="1" t="s">
        <v>9</v>
      </c>
      <c r="B6" s="5">
        <f t="shared" si="1"/>
        <v>40.4</v>
      </c>
      <c r="C6" s="5">
        <v>1665.48</v>
      </c>
      <c r="D6" s="7">
        <v>2.0284937092463231E-2</v>
      </c>
      <c r="E6" s="6">
        <f t="shared" si="0"/>
        <v>1364.8799439617287</v>
      </c>
      <c r="F6" s="6">
        <v>975.97</v>
      </c>
      <c r="G6" s="11">
        <f t="shared" si="2"/>
        <v>388.90994396172869</v>
      </c>
      <c r="H6" s="3">
        <f>E6</f>
        <v>1364.8799439617287</v>
      </c>
      <c r="I6" s="2">
        <f>ROUND(((0.0151*12/7)*B6)*1968.13,2)</f>
        <v>2058.2399999999998</v>
      </c>
      <c r="J6" s="8">
        <f>I6-H6</f>
        <v>693.36005603827107</v>
      </c>
    </row>
    <row r="7" spans="1:10" x14ac:dyDescent="0.25">
      <c r="A7" s="1" t="s">
        <v>10</v>
      </c>
      <c r="B7" s="5">
        <f t="shared" si="1"/>
        <v>40.4</v>
      </c>
      <c r="C7" s="5">
        <v>1665.48</v>
      </c>
      <c r="D7" s="7">
        <v>1.3392961558064111E-2</v>
      </c>
      <c r="E7" s="6">
        <f t="shared" si="0"/>
        <v>901.15066847527441</v>
      </c>
      <c r="F7" s="6">
        <v>975.97</v>
      </c>
      <c r="G7" s="11">
        <f t="shared" si="2"/>
        <v>-74.819331524725612</v>
      </c>
      <c r="H7" s="2">
        <f>ROUND(E7/30*25,2)</f>
        <v>750.96</v>
      </c>
      <c r="I7" s="2">
        <f>ROUND(((0.0151*12/7)*B7)*1968.13/30*25,2)</f>
        <v>1715.2</v>
      </c>
      <c r="J7" s="8">
        <f>I7-H7</f>
        <v>964.24</v>
      </c>
    </row>
    <row r="8" spans="1:10" x14ac:dyDescent="0.25">
      <c r="A8" s="1" t="s">
        <v>11</v>
      </c>
      <c r="B8" s="5">
        <f t="shared" si="1"/>
        <v>40.4</v>
      </c>
      <c r="C8" s="5">
        <v>1665.48</v>
      </c>
      <c r="D8" s="7">
        <v>9.3515837944158162E-3</v>
      </c>
      <c r="E8" s="6">
        <f t="shared" si="0"/>
        <v>629.2249814281156</v>
      </c>
      <c r="F8" s="6">
        <v>975.97</v>
      </c>
      <c r="G8" s="11">
        <f t="shared" si="2"/>
        <v>-346.74501857188443</v>
      </c>
      <c r="H8" s="2"/>
      <c r="I8" s="2"/>
      <c r="J8" s="2"/>
    </row>
    <row r="9" spans="1:10" x14ac:dyDescent="0.25">
      <c r="A9" s="1" t="s">
        <v>12</v>
      </c>
      <c r="B9" s="5">
        <f t="shared" si="1"/>
        <v>40.4</v>
      </c>
      <c r="C9" s="5">
        <v>1665.48</v>
      </c>
      <c r="D9" s="7">
        <v>0</v>
      </c>
      <c r="E9" s="6">
        <f t="shared" si="0"/>
        <v>0</v>
      </c>
      <c r="F9" s="6">
        <v>975.97</v>
      </c>
      <c r="G9" s="11">
        <f t="shared" si="2"/>
        <v>-975.97</v>
      </c>
      <c r="H9" s="2"/>
      <c r="I9" s="2"/>
      <c r="J9" s="2"/>
    </row>
    <row r="10" spans="1:10" x14ac:dyDescent="0.25">
      <c r="A10" s="1" t="s">
        <v>13</v>
      </c>
      <c r="B10" s="5">
        <f t="shared" si="1"/>
        <v>40.4</v>
      </c>
      <c r="C10" s="5">
        <v>1665.48</v>
      </c>
      <c r="D10" s="7">
        <v>0</v>
      </c>
      <c r="E10" s="6">
        <f t="shared" si="0"/>
        <v>0</v>
      </c>
      <c r="F10" s="6">
        <v>1021.35</v>
      </c>
      <c r="G10" s="11">
        <f t="shared" si="2"/>
        <v>-1021.35</v>
      </c>
      <c r="H10" s="2"/>
      <c r="I10" s="2"/>
      <c r="J10" s="2"/>
    </row>
    <row r="11" spans="1:10" x14ac:dyDescent="0.25">
      <c r="A11" s="1" t="s">
        <v>14</v>
      </c>
      <c r="B11" s="5">
        <f t="shared" si="1"/>
        <v>40.4</v>
      </c>
      <c r="C11" s="5">
        <v>2059.7399999999998</v>
      </c>
      <c r="D11" s="7">
        <v>0</v>
      </c>
      <c r="E11" s="6">
        <f t="shared" si="0"/>
        <v>0</v>
      </c>
      <c r="F11" s="6">
        <v>1207.01</v>
      </c>
      <c r="G11" s="11">
        <f t="shared" si="2"/>
        <v>-1207.01</v>
      </c>
      <c r="H11" s="2"/>
      <c r="I11" s="2"/>
      <c r="J11" s="2"/>
    </row>
    <row r="12" spans="1:10" x14ac:dyDescent="0.25">
      <c r="A12" s="1" t="s">
        <v>15</v>
      </c>
      <c r="B12" s="5">
        <f t="shared" si="1"/>
        <v>40.4</v>
      </c>
      <c r="C12" s="5">
        <v>2059.7399999999998</v>
      </c>
      <c r="D12" s="7">
        <v>1.5099010529080695E-3</v>
      </c>
      <c r="E12" s="6">
        <f t="shared" si="0"/>
        <v>125.64414522656141</v>
      </c>
      <c r="F12" s="6">
        <v>1207.01</v>
      </c>
      <c r="G12" s="11">
        <f t="shared" si="2"/>
        <v>-1081.3658547734385</v>
      </c>
      <c r="H12" s="2"/>
      <c r="I12" s="2"/>
      <c r="J12" s="2"/>
    </row>
    <row r="13" spans="1:10" x14ac:dyDescent="0.25">
      <c r="A13" s="1" t="s">
        <v>16</v>
      </c>
      <c r="B13" s="5">
        <f t="shared" si="1"/>
        <v>40.4</v>
      </c>
      <c r="C13" s="5">
        <v>2059.7399999999998</v>
      </c>
      <c r="D13" s="7">
        <v>1.0836564007451338E-2</v>
      </c>
      <c r="E13" s="6">
        <f t="shared" si="0"/>
        <v>901.74837568779583</v>
      </c>
      <c r="F13" s="6">
        <v>1207.01</v>
      </c>
      <c r="G13" s="11">
        <f t="shared" si="2"/>
        <v>-305.26162431220416</v>
      </c>
      <c r="H13" s="2"/>
      <c r="I13" s="2"/>
      <c r="J13" s="2"/>
    </row>
    <row r="14" spans="1:10" x14ac:dyDescent="0.25">
      <c r="A14" s="1" t="s">
        <v>17</v>
      </c>
      <c r="B14" s="5">
        <f t="shared" si="1"/>
        <v>40.4</v>
      </c>
      <c r="C14" s="5">
        <v>2059.7399999999998</v>
      </c>
      <c r="D14" s="7">
        <v>2.1359132076696846E-2</v>
      </c>
      <c r="E14" s="6">
        <f t="shared" si="0"/>
        <v>1777.3680516276845</v>
      </c>
      <c r="F14" s="6">
        <v>1207.01</v>
      </c>
      <c r="G14" s="11">
        <f t="shared" si="2"/>
        <v>570.35805162768452</v>
      </c>
      <c r="H14" s="2"/>
      <c r="I14" s="2"/>
      <c r="J14" s="2"/>
    </row>
    <row r="15" spans="1:10" x14ac:dyDescent="0.25">
      <c r="A15" s="1" t="s">
        <v>18</v>
      </c>
      <c r="B15" s="5">
        <f t="shared" si="1"/>
        <v>40.4</v>
      </c>
      <c r="C15" s="5">
        <v>2059.7399999999998</v>
      </c>
      <c r="D15" s="7">
        <v>2.2100469607332675E-2</v>
      </c>
      <c r="E15" s="6">
        <f t="shared" si="0"/>
        <v>1839.0573392678987</v>
      </c>
      <c r="F15" s="6">
        <v>1207.01</v>
      </c>
      <c r="G15" s="11">
        <f>E15-F15</f>
        <v>632.04733926789868</v>
      </c>
      <c r="H15" s="2"/>
      <c r="I15" s="2"/>
      <c r="J15" s="2"/>
    </row>
    <row r="16" spans="1:10" x14ac:dyDescent="0.25">
      <c r="A16" s="9"/>
      <c r="B16" s="9"/>
      <c r="C16" s="9"/>
      <c r="D16" s="9"/>
      <c r="E16" s="10" t="s">
        <v>25</v>
      </c>
      <c r="F16" s="9"/>
      <c r="G16" s="11">
        <f>SUM(G4:G15)</f>
        <v>-1573.1539119560566</v>
      </c>
      <c r="H16" s="4"/>
      <c r="I16" s="4" t="s">
        <v>26</v>
      </c>
      <c r="J16" s="8">
        <f>SUM(J4:J15)</f>
        <v>2028.4306868659971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126-2</vt:lpstr>
    </vt:vector>
  </TitlesOfParts>
  <Company>orgname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Надеенская Ирина</dc:creator>
  <cp:lastModifiedBy>Sv</cp:lastModifiedBy>
  <dcterms:created xsi:type="dcterms:W3CDTF">2020-04-10T14:22:08Z</dcterms:created>
  <dcterms:modified xsi:type="dcterms:W3CDTF">2020-04-17T16:53:53Z</dcterms:modified>
</cp:coreProperties>
</file>