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Колонистова\Работа\2021 г\Ноябрь\"/>
    </mc:Choice>
  </mc:AlternateContent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13" i="1"/>
  <c r="C11" i="1" l="1"/>
  <c r="H18" i="1"/>
  <c r="H19" i="1"/>
  <c r="H20" i="1"/>
  <c r="H21" i="1"/>
  <c r="H22" i="1"/>
  <c r="H6" i="1"/>
  <c r="H7" i="1"/>
  <c r="H8" i="1"/>
  <c r="H9" i="1"/>
  <c r="H10" i="1"/>
  <c r="H11" i="1"/>
  <c r="H5" i="1" l="1"/>
  <c r="H23" i="1"/>
  <c r="H17" i="1"/>
  <c r="H12" i="1"/>
  <c r="C12" i="1"/>
  <c r="B23" i="1" l="1"/>
  <c r="C23" i="1" s="1"/>
  <c r="B17" i="1"/>
</calcChain>
</file>

<file path=xl/sharedStrings.xml><?xml version="1.0" encoding="utf-8"?>
<sst xmlns="http://schemas.openxmlformats.org/spreadsheetml/2006/main" count="43" uniqueCount="23">
  <si>
    <t>сентябрь</t>
  </si>
  <si>
    <t>октябрь</t>
  </si>
  <si>
    <t>Объем, принятый к учету, Квт*ч</t>
  </si>
  <si>
    <t>Площадь, кв.м.</t>
  </si>
  <si>
    <t>Объем в счетах РСО, Квт*ч</t>
  </si>
  <si>
    <t>На 1 кв.м./Руб.</t>
  </si>
  <si>
    <t>Отклонения в разрезе месяцев Т1, Квт*ч</t>
  </si>
  <si>
    <t>Отклонения в разрезе месяцев Т2, Квт*ч</t>
  </si>
  <si>
    <t>Расчетный период</t>
  </si>
  <si>
    <t>Тариф Т1 / руб.</t>
  </si>
  <si>
    <t>Тариф Т2 / руб.</t>
  </si>
  <si>
    <t>Итого сумма перерасчета (Т1+Т2), руб.</t>
  </si>
  <si>
    <t>8=(4*6)+(5*7)</t>
  </si>
  <si>
    <t>10=8/9</t>
  </si>
  <si>
    <t>Паркинг</t>
  </si>
  <si>
    <t>Дом</t>
  </si>
  <si>
    <t>март</t>
  </si>
  <si>
    <t>апрель</t>
  </si>
  <si>
    <t>май</t>
  </si>
  <si>
    <t>июнь</t>
  </si>
  <si>
    <t>июль</t>
  </si>
  <si>
    <t>август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</si>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</sst>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F_-;\-* #,##0\ _F_-;_-* &quot;-&quot;\ _F_-;_-@_-"/>
    <numFmt numFmtId="167" formatCode="_-* #,##0.00\ _F_-;\-* #,##0.00\ _F_-;_-* &quot;-&quot;??\ _F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Helvetica-Narrow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8" fillId="0" borderId="0"/>
  </cellStyleXfs>
  <cellXfs count="19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14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14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3" fontId="9" fillId="0" borderId="1" xfId="1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</cellXfs>
  <cellStyles count="15">
    <cellStyle name="Обычный" xfId="0" builtinId="0"/>
    <cellStyle name="Обычный 2" xfId="4"/>
    <cellStyle name="Обычный 2 2" xfId="11"/>
    <cellStyle name="Обычный 3" xfId="5"/>
    <cellStyle name="Обычный 4" xfId="6"/>
    <cellStyle name="Обычный 5" xfId="7"/>
    <cellStyle name="Обычный 6" xfId="3"/>
    <cellStyle name="Обычный 7" xfId="13"/>
    <cellStyle name="Обычный_Сводная" xfId="14"/>
    <cellStyle name="Тысячи [0]_Example " xfId="8"/>
    <cellStyle name="Тысячи_Example " xfId="9"/>
    <cellStyle name="Финансовый" xfId="1" builtinId="3"/>
    <cellStyle name="Финансовый 2" xfId="10"/>
    <cellStyle name="Финансовый 3" xfId="12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L22" sqref="L22"/>
    </sheetView>
  </sheetViews>
  <sheetFormatPr defaultRowHeight="14.4"/>
  <cols>
    <col min="1" max="1" width="11.109375" bestFit="1" customWidth="1"/>
    <col min="2" max="2" width="17.21875" customWidth="1"/>
    <col min="3" max="3" width="19.33203125" bestFit="1" customWidth="1"/>
    <col min="4" max="4" width="21.5546875" customWidth="1"/>
    <col min="5" max="5" width="21.5546875" style="1" customWidth="1"/>
    <col min="6" max="6" width="11.6640625" style="1" customWidth="1"/>
    <col min="7" max="7" width="12.109375" style="1" customWidth="1"/>
    <col min="8" max="8" width="19.77734375" style="1" customWidth="1"/>
    <col min="9" max="9" width="12.21875" style="1" customWidth="1"/>
    <col min="10" max="10" width="11.88671875" customWidth="1"/>
  </cols>
  <sheetData>
    <row r="1" spans="1:10" s="1" customFormat="1"/>
    <row r="2" spans="1:10" s="1" customFormat="1" ht="17.399999999999999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3" customFormat="1" ht="41.4">
      <c r="A3" s="2" t="s">
        <v>8</v>
      </c>
      <c r="B3" s="2" t="s">
        <v>4</v>
      </c>
      <c r="C3" s="2" t="s">
        <v>2</v>
      </c>
      <c r="D3" s="2" t="s">
        <v>6</v>
      </c>
      <c r="E3" s="2" t="s">
        <v>7</v>
      </c>
      <c r="F3" s="2" t="s">
        <v>9</v>
      </c>
      <c r="G3" s="2" t="s">
        <v>10</v>
      </c>
      <c r="H3" s="2" t="s">
        <v>11</v>
      </c>
      <c r="I3" s="2" t="s">
        <v>3</v>
      </c>
      <c r="J3" s="2" t="s">
        <v>5</v>
      </c>
    </row>
    <row r="4" spans="1:10" s="1" customForma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 t="s">
        <v>12</v>
      </c>
      <c r="I4" s="2">
        <v>9</v>
      </c>
      <c r="J4" s="2" t="s">
        <v>13</v>
      </c>
    </row>
    <row r="5" spans="1:10">
      <c r="A5" s="8" t="s">
        <v>16</v>
      </c>
      <c r="B5" s="14">
        <v>170974</v>
      </c>
      <c r="C5" s="9">
        <v>27536.40217391304</v>
      </c>
      <c r="D5" s="9">
        <v>1269</v>
      </c>
      <c r="E5" s="9">
        <v>0</v>
      </c>
      <c r="F5" s="10">
        <v>5.6</v>
      </c>
      <c r="G5" s="10">
        <v>1.63</v>
      </c>
      <c r="H5" s="10">
        <f>(D5*F5)+(E5*G5)</f>
        <v>7106.4</v>
      </c>
      <c r="I5" s="11">
        <v>6540.3</v>
      </c>
      <c r="J5" s="12">
        <v>1.0865556625842849</v>
      </c>
    </row>
    <row r="6" spans="1:10">
      <c r="A6" s="8" t="s">
        <v>17</v>
      </c>
      <c r="B6" s="15"/>
      <c r="C6" s="9">
        <v>26585.595652173914</v>
      </c>
      <c r="D6" s="9">
        <v>1290.5999999999999</v>
      </c>
      <c r="E6" s="9">
        <v>0</v>
      </c>
      <c r="F6" s="10">
        <v>5.6</v>
      </c>
      <c r="G6" s="10">
        <v>1.63</v>
      </c>
      <c r="H6" s="10">
        <f t="shared" ref="H6:H11" si="0">(D6*F6)+(E6*G6)</f>
        <v>7227.3599999999988</v>
      </c>
      <c r="I6" s="11">
        <v>6540.3</v>
      </c>
      <c r="J6" s="12">
        <v>1.1050502270538047</v>
      </c>
    </row>
    <row r="7" spans="1:10">
      <c r="A7" s="8" t="s">
        <v>18</v>
      </c>
      <c r="B7" s="15"/>
      <c r="C7" s="9">
        <v>26901.002173913039</v>
      </c>
      <c r="D7" s="9">
        <v>1904.4000000000005</v>
      </c>
      <c r="E7" s="9">
        <v>0</v>
      </c>
      <c r="F7" s="10">
        <v>5.6</v>
      </c>
      <c r="G7" s="10">
        <v>1.63</v>
      </c>
      <c r="H7" s="10">
        <f t="shared" si="0"/>
        <v>10664.640000000003</v>
      </c>
      <c r="I7" s="11">
        <v>6540.3</v>
      </c>
      <c r="J7" s="12">
        <v>1.6306041007293248</v>
      </c>
    </row>
    <row r="8" spans="1:10">
      <c r="A8" s="8" t="s">
        <v>19</v>
      </c>
      <c r="B8" s="15"/>
      <c r="C8" s="9">
        <v>26274.895652173913</v>
      </c>
      <c r="D8" s="9">
        <v>1474.2999999999997</v>
      </c>
      <c r="E8" s="9">
        <v>127</v>
      </c>
      <c r="F8" s="10">
        <v>5.6</v>
      </c>
      <c r="G8" s="10">
        <v>1.63</v>
      </c>
      <c r="H8" s="10">
        <f t="shared" si="0"/>
        <v>8463.0899999999983</v>
      </c>
      <c r="I8" s="11">
        <v>6540.3</v>
      </c>
      <c r="J8" s="12">
        <v>1.2939911013256269</v>
      </c>
    </row>
    <row r="9" spans="1:10">
      <c r="A9" s="8" t="s">
        <v>20</v>
      </c>
      <c r="B9" s="15"/>
      <c r="C9" s="9">
        <v>26708.90217391304</v>
      </c>
      <c r="D9" s="9">
        <v>1787.7</v>
      </c>
      <c r="E9" s="9">
        <v>308.8</v>
      </c>
      <c r="F9" s="10">
        <v>5.92</v>
      </c>
      <c r="G9" s="10">
        <v>1.74</v>
      </c>
      <c r="H9" s="10">
        <f t="shared" si="0"/>
        <v>11120.495999999999</v>
      </c>
      <c r="I9" s="11">
        <v>6540.3</v>
      </c>
      <c r="J9" s="12">
        <v>1.7003036557956055</v>
      </c>
    </row>
    <row r="10" spans="1:10">
      <c r="A10" s="8" t="s">
        <v>21</v>
      </c>
      <c r="B10" s="16"/>
      <c r="C10" s="9">
        <v>26125.20217391304</v>
      </c>
      <c r="D10" s="9">
        <v>2376</v>
      </c>
      <c r="E10" s="9">
        <v>304.20000000000005</v>
      </c>
      <c r="F10" s="10">
        <v>5.92</v>
      </c>
      <c r="G10" s="10">
        <v>1.74</v>
      </c>
      <c r="H10" s="10">
        <f t="shared" si="0"/>
        <v>14595.228000000001</v>
      </c>
      <c r="I10" s="11">
        <v>6540.3</v>
      </c>
      <c r="J10" s="12">
        <v>2.2315838722994359</v>
      </c>
    </row>
    <row r="11" spans="1:10" s="1" customFormat="1">
      <c r="A11" s="8" t="s">
        <v>0</v>
      </c>
      <c r="B11" s="13">
        <v>24039</v>
      </c>
      <c r="C11" s="13">
        <f>B11-D11-E11</f>
        <v>22110.799999999999</v>
      </c>
      <c r="D11" s="7">
        <v>1654.2000000000005</v>
      </c>
      <c r="E11" s="7">
        <v>274.00000000000006</v>
      </c>
      <c r="F11" s="5">
        <v>5.92</v>
      </c>
      <c r="G11" s="5">
        <v>1.74</v>
      </c>
      <c r="H11" s="10">
        <f t="shared" si="0"/>
        <v>10269.624000000003</v>
      </c>
      <c r="I11" s="6">
        <v>6540.3</v>
      </c>
      <c r="J11" s="12">
        <v>1.5702068712444388</v>
      </c>
    </row>
    <row r="12" spans="1:10" s="1" customFormat="1">
      <c r="A12" s="8" t="s">
        <v>1</v>
      </c>
      <c r="B12" s="13">
        <v>29375</v>
      </c>
      <c r="C12" s="13">
        <f>B12-D12-E12</f>
        <v>28386.1</v>
      </c>
      <c r="D12" s="7">
        <v>661.40000000000009</v>
      </c>
      <c r="E12" s="7">
        <v>327.5</v>
      </c>
      <c r="F12" s="5">
        <v>5.92</v>
      </c>
      <c r="G12" s="5">
        <v>1.74</v>
      </c>
      <c r="H12" s="5">
        <f>(D12*F12)+(E12*G12)</f>
        <v>4485.3380000000006</v>
      </c>
      <c r="I12" s="6">
        <v>6540.3</v>
      </c>
      <c r="J12" s="12">
        <v>0.68580003975352821</v>
      </c>
    </row>
    <row r="13" spans="1:10" s="1" customFormat="1">
      <c r="I13" s="18" t="s">
        <v>22</v>
      </c>
      <c r="J13" s="12">
        <f>SUM(J5:J12)</f>
        <v>11.30409553078605</v>
      </c>
    </row>
    <row r="14" spans="1:10" s="1" customFormat="1" ht="17.399999999999999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s="1" customFormat="1" ht="41.4">
      <c r="A15" s="2" t="s">
        <v>8</v>
      </c>
      <c r="B15" s="2" t="s">
        <v>4</v>
      </c>
      <c r="C15" s="2" t="s">
        <v>2</v>
      </c>
      <c r="D15" s="2" t="s">
        <v>6</v>
      </c>
      <c r="E15" s="2" t="s">
        <v>7</v>
      </c>
      <c r="F15" s="2" t="s">
        <v>9</v>
      </c>
      <c r="G15" s="2" t="s">
        <v>10</v>
      </c>
      <c r="H15" s="2" t="s">
        <v>11</v>
      </c>
      <c r="I15" s="2" t="s">
        <v>3</v>
      </c>
      <c r="J15" s="2" t="s">
        <v>5</v>
      </c>
    </row>
    <row r="16" spans="1:10" s="1" customForma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 t="s">
        <v>12</v>
      </c>
      <c r="I16" s="2">
        <v>9</v>
      </c>
      <c r="J16" s="2" t="s">
        <v>13</v>
      </c>
    </row>
    <row r="17" spans="1:10">
      <c r="A17" s="8" t="s">
        <v>16</v>
      </c>
      <c r="B17" s="14">
        <f>23935+689109</f>
        <v>713044</v>
      </c>
      <c r="C17" s="9">
        <v>110652.69304347826</v>
      </c>
      <c r="D17" s="9">
        <v>1498.7199999999975</v>
      </c>
      <c r="E17" s="9">
        <v>7980.9999999999991</v>
      </c>
      <c r="F17" s="10">
        <v>5.6</v>
      </c>
      <c r="G17" s="10">
        <v>1.63</v>
      </c>
      <c r="H17" s="10">
        <f>(D17*F17)+(E17*G17)</f>
        <v>21401.861999999983</v>
      </c>
      <c r="I17" s="11">
        <v>40776</v>
      </c>
      <c r="J17" s="12">
        <v>0.5248641848145964</v>
      </c>
    </row>
    <row r="18" spans="1:10">
      <c r="A18" s="8" t="s">
        <v>17</v>
      </c>
      <c r="B18" s="15"/>
      <c r="C18" s="9">
        <v>95796.73391304347</v>
      </c>
      <c r="D18" s="9">
        <v>11973.940000000002</v>
      </c>
      <c r="E18" s="9">
        <v>8486.5000000000018</v>
      </c>
      <c r="F18" s="10">
        <v>5.6</v>
      </c>
      <c r="G18" s="10">
        <v>1.63</v>
      </c>
      <c r="H18" s="10">
        <f t="shared" ref="H18:H22" si="1">(D18*F18)+(E18*G18)</f>
        <v>80887.059000000008</v>
      </c>
      <c r="I18" s="11">
        <v>40776</v>
      </c>
      <c r="J18" s="12">
        <v>1.983692834020012</v>
      </c>
    </row>
    <row r="19" spans="1:10">
      <c r="A19" s="8" t="s">
        <v>18</v>
      </c>
      <c r="B19" s="15"/>
      <c r="C19" s="9">
        <v>86321.033043478266</v>
      </c>
      <c r="D19" s="9">
        <v>21379.379999999994</v>
      </c>
      <c r="E19" s="9">
        <v>12432</v>
      </c>
      <c r="F19" s="10">
        <v>5.6</v>
      </c>
      <c r="G19" s="10">
        <v>1.63</v>
      </c>
      <c r="H19" s="10">
        <f t="shared" si="1"/>
        <v>139988.68799999997</v>
      </c>
      <c r="I19" s="11">
        <v>40776</v>
      </c>
      <c r="J19" s="12">
        <v>3.4331147733961145</v>
      </c>
    </row>
    <row r="20" spans="1:10">
      <c r="A20" s="8" t="s">
        <v>19</v>
      </c>
      <c r="B20" s="15"/>
      <c r="C20" s="9">
        <v>94776.513913043455</v>
      </c>
      <c r="D20" s="9">
        <v>13566.160000000011</v>
      </c>
      <c r="E20" s="9">
        <v>7914.5</v>
      </c>
      <c r="F20" s="10">
        <v>5.6</v>
      </c>
      <c r="G20" s="10">
        <v>1.63</v>
      </c>
      <c r="H20" s="10">
        <f t="shared" si="1"/>
        <v>88871.131000000052</v>
      </c>
      <c r="I20" s="11">
        <v>40776</v>
      </c>
      <c r="J20" s="12">
        <v>2.179496051598981</v>
      </c>
    </row>
    <row r="21" spans="1:10">
      <c r="A21" s="8" t="s">
        <v>20</v>
      </c>
      <c r="B21" s="15"/>
      <c r="C21" s="9">
        <v>109450.67304347827</v>
      </c>
      <c r="D21" s="9">
        <v>6423.2399999999925</v>
      </c>
      <c r="E21" s="9">
        <v>4258.4999999999955</v>
      </c>
      <c r="F21" s="10">
        <v>5.92</v>
      </c>
      <c r="G21" s="10">
        <v>1.74</v>
      </c>
      <c r="H21" s="10">
        <f t="shared" si="1"/>
        <v>45435.370799999946</v>
      </c>
      <c r="I21" s="11">
        <v>40776</v>
      </c>
      <c r="J21" s="12">
        <v>1.1142674808710993</v>
      </c>
    </row>
    <row r="22" spans="1:10">
      <c r="A22" s="8" t="s">
        <v>21</v>
      </c>
      <c r="B22" s="16"/>
      <c r="C22" s="9">
        <v>109919.73304347825</v>
      </c>
      <c r="D22" s="9">
        <v>5900.6800000000057</v>
      </c>
      <c r="E22" s="9">
        <v>4312.0000000000045</v>
      </c>
      <c r="F22" s="10">
        <v>5.92</v>
      </c>
      <c r="G22" s="10">
        <v>1.74</v>
      </c>
      <c r="H22" s="10">
        <f t="shared" si="1"/>
        <v>42434.905600000042</v>
      </c>
      <c r="I22" s="11">
        <v>40776</v>
      </c>
      <c r="J22" s="12">
        <v>1.0406833823817943</v>
      </c>
    </row>
    <row r="23" spans="1:10">
      <c r="A23" s="4" t="s">
        <v>0</v>
      </c>
      <c r="B23" s="13">
        <f>2798+143781</f>
        <v>146579</v>
      </c>
      <c r="C23" s="13">
        <f>B23-D23</f>
        <v>138613.58000000002</v>
      </c>
      <c r="D23" s="7">
        <v>7965.4199999999983</v>
      </c>
      <c r="E23" s="7">
        <v>4723.9999999999973</v>
      </c>
      <c r="F23" s="5">
        <v>5.92</v>
      </c>
      <c r="G23" s="5">
        <v>1.74</v>
      </c>
      <c r="H23" s="5">
        <f>(D23*F23)+(E23*G23)</f>
        <v>55375.046399999985</v>
      </c>
      <c r="I23" s="6">
        <v>40776</v>
      </c>
      <c r="J23" s="12">
        <v>1.3580303708063564</v>
      </c>
    </row>
    <row r="24" spans="1:10">
      <c r="I24" s="18" t="s">
        <v>22</v>
      </c>
      <c r="J24" s="12">
        <f>SUM(J17:J23)</f>
        <v>11.634149077888955</v>
      </c>
    </row>
  </sheetData>
  <mergeCells count="4">
    <mergeCell ref="B17:B22"/>
    <mergeCell ref="A2:J2"/>
    <mergeCell ref="A14:J14"/>
    <mergeCell ref="B5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Колонистова Елена</cp:lastModifiedBy>
  <dcterms:created xsi:type="dcterms:W3CDTF">2021-12-01T10:36:51Z</dcterms:created>
  <dcterms:modified xsi:type="dcterms:W3CDTF">2021-12-06T12:44:26Z</dcterms:modified>
</cp:coreProperties>
</file>