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cs-fs01.vc.local\UserDocs\fedorenko.a\My Documents\Работа\Законодательство\Тарифы\"/>
    </mc:Choice>
  </mc:AlternateContent>
  <bookViews>
    <workbookView xWindow="480" yWindow="180" windowWidth="22560" windowHeight="8880"/>
  </bookViews>
  <sheets>
    <sheet name="Лист1 (2)" sheetId="1" r:id="rId1"/>
  </sheets>
  <calcPr calcId="162913" refMode="R1C1"/>
</workbook>
</file>

<file path=xl/calcChain.xml><?xml version="1.0" encoding="utf-8"?>
<calcChain xmlns="http://schemas.openxmlformats.org/spreadsheetml/2006/main">
  <c r="D80" i="1" l="1"/>
  <c r="D78" i="1"/>
  <c r="D68" i="1"/>
  <c r="D66" i="1"/>
  <c r="D56" i="1"/>
  <c r="D54" i="1"/>
  <c r="D44" i="1"/>
  <c r="D42" i="1"/>
  <c r="D51" i="1" l="1"/>
  <c r="D52" i="1" s="1"/>
  <c r="D39" i="1"/>
  <c r="D40" i="1" s="1"/>
  <c r="D75" i="1" l="1"/>
  <c r="D76" i="1" s="1"/>
  <c r="D63" i="1" l="1"/>
  <c r="D64" i="1" s="1"/>
  <c r="D32" i="1" l="1"/>
  <c r="D30" i="1"/>
  <c r="D27" i="1"/>
  <c r="D28" i="1" s="1"/>
  <c r="D16" i="1"/>
  <c r="D14" i="1"/>
  <c r="D12" i="1"/>
  <c r="D9" i="1"/>
  <c r="D10" i="1" s="1"/>
  <c r="D8" i="1"/>
</calcChain>
</file>

<file path=xl/sharedStrings.xml><?xml version="1.0" encoding="utf-8"?>
<sst xmlns="http://schemas.openxmlformats.org/spreadsheetml/2006/main" count="297" uniqueCount="101">
  <si>
    <t>Наименование коммунальной услуги/Поставщик коммунальной услуги</t>
  </si>
  <si>
    <t>Единица измерения</t>
  </si>
  <si>
    <t>Реквизиты нормативно-правового акта, устанавливающего тариф</t>
  </si>
  <si>
    <t>Нормативы потребления</t>
  </si>
  <si>
    <t>Для населения города Москвы за исключением населения, проживающего на территории Троицкого и Новомосковского административных округом города Москвы</t>
  </si>
  <si>
    <r>
      <rPr>
        <b/>
        <sz val="11"/>
        <color theme="1"/>
        <rFont val="Times New Roman"/>
        <family val="1"/>
        <charset val="204"/>
      </rPr>
      <t xml:space="preserve">Теплоснабжение </t>
    </r>
    <r>
      <rPr>
        <sz val="11"/>
        <color theme="1"/>
        <rFont val="Times New Roman"/>
        <family val="1"/>
        <charset val="204"/>
      </rPr>
      <t xml:space="preserve">                       
(ОАО МОЭК)                              
для домов, поключенных к тепловой сети после тепловых пунктов</t>
    </r>
  </si>
  <si>
    <t>при наличии приборов учета</t>
  </si>
  <si>
    <t>руб./Гкал</t>
  </si>
  <si>
    <r>
      <t xml:space="preserve">0,016 Гкал/кв.м 
</t>
    </r>
    <r>
      <rPr>
        <b/>
        <sz val="11"/>
        <color theme="1"/>
        <rFont val="Times New Roman"/>
        <family val="1"/>
        <charset val="204"/>
      </rPr>
      <t xml:space="preserve">население
</t>
    </r>
    <r>
      <rPr>
        <sz val="11"/>
        <color theme="1"/>
        <rFont val="Times New Roman"/>
        <family val="1"/>
        <charset val="204"/>
      </rPr>
      <t>Постановление Правительства Москвы от 11.01.1994 г. №41</t>
    </r>
  </si>
  <si>
    <r>
      <rPr>
        <b/>
        <sz val="11"/>
        <color theme="1"/>
        <rFont val="Times New Roman"/>
        <family val="1"/>
        <charset val="204"/>
      </rPr>
      <t xml:space="preserve">Теплоснабжение </t>
    </r>
    <r>
      <rPr>
        <sz val="11"/>
        <color theme="1"/>
        <rFont val="Times New Roman"/>
        <family val="1"/>
        <charset val="204"/>
      </rPr>
      <t xml:space="preserve">                      
(ОАО МОЭК) 
для домов, поключенных к тепловой сети до тепловых пунктов</t>
    </r>
  </si>
  <si>
    <r>
      <rPr>
        <b/>
        <sz val="11"/>
        <color theme="1"/>
        <rFont val="Times New Roman"/>
        <family val="1"/>
        <charset val="204"/>
      </rPr>
      <t xml:space="preserve">Теплоснабжение </t>
    </r>
    <r>
      <rPr>
        <sz val="11"/>
        <color theme="1"/>
        <rFont val="Times New Roman"/>
        <family val="1"/>
        <charset val="204"/>
      </rPr>
      <t xml:space="preserve">                       
(ООО Теплосетьэнерго)     </t>
    </r>
  </si>
  <si>
    <r>
      <rPr>
        <b/>
        <sz val="11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
(ОАО МОЭК)
для домов, поключенных к тепловой сети после тепловых пунктов</t>
    </r>
  </si>
  <si>
    <t>руб./куб.м</t>
  </si>
  <si>
    <t>11,68 куб.м/чел.
(горячее и холодное водопотребление - население)
Постановление Правительства Москвы от 28.07.1998 г. №566</t>
  </si>
  <si>
    <t>при отсутствии приборов учета, либо если приборы учета не введены в эксплуатацию (норматив)</t>
  </si>
  <si>
    <t>руб./чел.</t>
  </si>
  <si>
    <r>
      <rPr>
        <b/>
        <sz val="11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
(ОАО МОЭК)
для домов, поключенных к тепловой сети до тепловых пунктов</t>
    </r>
  </si>
  <si>
    <r>
      <rPr>
        <b/>
        <sz val="11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                       ООО Теплосетьэнерго                </t>
    </r>
  </si>
  <si>
    <r>
      <rPr>
        <b/>
        <sz val="11"/>
        <color theme="1"/>
        <rFont val="Times New Roman"/>
        <family val="1"/>
        <charset val="204"/>
      </rPr>
      <t>Холодное водоснабжение</t>
    </r>
    <r>
      <rPr>
        <sz val="11"/>
        <color theme="1"/>
        <rFont val="Times New Roman"/>
        <family val="1"/>
        <charset val="204"/>
      </rPr>
      <t xml:space="preserve">                        ОАО Мосводоканал                </t>
    </r>
  </si>
  <si>
    <r>
      <rPr>
        <b/>
        <sz val="11"/>
        <color theme="1"/>
        <rFont val="Times New Roman"/>
        <family val="1"/>
        <charset val="204"/>
      </rPr>
      <t>Водоотведение</t>
    </r>
    <r>
      <rPr>
        <sz val="11"/>
        <color theme="1"/>
        <rFont val="Times New Roman"/>
        <family val="1"/>
        <charset val="204"/>
      </rPr>
      <t xml:space="preserve">                                     ОАО Мосводоканал                     </t>
    </r>
  </si>
  <si>
    <t>руб./кВт*ч</t>
  </si>
  <si>
    <t>Электроснабжение                           (ОАО Мосэнергосбыт, 
ООО РегионЭнергоСбыт)
для прочих потребителей</t>
  </si>
  <si>
    <t>Т общий</t>
  </si>
  <si>
    <t>По нерегулируемой цене</t>
  </si>
  <si>
    <t>Постановление Правительства РФ от 04.05.2012 № 442</t>
  </si>
  <si>
    <t>Для населения города Москвы, проживающего на территории Троицкого и Новомосковского административных округов города Москвы</t>
  </si>
  <si>
    <r>
      <rPr>
        <b/>
        <sz val="11"/>
        <color theme="1"/>
        <rFont val="Times New Roman"/>
        <family val="1"/>
        <charset val="204"/>
      </rPr>
      <t xml:space="preserve">Теплоснабжение
</t>
    </r>
    <r>
      <rPr>
        <sz val="11"/>
        <color theme="1"/>
        <rFont val="Times New Roman"/>
        <family val="1"/>
        <charset val="204"/>
      </rPr>
      <t xml:space="preserve">(ОАО МОЭК)            </t>
    </r>
  </si>
  <si>
    <t>при наличии общедомовых приборов учета</t>
  </si>
  <si>
    <r>
      <t xml:space="preserve">0,0151 Гкал/кв.м в месяц
</t>
    </r>
    <r>
      <rPr>
        <b/>
        <sz val="11"/>
        <color theme="1"/>
        <rFont val="Times New Roman"/>
        <family val="1"/>
        <charset val="204"/>
      </rPr>
      <t xml:space="preserve">население
</t>
    </r>
    <r>
      <rPr>
        <sz val="11"/>
        <color theme="1"/>
        <rFont val="Times New Roman"/>
        <family val="1"/>
        <charset val="204"/>
      </rPr>
      <t>Решение Совета депутатов Ленинского муниципального района Московской области от 17.12.2008 №12/16</t>
    </r>
  </si>
  <si>
    <r>
      <rPr>
        <b/>
        <sz val="11"/>
        <color theme="1"/>
        <rFont val="Times New Roman"/>
        <family val="1"/>
        <charset val="204"/>
      </rPr>
      <t xml:space="preserve">Горячее водоснабжение
</t>
    </r>
    <r>
      <rPr>
        <sz val="11"/>
        <color theme="1"/>
        <rFont val="Times New Roman"/>
        <family val="1"/>
        <charset val="204"/>
      </rPr>
      <t xml:space="preserve">(ОАО МОЭК)     </t>
    </r>
  </si>
  <si>
    <t>3,2 куб.м/чел.</t>
  </si>
  <si>
    <t>Решение Совета депутатов Ленинского муниципального района Московской области от 17.12.2008 №12/16</t>
  </si>
  <si>
    <r>
      <rPr>
        <b/>
        <sz val="11"/>
        <color theme="1"/>
        <rFont val="Times New Roman"/>
        <family val="1"/>
        <charset val="204"/>
      </rPr>
      <t>Холодное водоснабжение</t>
    </r>
    <r>
      <rPr>
        <sz val="11"/>
        <color theme="1"/>
        <rFont val="Times New Roman"/>
        <family val="1"/>
        <charset val="204"/>
      </rPr>
      <t xml:space="preserve">
(ОАО Мосводоканал)
по системам централизованного водоснабжения и водоотведения на территориях внутригородских муниципальных образований города Москвы: поселение Воскресенское    </t>
    </r>
  </si>
  <si>
    <t>5,92 куб./м/чел.</t>
  </si>
  <si>
    <t>9,12 куб.м/чел.</t>
  </si>
  <si>
    <r>
      <rPr>
        <b/>
        <sz val="11"/>
        <color theme="1"/>
        <rFont val="Times New Roman"/>
        <family val="1"/>
        <charset val="204"/>
      </rPr>
      <t xml:space="preserve">Электроснабжение
</t>
    </r>
    <r>
      <rPr>
        <sz val="11"/>
        <color theme="1"/>
        <rFont val="Times New Roman"/>
        <family val="1"/>
        <charset val="204"/>
      </rPr>
      <t>(в домах с электроплитами)</t>
    </r>
  </si>
  <si>
    <t>Для населения городского поселения Одинцово</t>
  </si>
  <si>
    <r>
      <rPr>
        <b/>
        <sz val="11"/>
        <color theme="1"/>
        <rFont val="Times New Roman"/>
        <family val="1"/>
        <charset val="204"/>
      </rPr>
      <t>Теплоснабжение (отопление</t>
    </r>
    <r>
      <rPr>
        <sz val="11"/>
        <color theme="1"/>
        <rFont val="Times New Roman"/>
        <family val="1"/>
        <charset val="204"/>
      </rPr>
      <t>)
АО "Одинцовская теплосеть</t>
    </r>
  </si>
  <si>
    <r>
      <t xml:space="preserve">0,02 Гкал/кв.м                   </t>
    </r>
    <r>
      <rPr>
        <b/>
        <sz val="11"/>
        <color theme="1"/>
        <rFont val="Times New Roman"/>
        <family val="1"/>
        <charset val="204"/>
      </rPr>
      <t xml:space="preserve">население </t>
    </r>
    <r>
      <rPr>
        <sz val="11"/>
        <color theme="1"/>
        <rFont val="Times New Roman"/>
        <family val="1"/>
        <charset val="204"/>
      </rPr>
      <t xml:space="preserve">               Решение Совета депутатов г.п. Одинцово № 4/15 от 22.12.2010 г.</t>
    </r>
  </si>
  <si>
    <r>
      <rPr>
        <b/>
        <sz val="11"/>
        <color theme="1"/>
        <rFont val="Times New Roman"/>
        <family val="1"/>
        <charset val="204"/>
      </rPr>
      <t>Теплоснабжение (горячее водоснабжение</t>
    </r>
    <r>
      <rPr>
        <sz val="11"/>
        <color theme="1"/>
        <rFont val="Times New Roman"/>
        <family val="1"/>
        <charset val="204"/>
      </rPr>
      <t xml:space="preserve">)
АО "Одинцовская теплосеть"
</t>
    </r>
  </si>
  <si>
    <t>Распоряжение Комитета по ценам и тарифам МО от 19.12.2018 №373-Р</t>
  </si>
  <si>
    <t>Для населения городское поселение Раменское</t>
  </si>
  <si>
    <r>
      <rPr>
        <b/>
        <sz val="11"/>
        <color theme="1"/>
        <rFont val="Times New Roman"/>
        <family val="1"/>
        <charset val="204"/>
      </rPr>
      <t>Теплоснабжение (отопление</t>
    </r>
    <r>
      <rPr>
        <sz val="11"/>
        <color theme="1"/>
        <rFont val="Times New Roman"/>
        <family val="1"/>
        <charset val="204"/>
      </rPr>
      <t xml:space="preserve">)                        АО "Раменская теплосеть"                                  </t>
    </r>
  </si>
  <si>
    <r>
      <rPr>
        <b/>
        <sz val="11"/>
        <color theme="1"/>
        <rFont val="Times New Roman"/>
        <family val="1"/>
        <charset val="204"/>
      </rPr>
      <t>Теплоснабжение (горячее водоснабжение</t>
    </r>
    <r>
      <rPr>
        <sz val="11"/>
        <color theme="1"/>
        <rFont val="Times New Roman"/>
        <family val="1"/>
        <charset val="204"/>
      </rPr>
      <t>)                         
АО "Раменская теплосеть"                               тариф для населения</t>
    </r>
  </si>
  <si>
    <r>
      <rPr>
        <b/>
        <sz val="11"/>
        <color theme="1"/>
        <rFont val="Times New Roman"/>
        <family val="1"/>
        <charset val="204"/>
      </rPr>
      <t>Холодное водоснабжение</t>
    </r>
    <r>
      <rPr>
        <sz val="11"/>
        <color theme="1"/>
        <rFont val="Times New Roman"/>
        <family val="1"/>
        <charset val="204"/>
      </rPr>
      <t xml:space="preserve">        
АО "Раменский водоканал"            </t>
    </r>
  </si>
  <si>
    <r>
      <t xml:space="preserve">Водоотведение
</t>
    </r>
    <r>
      <rPr>
        <sz val="11"/>
        <color theme="1"/>
        <rFont val="Times New Roman"/>
        <family val="1"/>
        <charset val="204"/>
      </rPr>
      <t>АО "Раменский водоканал"</t>
    </r>
  </si>
  <si>
    <t>Для населения сельского поселения Развилковское Ленинского муниципального района</t>
  </si>
  <si>
    <r>
      <rPr>
        <b/>
        <sz val="11"/>
        <color theme="1"/>
        <rFont val="Times New Roman"/>
        <family val="1"/>
        <charset val="204"/>
      </rPr>
      <t>Теплоснабжение (отопление</t>
    </r>
    <r>
      <rPr>
        <sz val="11"/>
        <color theme="1"/>
        <rFont val="Times New Roman"/>
        <family val="1"/>
        <charset val="204"/>
      </rPr>
      <t xml:space="preserve">)                        ООО "Теплосервис-М"                                </t>
    </r>
  </si>
  <si>
    <t>0,0151 Гкал/кв.м в месяц
население
Решение Совета депутатов Ленинского муниципального района Московской области от 17.12.2008 №12/16</t>
  </si>
  <si>
    <r>
      <rPr>
        <b/>
        <sz val="11"/>
        <color theme="1"/>
        <rFont val="Times New Roman"/>
        <family val="1"/>
        <charset val="204"/>
      </rPr>
      <t>Теплоснабжение (горячее водоснабжение</t>
    </r>
    <r>
      <rPr>
        <sz val="11"/>
        <color theme="1"/>
        <rFont val="Times New Roman"/>
        <family val="1"/>
        <charset val="204"/>
      </rPr>
      <t>)                         
ООО "Теплосервис-М"                               тариф для населения</t>
    </r>
  </si>
  <si>
    <r>
      <rPr>
        <b/>
        <sz val="11"/>
        <color theme="1"/>
        <rFont val="Times New Roman"/>
        <family val="1"/>
        <charset val="204"/>
      </rPr>
      <t>Холодное водоснабжение</t>
    </r>
    <r>
      <rPr>
        <sz val="11"/>
        <color theme="1"/>
        <rFont val="Times New Roman"/>
        <family val="1"/>
        <charset val="204"/>
      </rPr>
      <t xml:space="preserve">        
ООО "Теплосервис-М"          </t>
    </r>
  </si>
  <si>
    <r>
      <t xml:space="preserve">Водоотведение
</t>
    </r>
    <r>
      <rPr>
        <sz val="11"/>
        <color theme="1"/>
        <rFont val="Times New Roman"/>
        <family val="1"/>
        <charset val="204"/>
      </rPr>
      <t>МУП "Видновское ПТО ГХ"</t>
    </r>
  </si>
  <si>
    <t>Для населения деревни Бородино города Мытищи</t>
  </si>
  <si>
    <r>
      <rPr>
        <b/>
        <sz val="11"/>
        <color theme="1"/>
        <rFont val="Times New Roman"/>
        <family val="1"/>
        <charset val="204"/>
      </rPr>
      <t>Теплоснабжение (отопление</t>
    </r>
    <r>
      <rPr>
        <sz val="11"/>
        <color theme="1"/>
        <rFont val="Times New Roman"/>
        <family val="1"/>
        <charset val="204"/>
      </rPr>
      <t xml:space="preserve">)                        ООО "Теплосервис-М"                                     </t>
    </r>
  </si>
  <si>
    <r>
      <rPr>
        <b/>
        <sz val="11"/>
        <color theme="1"/>
        <rFont val="Times New Roman"/>
        <family val="1"/>
        <charset val="204"/>
      </rPr>
      <t>Теплоснабжение (горячее водоснабжение</t>
    </r>
    <r>
      <rPr>
        <sz val="11"/>
        <color theme="1"/>
        <rFont val="Times New Roman"/>
        <family val="1"/>
        <charset val="204"/>
      </rPr>
      <t>)                         
ООО "Теплосервис-М"                              тариф для населения</t>
    </r>
  </si>
  <si>
    <r>
      <rPr>
        <b/>
        <sz val="11"/>
        <color theme="1"/>
        <rFont val="Times New Roman"/>
        <family val="1"/>
        <charset val="204"/>
      </rPr>
      <t>Холодное водоснабжение</t>
    </r>
    <r>
      <rPr>
        <sz val="11"/>
        <color theme="1"/>
        <rFont val="Times New Roman"/>
        <family val="1"/>
        <charset val="204"/>
      </rPr>
      <t xml:space="preserve">        
АО "Водоканал-Мытищи"          </t>
    </r>
  </si>
  <si>
    <r>
      <t xml:space="preserve">Водоотведение
</t>
    </r>
    <r>
      <rPr>
        <sz val="11"/>
        <color theme="1"/>
        <rFont val="Times New Roman"/>
        <family val="1"/>
        <charset val="204"/>
      </rPr>
      <t xml:space="preserve">АО "Водоканал-Мытищи"  </t>
    </r>
  </si>
  <si>
    <t>Не утвержден, по тарифам РСО</t>
  </si>
  <si>
    <r>
      <rPr>
        <b/>
        <sz val="11"/>
        <color indexed="8"/>
        <rFont val="Times New Roman"/>
        <family val="1"/>
        <charset val="204"/>
      </rPr>
      <t xml:space="preserve">Электроснабжение </t>
    </r>
    <r>
      <rPr>
        <sz val="11"/>
        <color indexed="8"/>
        <rFont val="Times New Roman"/>
        <family val="1"/>
        <charset val="204"/>
      </rPr>
      <t xml:space="preserve">                          (ОАО Мосэнергосбыт, 
ООО РегионЭнергоСбыт)
(в домах с электроплитами)</t>
    </r>
  </si>
  <si>
    <t>Т1 (7:00-23:00)/
Т2 (23:00-7:00)</t>
  </si>
  <si>
    <t>Т1 (7:00-10:00 и 17:00-21:00)/
Т2 (23:00-7:00)
Т3 (10:00-17:00 и 21:00-23:00)</t>
  </si>
  <si>
    <r>
      <rPr>
        <b/>
        <sz val="11"/>
        <color indexed="8"/>
        <rFont val="Times New Roman"/>
        <family val="1"/>
        <charset val="204"/>
      </rPr>
      <t xml:space="preserve">Электроснабжение </t>
    </r>
    <r>
      <rPr>
        <sz val="11"/>
        <color indexed="8"/>
        <rFont val="Times New Roman"/>
        <family val="1"/>
        <charset val="204"/>
      </rPr>
      <t xml:space="preserve">                          ОАО Мосэнергосбыт, 
ООО РегионЭнергоСбыт
(для потребителей, не относящихся к категории население, проживающее в домах с электроплитами)</t>
    </r>
  </si>
  <si>
    <r>
      <rPr>
        <b/>
        <sz val="11"/>
        <color theme="1"/>
        <rFont val="Times New Roman"/>
        <family val="1"/>
        <charset val="204"/>
      </rPr>
      <t>Холодное водоснабжение</t>
    </r>
    <r>
      <rPr>
        <sz val="11"/>
        <color theme="1"/>
        <rFont val="Times New Roman"/>
        <family val="1"/>
        <charset val="204"/>
      </rPr>
      <t xml:space="preserve">
АО "Одинцовская теплосеть"
</t>
    </r>
  </si>
  <si>
    <r>
      <rPr>
        <b/>
        <sz val="11"/>
        <color theme="1"/>
        <rFont val="Times New Roman"/>
        <family val="1"/>
        <charset val="204"/>
      </rPr>
      <t>Водоотведение</t>
    </r>
    <r>
      <rPr>
        <sz val="11"/>
        <color theme="1"/>
        <rFont val="Times New Roman"/>
        <family val="1"/>
        <charset val="204"/>
      </rPr>
      <t xml:space="preserve">
АО "Одинцовская теплосеть"
</t>
    </r>
  </si>
  <si>
    <t>руб./куб.м.</t>
  </si>
  <si>
    <r>
      <rPr>
        <b/>
        <sz val="11"/>
        <color theme="1"/>
        <rFont val="Times New Roman"/>
        <family val="1"/>
        <charset val="204"/>
      </rPr>
      <t>Обращение с ТКО</t>
    </r>
    <r>
      <rPr>
        <sz val="11"/>
        <color theme="1"/>
        <rFont val="Times New Roman"/>
        <family val="1"/>
        <charset val="204"/>
      </rPr>
      <t xml:space="preserve">
ООО "Рузский региональный оператор"</t>
    </r>
  </si>
  <si>
    <r>
      <rPr>
        <b/>
        <sz val="11"/>
        <color theme="1"/>
        <rFont val="Times New Roman"/>
        <family val="1"/>
        <charset val="204"/>
      </rPr>
      <t>Обращение с ТКО</t>
    </r>
    <r>
      <rPr>
        <sz val="11"/>
        <color theme="1"/>
        <rFont val="Times New Roman"/>
        <family val="1"/>
        <charset val="204"/>
      </rPr>
      <t xml:space="preserve">
ООО "ЭкоЛайн-Воскресенск"</t>
    </r>
  </si>
  <si>
    <r>
      <rPr>
        <b/>
        <sz val="11"/>
        <color theme="1"/>
        <rFont val="Times New Roman"/>
        <family val="1"/>
        <charset val="204"/>
      </rPr>
      <t>Обращение с ТКО</t>
    </r>
    <r>
      <rPr>
        <sz val="11"/>
        <color theme="1"/>
        <rFont val="Times New Roman"/>
        <family val="1"/>
        <charset val="204"/>
      </rPr>
      <t xml:space="preserve">
ООО "Сергиево-Посадский региональный оператор"</t>
    </r>
  </si>
  <si>
    <r>
      <rPr>
        <b/>
        <sz val="11"/>
        <color theme="1"/>
        <rFont val="Times New Roman"/>
        <family val="1"/>
        <charset val="204"/>
      </rPr>
      <t>Обращение с ТКО</t>
    </r>
    <r>
      <rPr>
        <sz val="11"/>
        <color theme="1"/>
        <rFont val="Times New Roman"/>
        <family val="1"/>
        <charset val="204"/>
      </rPr>
      <t xml:space="preserve">
ООО "Каширский региональный оператор"</t>
    </r>
  </si>
  <si>
    <t>0,0095 м3/1 кв.м.
Распоряжение Минэкологии МО № 424-РМ от 01.08.2018 г.</t>
  </si>
  <si>
    <t>Приказ ДЭПиР г.Москвы от 17.12.2020 №352-ТР</t>
  </si>
  <si>
    <t>Приказ ДЭПиР г.Москвы от 17.12.2020 №345-ТР</t>
  </si>
  <si>
    <t>Приказ ДЭПиР г.Москвы от 17.12.2020 №346-ТР</t>
  </si>
  <si>
    <t>Приказ ДЭПиР г.Москвы от 17.12.2020 №353-ТР</t>
  </si>
  <si>
    <t>Приказ ДЭПиР г.Москвы от 17.12.2020 года №358-ТР</t>
  </si>
  <si>
    <t>Приказ ДЭПиР г.Москвы от 18.12.2020 года №359-ТР</t>
  </si>
  <si>
    <t>Распоряжение Комитета по ценам и тарифам МО от 18.12.2020 №334-Р</t>
  </si>
  <si>
    <t>Распоряжение Комитета по ценам и тарифам МО от 16.12.2020 № 256-Р</t>
  </si>
  <si>
    <t>Распоряжение Комитета по ценам и тарифам МО от 20.12.2019 № 403-Р</t>
  </si>
  <si>
    <t>5,92/1,74</t>
  </si>
  <si>
    <t>6,18/1,74/5,15</t>
  </si>
  <si>
    <t>6,81/2,48</t>
  </si>
  <si>
    <t>7,10/2,48/5,92</t>
  </si>
  <si>
    <t>4,76/2,20</t>
  </si>
  <si>
    <t>4,97/2,20/4,14</t>
  </si>
  <si>
    <r>
      <rPr>
        <b/>
        <sz val="11"/>
        <color theme="1"/>
        <rFont val="Times New Roman"/>
        <family val="1"/>
        <charset val="204"/>
      </rPr>
      <t>Водоотведение</t>
    </r>
    <r>
      <rPr>
        <sz val="11"/>
        <color theme="1"/>
        <rFont val="Times New Roman"/>
        <family val="1"/>
        <charset val="204"/>
      </rPr>
      <t xml:space="preserve">                        
(ОАО Мосводоканал)                       
по системам централизованного водоснабжения и водоотведения на территориях внутригородских муниципальных образований города Москвы: поселение Воскресенское                                                           тариф для населения</t>
    </r>
  </si>
  <si>
    <r>
      <rPr>
        <b/>
        <sz val="11"/>
        <color theme="1"/>
        <rFont val="Times New Roman"/>
        <family val="1"/>
        <charset val="204"/>
      </rPr>
      <t xml:space="preserve">Электроснабжение </t>
    </r>
    <r>
      <rPr>
        <sz val="11"/>
        <color theme="1"/>
        <rFont val="Times New Roman"/>
        <family val="1"/>
        <charset val="204"/>
      </rPr>
      <t xml:space="preserve">                          (ОАО Мосэнергосбыт)                       (население, проживающее в сельских населенных пунктах, и приравненные к нему
(в домах с электроплитами)</t>
    </r>
  </si>
  <si>
    <t>Распоряжение Комитета по ценам и тарифам МО от 18.12.2020 №328-Р</t>
  </si>
  <si>
    <t>4,93/1,91</t>
  </si>
  <si>
    <t>Распоряжение Комитета по ценам и тарифам МО от 18.12.2020 №302-Р</t>
  </si>
  <si>
    <t>Распоряжение Комитета по ценам и тарифам МО от 15.12.2020 №255-Р</t>
  </si>
  <si>
    <t>Распоряжение Комитета по ценам и тарифам МО от 18.12.2020 №273-Р</t>
  </si>
  <si>
    <t>3,23 куб.м/чел.</t>
  </si>
  <si>
    <t>Распоряжение Министерства ЖКХ МО № 386-РВ от 20.10.2020 г.</t>
  </si>
  <si>
    <t>4,33 куб.м/чел.</t>
  </si>
  <si>
    <t>7,56 куб.м/чел.</t>
  </si>
  <si>
    <t>Распоряжение Комитета по ценам и тарифам МО от 18.12.2020 №331-Р</t>
  </si>
  <si>
    <t>ТАРИФЫ НА КОММУНАЛЬНЫЕ УСЛУГИ ДЛЯ НАСЕЛЕНИЯ И ПРОЧИХ ПОТРЕБИТЕЛЕЙ С 01.07.2021 ГОДА</t>
  </si>
  <si>
    <t>0,016 Гкал/кв.м 
население
Решение Совета депутатов городского поселения Мытищи Московской области от 30.08.2007 г. № 25/3</t>
  </si>
  <si>
    <t>Распоряжение Комитета по ценам и тарифам МО от 16.06.2021 №87-Р</t>
  </si>
  <si>
    <t>Тариф с 01.07.2021 г.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</si>
</sst>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topLeftCell="A68" zoomScale="85" zoomScaleNormal="85" zoomScaleSheetLayoutView="85" workbookViewId="0">
      <selection activeCell="M71" sqref="M71"/>
    </sheetView>
  </sheetViews>
  <sheetFormatPr defaultColWidth="9.140625" defaultRowHeight="15" x14ac:dyDescent="0.25"/>
  <cols>
    <col min="1" max="1" width="34" style="7" customWidth="1"/>
    <col min="2" max="2" width="20.7109375" style="7" customWidth="1"/>
    <col min="3" max="3" width="11" style="7" customWidth="1"/>
    <col min="4" max="4" width="22.5703125" style="8" customWidth="1"/>
    <col min="5" max="5" width="30" style="7" customWidth="1"/>
    <col min="6" max="6" width="25.28515625" style="7" customWidth="1"/>
    <col min="7" max="16384" width="9.140625" style="1"/>
  </cols>
  <sheetData>
    <row r="1" spans="1:6" ht="15" customHeight="1" x14ac:dyDescent="0.25">
      <c r="A1" s="17" t="s">
        <v>97</v>
      </c>
      <c r="B1" s="17"/>
      <c r="C1" s="17"/>
      <c r="D1" s="17"/>
      <c r="E1" s="17"/>
      <c r="F1" s="17"/>
    </row>
    <row r="2" spans="1:6" s="3" customFormat="1" ht="45" x14ac:dyDescent="0.25">
      <c r="A2" s="18" t="s">
        <v>0</v>
      </c>
      <c r="B2" s="19"/>
      <c r="C2" s="2" t="s">
        <v>1</v>
      </c>
      <c r="D2" s="2" t="s">
        <v>100</v>
      </c>
      <c r="E2" s="2" t="s">
        <v>2</v>
      </c>
      <c r="F2" s="2" t="s">
        <v>3</v>
      </c>
    </row>
    <row r="3" spans="1:6" s="4" customFormat="1" ht="29.25" customHeight="1" x14ac:dyDescent="0.25">
      <c r="A3" s="20" t="s">
        <v>4</v>
      </c>
      <c r="B3" s="21"/>
      <c r="C3" s="21"/>
      <c r="D3" s="21"/>
      <c r="E3" s="21"/>
      <c r="F3" s="22"/>
    </row>
    <row r="4" spans="1:6" ht="75" x14ac:dyDescent="0.25">
      <c r="A4" s="11" t="s">
        <v>5</v>
      </c>
      <c r="B4" s="11" t="s">
        <v>6</v>
      </c>
      <c r="C4" s="11" t="s">
        <v>7</v>
      </c>
      <c r="D4" s="41">
        <v>2546.83</v>
      </c>
      <c r="E4" s="42" t="s">
        <v>70</v>
      </c>
      <c r="F4" s="24" t="s">
        <v>8</v>
      </c>
    </row>
    <row r="5" spans="1:6" ht="60" x14ac:dyDescent="0.25">
      <c r="A5" s="11" t="s">
        <v>9</v>
      </c>
      <c r="B5" s="11" t="s">
        <v>6</v>
      </c>
      <c r="C5" s="11" t="s">
        <v>7</v>
      </c>
      <c r="D5" s="41">
        <v>2033.84</v>
      </c>
      <c r="E5" s="42" t="s">
        <v>70</v>
      </c>
      <c r="F5" s="25"/>
    </row>
    <row r="6" spans="1:6" ht="30" x14ac:dyDescent="0.25">
      <c r="A6" s="11" t="s">
        <v>10</v>
      </c>
      <c r="B6" s="11" t="s">
        <v>6</v>
      </c>
      <c r="C6" s="11" t="s">
        <v>7</v>
      </c>
      <c r="D6" s="41">
        <v>3349.66</v>
      </c>
      <c r="E6" s="42" t="s">
        <v>71</v>
      </c>
      <c r="F6" s="26"/>
    </row>
    <row r="7" spans="1:6" ht="45" customHeight="1" x14ac:dyDescent="0.25">
      <c r="A7" s="23" t="s">
        <v>11</v>
      </c>
      <c r="B7" s="11" t="s">
        <v>6</v>
      </c>
      <c r="C7" s="11" t="s">
        <v>12</v>
      </c>
      <c r="D7" s="41">
        <v>211.67</v>
      </c>
      <c r="E7" s="43" t="s">
        <v>73</v>
      </c>
      <c r="F7" s="24" t="s">
        <v>13</v>
      </c>
    </row>
    <row r="8" spans="1:6" ht="90" x14ac:dyDescent="0.25">
      <c r="A8" s="23"/>
      <c r="B8" s="11" t="s">
        <v>14</v>
      </c>
      <c r="C8" s="11" t="s">
        <v>15</v>
      </c>
      <c r="D8" s="41">
        <f>ROUND(D7*4.745,2)</f>
        <v>1004.37</v>
      </c>
      <c r="E8" s="43"/>
      <c r="F8" s="25"/>
    </row>
    <row r="9" spans="1:6" ht="45" customHeight="1" x14ac:dyDescent="0.25">
      <c r="A9" s="23" t="s">
        <v>16</v>
      </c>
      <c r="B9" s="11" t="s">
        <v>6</v>
      </c>
      <c r="C9" s="11" t="s">
        <v>12</v>
      </c>
      <c r="D9" s="41">
        <f>ROUND(D5*0.06196+D13,2)</f>
        <v>169.59</v>
      </c>
      <c r="E9" s="24" t="s">
        <v>70</v>
      </c>
      <c r="F9" s="25"/>
    </row>
    <row r="10" spans="1:6" ht="90" x14ac:dyDescent="0.25">
      <c r="A10" s="23"/>
      <c r="B10" s="11" t="s">
        <v>14</v>
      </c>
      <c r="C10" s="11" t="s">
        <v>15</v>
      </c>
      <c r="D10" s="41">
        <f>ROUND(D9*4.745,2)</f>
        <v>804.7</v>
      </c>
      <c r="E10" s="26"/>
      <c r="F10" s="25"/>
    </row>
    <row r="11" spans="1:6" ht="45" customHeight="1" x14ac:dyDescent="0.25">
      <c r="A11" s="23" t="s">
        <v>17</v>
      </c>
      <c r="B11" s="11" t="s">
        <v>6</v>
      </c>
      <c r="C11" s="11" t="s">
        <v>12</v>
      </c>
      <c r="D11" s="41">
        <v>245.09</v>
      </c>
      <c r="E11" s="44" t="s">
        <v>72</v>
      </c>
      <c r="F11" s="25"/>
    </row>
    <row r="12" spans="1:6" ht="90" x14ac:dyDescent="0.25">
      <c r="A12" s="23"/>
      <c r="B12" s="11" t="s">
        <v>14</v>
      </c>
      <c r="C12" s="11" t="s">
        <v>15</v>
      </c>
      <c r="D12" s="41">
        <f>ROUND(D11*4.745,2)</f>
        <v>1162.95</v>
      </c>
      <c r="E12" s="45"/>
      <c r="F12" s="25"/>
    </row>
    <row r="13" spans="1:6" ht="45" customHeight="1" x14ac:dyDescent="0.25">
      <c r="A13" s="23" t="s">
        <v>18</v>
      </c>
      <c r="B13" s="11" t="s">
        <v>6</v>
      </c>
      <c r="C13" s="11" t="s">
        <v>12</v>
      </c>
      <c r="D13" s="41">
        <v>43.57</v>
      </c>
      <c r="E13" s="24" t="s">
        <v>74</v>
      </c>
      <c r="F13" s="25"/>
    </row>
    <row r="14" spans="1:6" ht="90" x14ac:dyDescent="0.25">
      <c r="A14" s="23"/>
      <c r="B14" s="11" t="s">
        <v>14</v>
      </c>
      <c r="C14" s="11" t="s">
        <v>15</v>
      </c>
      <c r="D14" s="41">
        <f>ROUND(D13*6.935,2)</f>
        <v>302.16000000000003</v>
      </c>
      <c r="E14" s="26"/>
      <c r="F14" s="25"/>
    </row>
    <row r="15" spans="1:6" ht="45" customHeight="1" x14ac:dyDescent="0.25">
      <c r="A15" s="23" t="s">
        <v>19</v>
      </c>
      <c r="B15" s="11" t="s">
        <v>6</v>
      </c>
      <c r="C15" s="11" t="s">
        <v>12</v>
      </c>
      <c r="D15" s="41">
        <v>32.020000000000003</v>
      </c>
      <c r="E15" s="24" t="s">
        <v>74</v>
      </c>
      <c r="F15" s="25"/>
    </row>
    <row r="16" spans="1:6" ht="90" x14ac:dyDescent="0.25">
      <c r="A16" s="23"/>
      <c r="B16" s="11" t="s">
        <v>14</v>
      </c>
      <c r="C16" s="11" t="s">
        <v>15</v>
      </c>
      <c r="D16" s="41">
        <f>ROUND(D15*11.68,2)</f>
        <v>373.99</v>
      </c>
      <c r="E16" s="26"/>
      <c r="F16" s="26"/>
    </row>
    <row r="17" spans="1:6" ht="45" customHeight="1" x14ac:dyDescent="0.25">
      <c r="A17" s="23" t="s">
        <v>58</v>
      </c>
      <c r="B17" s="9" t="s">
        <v>22</v>
      </c>
      <c r="C17" s="11" t="s">
        <v>20</v>
      </c>
      <c r="D17" s="41">
        <v>5.15</v>
      </c>
      <c r="E17" s="24" t="s">
        <v>75</v>
      </c>
      <c r="F17" s="24"/>
    </row>
    <row r="18" spans="1:6" ht="30" x14ac:dyDescent="0.25">
      <c r="A18" s="23"/>
      <c r="B18" s="9" t="s">
        <v>59</v>
      </c>
      <c r="C18" s="11" t="s">
        <v>20</v>
      </c>
      <c r="D18" s="41" t="s">
        <v>79</v>
      </c>
      <c r="E18" s="25"/>
      <c r="F18" s="25"/>
    </row>
    <row r="19" spans="1:6" ht="75" x14ac:dyDescent="0.25">
      <c r="A19" s="23"/>
      <c r="B19" s="9" t="s">
        <v>60</v>
      </c>
      <c r="C19" s="11" t="s">
        <v>20</v>
      </c>
      <c r="D19" s="41" t="s">
        <v>80</v>
      </c>
      <c r="E19" s="26"/>
      <c r="F19" s="25"/>
    </row>
    <row r="20" spans="1:6" ht="45" customHeight="1" x14ac:dyDescent="0.25">
      <c r="A20" s="27" t="s">
        <v>61</v>
      </c>
      <c r="B20" s="9" t="s">
        <v>22</v>
      </c>
      <c r="C20" s="11" t="s">
        <v>20</v>
      </c>
      <c r="D20" s="41">
        <v>5.92</v>
      </c>
      <c r="E20" s="24" t="s">
        <v>75</v>
      </c>
      <c r="F20" s="25"/>
    </row>
    <row r="21" spans="1:6" ht="30" x14ac:dyDescent="0.25">
      <c r="A21" s="23"/>
      <c r="B21" s="9" t="s">
        <v>59</v>
      </c>
      <c r="C21" s="11" t="s">
        <v>20</v>
      </c>
      <c r="D21" s="41" t="s">
        <v>81</v>
      </c>
      <c r="E21" s="25"/>
      <c r="F21" s="25"/>
    </row>
    <row r="22" spans="1:6" ht="75" x14ac:dyDescent="0.25">
      <c r="A22" s="23"/>
      <c r="B22" s="9" t="s">
        <v>60</v>
      </c>
      <c r="C22" s="11" t="s">
        <v>20</v>
      </c>
      <c r="D22" s="41" t="s">
        <v>82</v>
      </c>
      <c r="E22" s="26"/>
      <c r="F22" s="25"/>
    </row>
    <row r="23" spans="1:6" ht="60" x14ac:dyDescent="0.25">
      <c r="A23" s="11" t="s">
        <v>21</v>
      </c>
      <c r="B23" s="9" t="s">
        <v>22</v>
      </c>
      <c r="C23" s="11" t="s">
        <v>20</v>
      </c>
      <c r="D23" s="10" t="s">
        <v>23</v>
      </c>
      <c r="E23" s="42" t="s">
        <v>24</v>
      </c>
      <c r="F23" s="26"/>
    </row>
    <row r="24" spans="1:6" ht="45" x14ac:dyDescent="0.25">
      <c r="A24" s="18" t="s">
        <v>0</v>
      </c>
      <c r="B24" s="19"/>
      <c r="C24" s="2" t="s">
        <v>1</v>
      </c>
      <c r="D24" s="12" t="s">
        <v>100</v>
      </c>
      <c r="E24" s="2" t="s">
        <v>2</v>
      </c>
      <c r="F24" s="2" t="s">
        <v>3</v>
      </c>
    </row>
    <row r="25" spans="1:6" ht="30" customHeight="1" x14ac:dyDescent="0.25">
      <c r="A25" s="28" t="s">
        <v>25</v>
      </c>
      <c r="B25" s="28"/>
      <c r="C25" s="28"/>
      <c r="D25" s="28"/>
      <c r="E25" s="28"/>
      <c r="F25" s="28"/>
    </row>
    <row r="26" spans="1:6" ht="104.25" x14ac:dyDescent="0.25">
      <c r="A26" s="11" t="s">
        <v>26</v>
      </c>
      <c r="B26" s="11" t="s">
        <v>27</v>
      </c>
      <c r="C26" s="11" t="s">
        <v>7</v>
      </c>
      <c r="D26" s="46">
        <v>2466.3000000000002</v>
      </c>
      <c r="E26" s="42" t="s">
        <v>70</v>
      </c>
      <c r="F26" s="11" t="s">
        <v>28</v>
      </c>
    </row>
    <row r="27" spans="1:6" ht="45" customHeight="1" x14ac:dyDescent="0.25">
      <c r="A27" s="23" t="s">
        <v>29</v>
      </c>
      <c r="B27" s="11" t="s">
        <v>6</v>
      </c>
      <c r="C27" s="11" t="s">
        <v>12</v>
      </c>
      <c r="D27" s="41">
        <f>ROUND(D26*0.05298+D29,2)</f>
        <v>174.23</v>
      </c>
      <c r="E27" s="43" t="s">
        <v>70</v>
      </c>
      <c r="F27" s="14" t="s">
        <v>30</v>
      </c>
    </row>
    <row r="28" spans="1:6" ht="90" x14ac:dyDescent="0.25">
      <c r="A28" s="23"/>
      <c r="B28" s="11" t="s">
        <v>14</v>
      </c>
      <c r="C28" s="11" t="s">
        <v>15</v>
      </c>
      <c r="D28" s="41">
        <f>ROUND(D27*3.2,2)</f>
        <v>557.54</v>
      </c>
      <c r="E28" s="43"/>
      <c r="F28" s="16" t="s">
        <v>31</v>
      </c>
    </row>
    <row r="29" spans="1:6" ht="27.6" customHeight="1" x14ac:dyDescent="0.25">
      <c r="A29" s="23" t="s">
        <v>32</v>
      </c>
      <c r="B29" s="11" t="s">
        <v>6</v>
      </c>
      <c r="C29" s="11" t="s">
        <v>12</v>
      </c>
      <c r="D29" s="41">
        <v>43.57</v>
      </c>
      <c r="E29" s="24" t="s">
        <v>74</v>
      </c>
      <c r="F29" s="15" t="s">
        <v>33</v>
      </c>
    </row>
    <row r="30" spans="1:6" ht="90" x14ac:dyDescent="0.25">
      <c r="A30" s="23"/>
      <c r="B30" s="11" t="s">
        <v>14</v>
      </c>
      <c r="C30" s="11" t="s">
        <v>15</v>
      </c>
      <c r="D30" s="41">
        <f>ROUND(D29*5.92,2)</f>
        <v>257.93</v>
      </c>
      <c r="E30" s="26"/>
      <c r="F30" s="15" t="s">
        <v>31</v>
      </c>
    </row>
    <row r="31" spans="1:6" ht="27.6" customHeight="1" x14ac:dyDescent="0.25">
      <c r="A31" s="23" t="s">
        <v>85</v>
      </c>
      <c r="B31" s="11" t="s">
        <v>6</v>
      </c>
      <c r="C31" s="11" t="s">
        <v>12</v>
      </c>
      <c r="D31" s="41">
        <v>35.1</v>
      </c>
      <c r="E31" s="24" t="s">
        <v>74</v>
      </c>
      <c r="F31" s="14" t="s">
        <v>34</v>
      </c>
    </row>
    <row r="32" spans="1:6" ht="90" x14ac:dyDescent="0.25">
      <c r="A32" s="23"/>
      <c r="B32" s="11" t="s">
        <v>14</v>
      </c>
      <c r="C32" s="11" t="s">
        <v>15</v>
      </c>
      <c r="D32" s="41">
        <f>ROUND(D31*9.12,2)</f>
        <v>320.11</v>
      </c>
      <c r="E32" s="26"/>
      <c r="F32" s="16" t="s">
        <v>31</v>
      </c>
    </row>
    <row r="33" spans="1:6" ht="30" customHeight="1" x14ac:dyDescent="0.25">
      <c r="A33" s="23" t="s">
        <v>86</v>
      </c>
      <c r="B33" s="9" t="s">
        <v>22</v>
      </c>
      <c r="C33" s="11" t="s">
        <v>20</v>
      </c>
      <c r="D33" s="41">
        <v>4.1399999999999997</v>
      </c>
      <c r="E33" s="24" t="s">
        <v>75</v>
      </c>
      <c r="F33" s="29"/>
    </row>
    <row r="34" spans="1:6" ht="30" x14ac:dyDescent="0.25">
      <c r="A34" s="23"/>
      <c r="B34" s="9" t="s">
        <v>59</v>
      </c>
      <c r="C34" s="11" t="s">
        <v>20</v>
      </c>
      <c r="D34" s="41" t="s">
        <v>83</v>
      </c>
      <c r="E34" s="25"/>
      <c r="F34" s="30"/>
    </row>
    <row r="35" spans="1:6" ht="75" x14ac:dyDescent="0.25">
      <c r="A35" s="23"/>
      <c r="B35" s="9" t="s">
        <v>60</v>
      </c>
      <c r="C35" s="11" t="s">
        <v>20</v>
      </c>
      <c r="D35" s="41" t="s">
        <v>84</v>
      </c>
      <c r="E35" s="26"/>
      <c r="F35" s="31"/>
    </row>
    <row r="36" spans="1:6" ht="45" x14ac:dyDescent="0.25">
      <c r="A36" s="18" t="s">
        <v>0</v>
      </c>
      <c r="B36" s="19"/>
      <c r="C36" s="2" t="s">
        <v>1</v>
      </c>
      <c r="D36" s="12" t="s">
        <v>100</v>
      </c>
      <c r="E36" s="2" t="s">
        <v>2</v>
      </c>
      <c r="F36" s="2" t="s">
        <v>3</v>
      </c>
    </row>
    <row r="37" spans="1:6" ht="15" customHeight="1" x14ac:dyDescent="0.25">
      <c r="A37" s="32" t="s">
        <v>36</v>
      </c>
      <c r="B37" s="33"/>
      <c r="C37" s="33"/>
      <c r="D37" s="33"/>
      <c r="E37" s="33"/>
      <c r="F37" s="34"/>
    </row>
    <row r="38" spans="1:6" ht="75" x14ac:dyDescent="0.25">
      <c r="A38" s="11" t="s">
        <v>37</v>
      </c>
      <c r="B38" s="11" t="s">
        <v>27</v>
      </c>
      <c r="C38" s="11" t="s">
        <v>7</v>
      </c>
      <c r="D38" s="41">
        <v>2190</v>
      </c>
      <c r="E38" s="24" t="s">
        <v>87</v>
      </c>
      <c r="F38" s="11" t="s">
        <v>38</v>
      </c>
    </row>
    <row r="39" spans="1:6" ht="30" x14ac:dyDescent="0.25">
      <c r="A39" s="23" t="s">
        <v>39</v>
      </c>
      <c r="B39" s="11" t="s">
        <v>6</v>
      </c>
      <c r="C39" s="11" t="s">
        <v>12</v>
      </c>
      <c r="D39" s="5">
        <f>ROUND(D38*0.0599+D41,2)</f>
        <v>165.42</v>
      </c>
      <c r="E39" s="25"/>
      <c r="F39" s="14" t="s">
        <v>92</v>
      </c>
    </row>
    <row r="40" spans="1:6" ht="90" x14ac:dyDescent="0.25">
      <c r="A40" s="23"/>
      <c r="B40" s="11" t="s">
        <v>14</v>
      </c>
      <c r="C40" s="11" t="s">
        <v>15</v>
      </c>
      <c r="D40" s="10">
        <f>ROUND(D39*3.23,2)</f>
        <v>534.30999999999995</v>
      </c>
      <c r="E40" s="26"/>
      <c r="F40" s="16" t="s">
        <v>93</v>
      </c>
    </row>
    <row r="41" spans="1:6" ht="30" x14ac:dyDescent="0.25">
      <c r="A41" s="23" t="s">
        <v>62</v>
      </c>
      <c r="B41" s="11" t="s">
        <v>6</v>
      </c>
      <c r="C41" s="11" t="s">
        <v>12</v>
      </c>
      <c r="D41" s="10">
        <v>34.24</v>
      </c>
      <c r="E41" s="24" t="s">
        <v>76</v>
      </c>
      <c r="F41" s="14" t="s">
        <v>94</v>
      </c>
    </row>
    <row r="42" spans="1:6" ht="90" x14ac:dyDescent="0.25">
      <c r="A42" s="23"/>
      <c r="B42" s="11" t="s">
        <v>14</v>
      </c>
      <c r="C42" s="11" t="s">
        <v>15</v>
      </c>
      <c r="D42" s="13">
        <f>ROUND(D41*4.33,2)</f>
        <v>148.26</v>
      </c>
      <c r="E42" s="25"/>
      <c r="F42" s="16" t="s">
        <v>93</v>
      </c>
    </row>
    <row r="43" spans="1:6" ht="30" x14ac:dyDescent="0.25">
      <c r="A43" s="23" t="s">
        <v>63</v>
      </c>
      <c r="B43" s="11" t="s">
        <v>6</v>
      </c>
      <c r="C43" s="11" t="s">
        <v>12</v>
      </c>
      <c r="D43" s="10">
        <v>35.89</v>
      </c>
      <c r="E43" s="25"/>
      <c r="F43" s="14" t="s">
        <v>95</v>
      </c>
    </row>
    <row r="44" spans="1:6" ht="90" x14ac:dyDescent="0.25">
      <c r="A44" s="23"/>
      <c r="B44" s="11" t="s">
        <v>14</v>
      </c>
      <c r="C44" s="11" t="s">
        <v>15</v>
      </c>
      <c r="D44" s="13">
        <f>ROUND(D43*7.56,2)</f>
        <v>271.33</v>
      </c>
      <c r="E44" s="26"/>
      <c r="F44" s="16" t="s">
        <v>93</v>
      </c>
    </row>
    <row r="45" spans="1:6" ht="15" customHeight="1" x14ac:dyDescent="0.25">
      <c r="A45" s="23" t="s">
        <v>35</v>
      </c>
      <c r="B45" s="9" t="s">
        <v>22</v>
      </c>
      <c r="C45" s="11" t="s">
        <v>20</v>
      </c>
      <c r="D45" s="41">
        <v>4.29</v>
      </c>
      <c r="E45" s="24" t="s">
        <v>77</v>
      </c>
      <c r="F45" s="23"/>
    </row>
    <row r="46" spans="1:6" ht="30" x14ac:dyDescent="0.25">
      <c r="A46" s="23"/>
      <c r="B46" s="9" t="s">
        <v>59</v>
      </c>
      <c r="C46" s="11" t="s">
        <v>20</v>
      </c>
      <c r="D46" s="41" t="s">
        <v>88</v>
      </c>
      <c r="E46" s="26"/>
      <c r="F46" s="23"/>
    </row>
    <row r="47" spans="1:6" ht="60" x14ac:dyDescent="0.25">
      <c r="A47" s="11" t="s">
        <v>65</v>
      </c>
      <c r="B47" s="9"/>
      <c r="C47" s="11" t="s">
        <v>64</v>
      </c>
      <c r="D47" s="41">
        <v>986.3</v>
      </c>
      <c r="E47" s="13" t="s">
        <v>78</v>
      </c>
      <c r="F47" s="11" t="s">
        <v>69</v>
      </c>
    </row>
    <row r="48" spans="1:6" ht="45" x14ac:dyDescent="0.25">
      <c r="A48" s="37" t="s">
        <v>0</v>
      </c>
      <c r="B48" s="37"/>
      <c r="C48" s="2" t="s">
        <v>1</v>
      </c>
      <c r="D48" s="12" t="s">
        <v>100</v>
      </c>
      <c r="E48" s="2" t="s">
        <v>2</v>
      </c>
      <c r="F48" s="2" t="s">
        <v>3</v>
      </c>
    </row>
    <row r="49" spans="1:7" x14ac:dyDescent="0.25">
      <c r="A49" s="28" t="s">
        <v>41</v>
      </c>
      <c r="B49" s="28"/>
      <c r="C49" s="28"/>
      <c r="D49" s="28"/>
      <c r="E49" s="28"/>
      <c r="F49" s="28"/>
    </row>
    <row r="50" spans="1:7" ht="45" x14ac:dyDescent="0.25">
      <c r="A50" s="11" t="s">
        <v>42</v>
      </c>
      <c r="B50" s="11" t="s">
        <v>27</v>
      </c>
      <c r="C50" s="11" t="s">
        <v>7</v>
      </c>
      <c r="D50" s="41">
        <v>2663.68</v>
      </c>
      <c r="E50" s="24" t="s">
        <v>89</v>
      </c>
      <c r="F50" s="14"/>
    </row>
    <row r="51" spans="1:7" ht="30" x14ac:dyDescent="0.25">
      <c r="A51" s="23" t="s">
        <v>43</v>
      </c>
      <c r="B51" s="11" t="s">
        <v>6</v>
      </c>
      <c r="C51" s="11" t="s">
        <v>12</v>
      </c>
      <c r="D51" s="5">
        <f>ROUND(D50*0.0599+D53,2)</f>
        <v>190.1</v>
      </c>
      <c r="E51" s="25"/>
      <c r="F51" s="14" t="s">
        <v>92</v>
      </c>
      <c r="G51" s="6"/>
    </row>
    <row r="52" spans="1:7" ht="90" x14ac:dyDescent="0.25">
      <c r="A52" s="23"/>
      <c r="B52" s="11" t="s">
        <v>14</v>
      </c>
      <c r="C52" s="11" t="s">
        <v>15</v>
      </c>
      <c r="D52" s="5">
        <f>D51*3.23</f>
        <v>614.02300000000002</v>
      </c>
      <c r="E52" s="26"/>
      <c r="F52" s="16" t="s">
        <v>93</v>
      </c>
    </row>
    <row r="53" spans="1:7" ht="30" x14ac:dyDescent="0.25">
      <c r="A53" s="23" t="s">
        <v>44</v>
      </c>
      <c r="B53" s="11" t="s">
        <v>6</v>
      </c>
      <c r="C53" s="11" t="s">
        <v>12</v>
      </c>
      <c r="D53" s="5">
        <v>30.55</v>
      </c>
      <c r="E53" s="24" t="s">
        <v>90</v>
      </c>
      <c r="F53" s="14" t="s">
        <v>94</v>
      </c>
    </row>
    <row r="54" spans="1:7" ht="90" x14ac:dyDescent="0.25">
      <c r="A54" s="23"/>
      <c r="B54" s="11" t="s">
        <v>14</v>
      </c>
      <c r="C54" s="11" t="s">
        <v>15</v>
      </c>
      <c r="D54" s="5">
        <f>D53*4.33</f>
        <v>132.28149999999999</v>
      </c>
      <c r="E54" s="25"/>
      <c r="F54" s="16" t="s">
        <v>93</v>
      </c>
    </row>
    <row r="55" spans="1:7" ht="30" x14ac:dyDescent="0.25">
      <c r="A55" s="38" t="s">
        <v>45</v>
      </c>
      <c r="B55" s="11" t="s">
        <v>6</v>
      </c>
      <c r="C55" s="11" t="s">
        <v>12</v>
      </c>
      <c r="D55" s="10">
        <v>36.409999999999997</v>
      </c>
      <c r="E55" s="25"/>
      <c r="F55" s="14" t="s">
        <v>95</v>
      </c>
    </row>
    <row r="56" spans="1:7" ht="90" x14ac:dyDescent="0.25">
      <c r="A56" s="23"/>
      <c r="B56" s="11" t="s">
        <v>14</v>
      </c>
      <c r="C56" s="11" t="s">
        <v>15</v>
      </c>
      <c r="D56" s="5">
        <f>D55*7.56</f>
        <v>275.25959999999998</v>
      </c>
      <c r="E56" s="26"/>
      <c r="F56" s="16" t="s">
        <v>93</v>
      </c>
    </row>
    <row r="57" spans="1:7" ht="30" customHeight="1" x14ac:dyDescent="0.25">
      <c r="A57" s="23" t="s">
        <v>35</v>
      </c>
      <c r="B57" s="9" t="s">
        <v>22</v>
      </c>
      <c r="C57" s="11" t="s">
        <v>20</v>
      </c>
      <c r="D57" s="41">
        <v>4.29</v>
      </c>
      <c r="E57" s="24" t="s">
        <v>77</v>
      </c>
      <c r="F57" s="39"/>
    </row>
    <row r="58" spans="1:7" ht="30" x14ac:dyDescent="0.25">
      <c r="A58" s="23"/>
      <c r="B58" s="9" t="s">
        <v>59</v>
      </c>
      <c r="C58" s="11" t="s">
        <v>20</v>
      </c>
      <c r="D58" s="41" t="s">
        <v>88</v>
      </c>
      <c r="E58" s="26"/>
      <c r="F58" s="40"/>
    </row>
    <row r="59" spans="1:7" ht="60" x14ac:dyDescent="0.25">
      <c r="A59" s="11" t="s">
        <v>66</v>
      </c>
      <c r="B59" s="9"/>
      <c r="C59" s="11" t="s">
        <v>64</v>
      </c>
      <c r="D59" s="41">
        <v>815.58</v>
      </c>
      <c r="E59" s="13" t="s">
        <v>78</v>
      </c>
      <c r="F59" s="11" t="s">
        <v>69</v>
      </c>
    </row>
    <row r="60" spans="1:7" ht="45" x14ac:dyDescent="0.25">
      <c r="A60" s="37" t="s">
        <v>0</v>
      </c>
      <c r="B60" s="37"/>
      <c r="C60" s="2" t="s">
        <v>1</v>
      </c>
      <c r="D60" s="12" t="s">
        <v>100</v>
      </c>
      <c r="E60" s="2" t="s">
        <v>2</v>
      </c>
      <c r="F60" s="2" t="s">
        <v>3</v>
      </c>
    </row>
    <row r="61" spans="1:7" x14ac:dyDescent="0.25">
      <c r="A61" s="28" t="s">
        <v>46</v>
      </c>
      <c r="B61" s="28"/>
      <c r="C61" s="28"/>
      <c r="D61" s="28"/>
      <c r="E61" s="28"/>
      <c r="F61" s="28"/>
    </row>
    <row r="62" spans="1:7" ht="105" x14ac:dyDescent="0.25">
      <c r="A62" s="11" t="s">
        <v>47</v>
      </c>
      <c r="B62" s="11" t="s">
        <v>27</v>
      </c>
      <c r="C62" s="11" t="s">
        <v>7</v>
      </c>
      <c r="D62" s="5">
        <v>2290.63</v>
      </c>
      <c r="E62" s="24" t="s">
        <v>99</v>
      </c>
      <c r="F62" s="14" t="s">
        <v>48</v>
      </c>
    </row>
    <row r="63" spans="1:7" ht="30" x14ac:dyDescent="0.25">
      <c r="A63" s="23" t="s">
        <v>49</v>
      </c>
      <c r="B63" s="11" t="s">
        <v>6</v>
      </c>
      <c r="C63" s="11" t="s">
        <v>12</v>
      </c>
      <c r="D63" s="5">
        <f>ROUND(D62*0.05298+D65,2)</f>
        <v>174.12</v>
      </c>
      <c r="E63" s="25"/>
      <c r="F63" s="14" t="s">
        <v>92</v>
      </c>
    </row>
    <row r="64" spans="1:7" ht="90" x14ac:dyDescent="0.25">
      <c r="A64" s="23"/>
      <c r="B64" s="11" t="s">
        <v>14</v>
      </c>
      <c r="C64" s="11" t="s">
        <v>15</v>
      </c>
      <c r="D64" s="5">
        <f>D63*3.23</f>
        <v>562.4076</v>
      </c>
      <c r="E64" s="26"/>
      <c r="F64" s="16" t="s">
        <v>93</v>
      </c>
    </row>
    <row r="65" spans="1:6" ht="30" customHeight="1" x14ac:dyDescent="0.25">
      <c r="A65" s="23" t="s">
        <v>50</v>
      </c>
      <c r="B65" s="11" t="s">
        <v>6</v>
      </c>
      <c r="C65" s="11" t="s">
        <v>12</v>
      </c>
      <c r="D65" s="10">
        <v>52.76</v>
      </c>
      <c r="E65" s="24" t="s">
        <v>57</v>
      </c>
      <c r="F65" s="14" t="s">
        <v>94</v>
      </c>
    </row>
    <row r="66" spans="1:6" ht="90" x14ac:dyDescent="0.25">
      <c r="A66" s="23"/>
      <c r="B66" s="11" t="s">
        <v>14</v>
      </c>
      <c r="C66" s="11" t="s">
        <v>15</v>
      </c>
      <c r="D66" s="5">
        <f>D65*4.33</f>
        <v>228.45079999999999</v>
      </c>
      <c r="E66" s="26"/>
      <c r="F66" s="16" t="s">
        <v>93</v>
      </c>
    </row>
    <row r="67" spans="1:6" ht="45" customHeight="1" x14ac:dyDescent="0.25">
      <c r="A67" s="38" t="s">
        <v>51</v>
      </c>
      <c r="B67" s="11" t="s">
        <v>6</v>
      </c>
      <c r="C67" s="11" t="s">
        <v>12</v>
      </c>
      <c r="D67" s="10">
        <v>40.159999999999997</v>
      </c>
      <c r="E67" s="47" t="s">
        <v>40</v>
      </c>
      <c r="F67" s="14" t="s">
        <v>95</v>
      </c>
    </row>
    <row r="68" spans="1:6" ht="90" x14ac:dyDescent="0.25">
      <c r="A68" s="23"/>
      <c r="B68" s="11" t="s">
        <v>14</v>
      </c>
      <c r="C68" s="11" t="s">
        <v>15</v>
      </c>
      <c r="D68" s="5">
        <f>D67*7.56</f>
        <v>303.60959999999994</v>
      </c>
      <c r="E68" s="47"/>
      <c r="F68" s="16" t="s">
        <v>93</v>
      </c>
    </row>
    <row r="69" spans="1:6" ht="30" customHeight="1" x14ac:dyDescent="0.25">
      <c r="A69" s="23" t="s">
        <v>35</v>
      </c>
      <c r="B69" s="9" t="s">
        <v>22</v>
      </c>
      <c r="C69" s="11" t="s">
        <v>20</v>
      </c>
      <c r="D69" s="41">
        <v>4.29</v>
      </c>
      <c r="E69" s="24" t="s">
        <v>77</v>
      </c>
      <c r="F69" s="39"/>
    </row>
    <row r="70" spans="1:6" ht="30" x14ac:dyDescent="0.25">
      <c r="A70" s="23"/>
      <c r="B70" s="9" t="s">
        <v>59</v>
      </c>
      <c r="C70" s="11" t="s">
        <v>20</v>
      </c>
      <c r="D70" s="41" t="s">
        <v>88</v>
      </c>
      <c r="E70" s="26"/>
      <c r="F70" s="40"/>
    </row>
    <row r="71" spans="1:6" ht="60" x14ac:dyDescent="0.25">
      <c r="A71" s="11" t="s">
        <v>68</v>
      </c>
      <c r="B71" s="9"/>
      <c r="C71" s="11" t="s">
        <v>64</v>
      </c>
      <c r="D71" s="41">
        <v>913.33</v>
      </c>
      <c r="E71" s="13" t="s">
        <v>78</v>
      </c>
      <c r="F71" s="11" t="s">
        <v>69</v>
      </c>
    </row>
    <row r="72" spans="1:6" ht="45" x14ac:dyDescent="0.25">
      <c r="A72" s="37" t="s">
        <v>0</v>
      </c>
      <c r="B72" s="37"/>
      <c r="C72" s="2" t="s">
        <v>1</v>
      </c>
      <c r="D72" s="12" t="s">
        <v>100</v>
      </c>
      <c r="E72" s="2" t="s">
        <v>2</v>
      </c>
      <c r="F72" s="2" t="s">
        <v>3</v>
      </c>
    </row>
    <row r="73" spans="1:6" x14ac:dyDescent="0.25">
      <c r="A73" s="28" t="s">
        <v>52</v>
      </c>
      <c r="B73" s="28"/>
      <c r="C73" s="28"/>
      <c r="D73" s="28"/>
      <c r="E73" s="28"/>
      <c r="F73" s="28"/>
    </row>
    <row r="74" spans="1:6" ht="105" x14ac:dyDescent="0.25">
      <c r="A74" s="11" t="s">
        <v>53</v>
      </c>
      <c r="B74" s="11" t="s">
        <v>27</v>
      </c>
      <c r="C74" s="11" t="s">
        <v>7</v>
      </c>
      <c r="D74" s="5">
        <v>2090.7800000000002</v>
      </c>
      <c r="E74" s="24" t="s">
        <v>91</v>
      </c>
      <c r="F74" s="14" t="s">
        <v>98</v>
      </c>
    </row>
    <row r="75" spans="1:6" ht="30" x14ac:dyDescent="0.25">
      <c r="A75" s="23" t="s">
        <v>54</v>
      </c>
      <c r="B75" s="11" t="s">
        <v>6</v>
      </c>
      <c r="C75" s="11" t="s">
        <v>12</v>
      </c>
      <c r="D75" s="5">
        <f>ROUND(D74*0.06+D77,2)</f>
        <v>169.53</v>
      </c>
      <c r="E75" s="35"/>
      <c r="F75" s="14" t="s">
        <v>92</v>
      </c>
    </row>
    <row r="76" spans="1:6" ht="90" x14ac:dyDescent="0.25">
      <c r="A76" s="23"/>
      <c r="B76" s="11" t="s">
        <v>14</v>
      </c>
      <c r="C76" s="11" t="s">
        <v>15</v>
      </c>
      <c r="D76" s="5">
        <f>D75*3.23</f>
        <v>547.58190000000002</v>
      </c>
      <c r="E76" s="36"/>
      <c r="F76" s="16" t="s">
        <v>93</v>
      </c>
    </row>
    <row r="77" spans="1:6" ht="30" x14ac:dyDescent="0.25">
      <c r="A77" s="23" t="s">
        <v>55</v>
      </c>
      <c r="B77" s="11" t="s">
        <v>6</v>
      </c>
      <c r="C77" s="11" t="s">
        <v>12</v>
      </c>
      <c r="D77" s="5">
        <v>44.08</v>
      </c>
      <c r="E77" s="24" t="s">
        <v>96</v>
      </c>
      <c r="F77" s="14" t="s">
        <v>94</v>
      </c>
    </row>
    <row r="78" spans="1:6" ht="90" x14ac:dyDescent="0.25">
      <c r="A78" s="23"/>
      <c r="B78" s="11" t="s">
        <v>14</v>
      </c>
      <c r="C78" s="11" t="s">
        <v>15</v>
      </c>
      <c r="D78" s="5">
        <f>D77*4.33</f>
        <v>190.8664</v>
      </c>
      <c r="E78" s="25"/>
      <c r="F78" s="16" t="s">
        <v>93</v>
      </c>
    </row>
    <row r="79" spans="1:6" ht="30" x14ac:dyDescent="0.25">
      <c r="A79" s="38" t="s">
        <v>56</v>
      </c>
      <c r="B79" s="11" t="s">
        <v>6</v>
      </c>
      <c r="C79" s="11" t="s">
        <v>12</v>
      </c>
      <c r="D79" s="5">
        <v>39.880000000000003</v>
      </c>
      <c r="E79" s="25"/>
      <c r="F79" s="14" t="s">
        <v>95</v>
      </c>
    </row>
    <row r="80" spans="1:6" ht="90" x14ac:dyDescent="0.25">
      <c r="A80" s="23"/>
      <c r="B80" s="11" t="s">
        <v>14</v>
      </c>
      <c r="C80" s="11" t="s">
        <v>15</v>
      </c>
      <c r="D80" s="5">
        <f>D79*7.56</f>
        <v>301.49279999999999</v>
      </c>
      <c r="E80" s="26"/>
      <c r="F80" s="16" t="s">
        <v>93</v>
      </c>
    </row>
    <row r="81" spans="1:6" ht="30" customHeight="1" x14ac:dyDescent="0.25">
      <c r="A81" s="23" t="s">
        <v>35</v>
      </c>
      <c r="B81" s="9" t="s">
        <v>22</v>
      </c>
      <c r="C81" s="11" t="s">
        <v>20</v>
      </c>
      <c r="D81" s="41">
        <v>4.29</v>
      </c>
      <c r="E81" s="24" t="s">
        <v>77</v>
      </c>
      <c r="F81" s="39"/>
    </row>
    <row r="82" spans="1:6" ht="30" x14ac:dyDescent="0.25">
      <c r="A82" s="23"/>
      <c r="B82" s="9" t="s">
        <v>59</v>
      </c>
      <c r="C82" s="11" t="s">
        <v>20</v>
      </c>
      <c r="D82" s="41" t="s">
        <v>88</v>
      </c>
      <c r="E82" s="26"/>
      <c r="F82" s="40"/>
    </row>
    <row r="83" spans="1:6" ht="60" x14ac:dyDescent="0.25">
      <c r="A83" s="11" t="s">
        <v>67</v>
      </c>
      <c r="B83" s="9"/>
      <c r="C83" s="11" t="s">
        <v>64</v>
      </c>
      <c r="D83" s="41">
        <v>901.79</v>
      </c>
      <c r="E83" s="13" t="s">
        <v>78</v>
      </c>
      <c r="F83" s="11" t="s">
        <v>69</v>
      </c>
    </row>
  </sheetData>
  <mergeCells count="72">
    <mergeCell ref="A81:A82"/>
    <mergeCell ref="E81:E82"/>
    <mergeCell ref="F81:F82"/>
    <mergeCell ref="F69:F70"/>
    <mergeCell ref="A72:B72"/>
    <mergeCell ref="A73:F73"/>
    <mergeCell ref="E74:E76"/>
    <mergeCell ref="A75:A76"/>
    <mergeCell ref="A77:A78"/>
    <mergeCell ref="E77:E80"/>
    <mergeCell ref="A79:A80"/>
    <mergeCell ref="A65:A66"/>
    <mergeCell ref="E65:E66"/>
    <mergeCell ref="A67:A68"/>
    <mergeCell ref="E67:E68"/>
    <mergeCell ref="A69:A70"/>
    <mergeCell ref="E69:E70"/>
    <mergeCell ref="E62:E64"/>
    <mergeCell ref="A63:A64"/>
    <mergeCell ref="A48:B48"/>
    <mergeCell ref="A49:F49"/>
    <mergeCell ref="E50:E52"/>
    <mergeCell ref="A51:A52"/>
    <mergeCell ref="A53:A54"/>
    <mergeCell ref="E53:E56"/>
    <mergeCell ref="A55:A56"/>
    <mergeCell ref="A57:A58"/>
    <mergeCell ref="E57:E58"/>
    <mergeCell ref="F57:F58"/>
    <mergeCell ref="A60:B60"/>
    <mergeCell ref="A61:F61"/>
    <mergeCell ref="F33:F35"/>
    <mergeCell ref="F45:F46"/>
    <mergeCell ref="A36:B36"/>
    <mergeCell ref="A37:F37"/>
    <mergeCell ref="E38:E40"/>
    <mergeCell ref="A39:A40"/>
    <mergeCell ref="A41:A42"/>
    <mergeCell ref="E41:E44"/>
    <mergeCell ref="A43:A44"/>
    <mergeCell ref="A45:A46"/>
    <mergeCell ref="E45:E46"/>
    <mergeCell ref="A29:A30"/>
    <mergeCell ref="E29:E30"/>
    <mergeCell ref="A31:A32"/>
    <mergeCell ref="E31:E32"/>
    <mergeCell ref="A33:A35"/>
    <mergeCell ref="E33:E35"/>
    <mergeCell ref="F17:F23"/>
    <mergeCell ref="A20:A22"/>
    <mergeCell ref="E20:E22"/>
    <mergeCell ref="A24:B24"/>
    <mergeCell ref="A25:F25"/>
    <mergeCell ref="A27:A28"/>
    <mergeCell ref="E27:E28"/>
    <mergeCell ref="E11:E12"/>
    <mergeCell ref="A13:A14"/>
    <mergeCell ref="E13:E14"/>
    <mergeCell ref="A15:A16"/>
    <mergeCell ref="E15:E16"/>
    <mergeCell ref="A17:A19"/>
    <mergeCell ref="E17:E19"/>
    <mergeCell ref="A1:F1"/>
    <mergeCell ref="A2:B2"/>
    <mergeCell ref="A3:F3"/>
    <mergeCell ref="F4:F6"/>
    <mergeCell ref="A7:A8"/>
    <mergeCell ref="E7:E8"/>
    <mergeCell ref="F7:F16"/>
    <mergeCell ref="A9:A10"/>
    <mergeCell ref="E9:E10"/>
    <mergeCell ref="A11:A12"/>
  </mergeCells>
  <pageMargins left="0.7" right="0.7" top="0.75" bottom="0.75" header="0.3" footer="0.3"/>
  <pageSetup paperSize="9" scale="78" fitToHeight="0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Анастасия</dc:creator>
  <cp:lastModifiedBy>Федоренко Анастасия</cp:lastModifiedBy>
  <dcterms:created xsi:type="dcterms:W3CDTF">2019-07-04T13:20:34Z</dcterms:created>
  <dcterms:modified xsi:type="dcterms:W3CDTF">2021-06-24T08:21:08Z</dcterms:modified>
</cp:coreProperties>
</file>