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C\ЕРЦ\Перерасчет по отоплению 2024\"/>
    </mc:Choice>
  </mc:AlternateContent>
  <workbookProtection workbookAlgorithmName="SHA-512" workbookHashValue="OdEmAYBrntIKp4NscVVVosLu3xUYuD4U6npcTD/6/Que0riuxVlbAnQCHM200WLVMwJoq31pErTzht+v+LCBfQ==" workbookSaltValue="HVImb/Ea3srGwqJCrC0ktw==" workbookSpinCount="100000" lockStructure="1"/>
  <bookViews>
    <workbookView xWindow="0" yWindow="0" windowWidth="23040" windowHeight="9192"/>
  </bookViews>
  <sheets>
    <sheet name="расшифровка" sheetId="16" r:id="rId1"/>
    <sheet name="112" sheetId="17" state="hidden" r:id="rId2"/>
    <sheet name="расчет" sheetId="1" state="hidden" r:id="rId3"/>
    <sheet name="расш" sheetId="2" state="hidden" r:id="rId4"/>
    <sheet name="общ. показания" sheetId="3" state="hidden" r:id="rId5"/>
    <sheet name="показания на 31.12.23" sheetId="4" state="hidden" r:id="rId6"/>
    <sheet name="показания на 30.06.24" sheetId="5" state="hidden" r:id="rId7"/>
    <sheet name="показания на 31.12.24" sheetId="12" state="hidden" r:id="rId8"/>
    <sheet name="лист" sheetId="6" state="hidden" r:id="rId9"/>
    <sheet name="январь 24" sheetId="7" state="hidden" r:id="rId10"/>
    <sheet name="февраль 24" sheetId="8" state="hidden" r:id="rId11"/>
    <sheet name="март 24" sheetId="9" state="hidden" r:id="rId12"/>
    <sheet name="апрель 24" sheetId="10" state="hidden" r:id="rId13"/>
    <sheet name="май 24" sheetId="11" state="hidden" r:id="rId14"/>
    <sheet name="октябрь 2024" sheetId="13" state="hidden" r:id="rId15"/>
    <sheet name="ноябрь 24" sheetId="14" state="hidden" r:id="rId16"/>
    <sheet name="декабрь 24" sheetId="15" state="hidden" r:id="rId17"/>
  </sheets>
  <externalReferences>
    <externalReference r:id="rId18"/>
  </externalReferences>
  <definedNames>
    <definedName name="_xlnm._FilterDatabase" localSheetId="8" hidden="1">лист!$A$5181:$E$5914</definedName>
    <definedName name="_xlnm._FilterDatabase" localSheetId="15" hidden="1">'ноябрь 24'!$A$1:$E$247</definedName>
    <definedName name="_xlnm._FilterDatabase" localSheetId="4" hidden="1">'общ. показания'!$A$1:$Y$94</definedName>
    <definedName name="_xlnm._FilterDatabase" localSheetId="2" hidden="1">расчет!$A$3:$BK$261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6" l="1"/>
  <c r="S47" i="2" l="1"/>
  <c r="S46" i="2"/>
  <c r="S45" i="2"/>
  <c r="T41" i="2"/>
  <c r="S39" i="2"/>
  <c r="T38" i="2"/>
  <c r="U41" i="2" s="1"/>
  <c r="S41" i="2"/>
  <c r="S38" i="2"/>
  <c r="S40" i="2"/>
  <c r="U46" i="2" l="1"/>
  <c r="O41" i="2" l="1"/>
  <c r="O39" i="2"/>
  <c r="H18" i="2"/>
  <c r="H17" i="2"/>
  <c r="O29" i="2"/>
  <c r="H15" i="2"/>
  <c r="G17" i="2"/>
  <c r="G15" i="2"/>
  <c r="K30" i="2"/>
  <c r="K28" i="2"/>
  <c r="M31" i="2"/>
  <c r="V15" i="2"/>
  <c r="U15" i="2"/>
  <c r="T15" i="2"/>
  <c r="S15" i="2"/>
  <c r="K236" i="7"/>
  <c r="O5" i="2"/>
  <c r="O7" i="2"/>
  <c r="N7" i="2"/>
  <c r="N3" i="2"/>
  <c r="B26" i="16"/>
  <c r="V48" i="3"/>
  <c r="V81" i="3"/>
  <c r="V86" i="3"/>
  <c r="V88" i="3"/>
  <c r="B15" i="16"/>
  <c r="M11" i="16"/>
  <c r="M15" i="2"/>
  <c r="K11" i="16"/>
  <c r="E16" i="2"/>
  <c r="S13" i="2"/>
  <c r="O14" i="2"/>
  <c r="O13" i="2"/>
  <c r="N14" i="2"/>
  <c r="N13" i="2"/>
  <c r="N12" i="2"/>
  <c r="O3" i="2"/>
  <c r="S3" i="2"/>
  <c r="N6" i="2"/>
  <c r="G11" i="16"/>
  <c r="O11" i="16" s="1"/>
  <c r="E5182" i="6"/>
  <c r="E5183" i="6"/>
  <c r="E5184" i="6"/>
  <c r="E5185" i="6"/>
  <c r="E5186" i="6"/>
  <c r="E5187" i="6"/>
  <c r="E5188" i="6"/>
  <c r="E5189" i="6"/>
  <c r="E5190" i="6"/>
  <c r="E5191" i="6"/>
  <c r="E5192" i="6"/>
  <c r="E5193" i="6"/>
  <c r="E5194" i="6"/>
  <c r="E5195" i="6"/>
  <c r="E5196" i="6"/>
  <c r="E5197" i="6"/>
  <c r="E5198" i="6"/>
  <c r="E5199" i="6"/>
  <c r="E5200" i="6"/>
  <c r="E5201" i="6"/>
  <c r="E5202" i="6"/>
  <c r="E5203" i="6"/>
  <c r="E5204" i="6"/>
  <c r="E5205" i="6"/>
  <c r="E5206" i="6"/>
  <c r="E5207" i="6"/>
  <c r="E5208" i="6"/>
  <c r="E5209" i="6"/>
  <c r="E5210" i="6"/>
  <c r="E5211" i="6"/>
  <c r="E5212" i="6"/>
  <c r="E5213" i="6"/>
  <c r="E5214" i="6"/>
  <c r="E5215" i="6"/>
  <c r="E5216" i="6"/>
  <c r="E5217" i="6"/>
  <c r="E5218" i="6"/>
  <c r="E5219" i="6"/>
  <c r="E5220" i="6"/>
  <c r="E5221" i="6"/>
  <c r="E5222" i="6"/>
  <c r="E5223" i="6"/>
  <c r="E5224" i="6"/>
  <c r="E5225" i="6"/>
  <c r="E5226" i="6"/>
  <c r="E5227" i="6"/>
  <c r="E5228" i="6"/>
  <c r="E5229" i="6"/>
  <c r="E5230" i="6"/>
  <c r="E5231" i="6"/>
  <c r="E5232" i="6"/>
  <c r="E5233" i="6"/>
  <c r="E5234" i="6"/>
  <c r="E5235" i="6"/>
  <c r="E5236" i="6"/>
  <c r="E5237" i="6"/>
  <c r="E5238" i="6"/>
  <c r="E5239" i="6"/>
  <c r="E5240" i="6"/>
  <c r="E5241" i="6"/>
  <c r="E5242" i="6"/>
  <c r="E5243" i="6"/>
  <c r="E5244" i="6"/>
  <c r="E5245" i="6"/>
  <c r="E5246" i="6"/>
  <c r="E5247" i="6"/>
  <c r="E5248" i="6"/>
  <c r="E5249" i="6"/>
  <c r="E5250" i="6"/>
  <c r="E5251" i="6"/>
  <c r="E5252" i="6"/>
  <c r="E5253" i="6"/>
  <c r="E5254" i="6"/>
  <c r="E5255" i="6"/>
  <c r="E5256" i="6"/>
  <c r="E5257" i="6"/>
  <c r="E5258" i="6"/>
  <c r="E5259" i="6"/>
  <c r="E5260" i="6"/>
  <c r="E5261" i="6"/>
  <c r="E5262" i="6"/>
  <c r="E5263" i="6"/>
  <c r="E5264" i="6"/>
  <c r="E5265" i="6"/>
  <c r="E5266" i="6"/>
  <c r="E5267" i="6"/>
  <c r="E5268" i="6"/>
  <c r="E5269" i="6"/>
  <c r="E5270" i="6"/>
  <c r="E5271" i="6"/>
  <c r="E5272" i="6"/>
  <c r="E5273" i="6"/>
  <c r="E5274" i="6"/>
  <c r="E5275" i="6"/>
  <c r="E5276" i="6"/>
  <c r="E5277" i="6"/>
  <c r="E5278" i="6"/>
  <c r="E5279" i="6"/>
  <c r="E5280" i="6"/>
  <c r="E5281" i="6"/>
  <c r="E5282" i="6"/>
  <c r="E5283" i="6"/>
  <c r="E5284" i="6"/>
  <c r="E5285" i="6"/>
  <c r="E5286" i="6"/>
  <c r="E5287" i="6"/>
  <c r="E5288" i="6"/>
  <c r="E5289" i="6"/>
  <c r="E5290" i="6"/>
  <c r="E5291" i="6"/>
  <c r="E5292" i="6"/>
  <c r="E5293" i="6"/>
  <c r="E5294" i="6"/>
  <c r="E5295" i="6"/>
  <c r="E5296" i="6"/>
  <c r="E5297" i="6"/>
  <c r="E5298" i="6"/>
  <c r="E5299" i="6"/>
  <c r="E5300" i="6"/>
  <c r="E5301" i="6"/>
  <c r="E5302" i="6"/>
  <c r="E5303" i="6"/>
  <c r="E5304" i="6"/>
  <c r="E5305" i="6"/>
  <c r="E5306" i="6"/>
  <c r="E5307" i="6"/>
  <c r="E5308" i="6"/>
  <c r="E5309" i="6"/>
  <c r="E5310" i="6"/>
  <c r="E5311" i="6"/>
  <c r="E5312" i="6"/>
  <c r="E5313" i="6"/>
  <c r="E5314" i="6"/>
  <c r="E5315" i="6"/>
  <c r="E5316" i="6"/>
  <c r="E5317" i="6"/>
  <c r="E5318" i="6"/>
  <c r="E5319" i="6"/>
  <c r="E5320" i="6"/>
  <c r="E5321" i="6"/>
  <c r="E5322" i="6"/>
  <c r="E5323" i="6"/>
  <c r="E5324" i="6"/>
  <c r="E5325" i="6"/>
  <c r="E5326" i="6"/>
  <c r="E5327" i="6"/>
  <c r="E5328" i="6"/>
  <c r="E5329" i="6"/>
  <c r="E5330" i="6"/>
  <c r="E5331" i="6"/>
  <c r="E5332" i="6"/>
  <c r="E5333" i="6"/>
  <c r="E5334" i="6"/>
  <c r="E5335" i="6"/>
  <c r="E5336" i="6"/>
  <c r="E5337" i="6"/>
  <c r="E5338" i="6"/>
  <c r="E5339" i="6"/>
  <c r="E5340" i="6"/>
  <c r="E5341" i="6"/>
  <c r="E5342" i="6"/>
  <c r="E5343" i="6"/>
  <c r="E5344" i="6"/>
  <c r="E5345" i="6"/>
  <c r="E5346" i="6"/>
  <c r="E5347" i="6"/>
  <c r="E5348" i="6"/>
  <c r="E5349" i="6"/>
  <c r="E5350" i="6"/>
  <c r="E5351" i="6"/>
  <c r="E5352" i="6"/>
  <c r="E5353" i="6"/>
  <c r="E5354" i="6"/>
  <c r="E5355" i="6"/>
  <c r="E5356" i="6"/>
  <c r="E5357" i="6"/>
  <c r="E5358" i="6"/>
  <c r="E5359" i="6"/>
  <c r="E5360" i="6"/>
  <c r="E5361" i="6"/>
  <c r="E5362" i="6"/>
  <c r="E5363" i="6"/>
  <c r="E5364" i="6"/>
  <c r="E5365" i="6"/>
  <c r="E5366" i="6"/>
  <c r="E5367" i="6"/>
  <c r="E5368" i="6"/>
  <c r="E5369" i="6"/>
  <c r="E5370" i="6"/>
  <c r="E5371" i="6"/>
  <c r="E5372" i="6"/>
  <c r="E5373" i="6"/>
  <c r="E5374" i="6"/>
  <c r="E5375" i="6"/>
  <c r="E5376" i="6"/>
  <c r="E5377" i="6"/>
  <c r="E5378" i="6"/>
  <c r="E5379" i="6"/>
  <c r="E5380" i="6"/>
  <c r="E5381" i="6"/>
  <c r="E5382" i="6"/>
  <c r="E5383" i="6"/>
  <c r="E5384" i="6"/>
  <c r="E5385" i="6"/>
  <c r="E5386" i="6"/>
  <c r="E5387" i="6"/>
  <c r="E5388" i="6"/>
  <c r="E5389" i="6"/>
  <c r="E5390" i="6"/>
  <c r="E5391" i="6"/>
  <c r="E5392" i="6"/>
  <c r="E5393" i="6"/>
  <c r="E5394" i="6"/>
  <c r="E5395" i="6"/>
  <c r="E5396" i="6"/>
  <c r="E5397" i="6"/>
  <c r="E5398" i="6"/>
  <c r="E5399" i="6"/>
  <c r="E5400" i="6"/>
  <c r="E5401" i="6"/>
  <c r="E5402" i="6"/>
  <c r="E5403" i="6"/>
  <c r="E5404" i="6"/>
  <c r="E5405" i="6"/>
  <c r="E5406" i="6"/>
  <c r="E5407" i="6"/>
  <c r="E5408" i="6"/>
  <c r="E5409" i="6"/>
  <c r="E5410" i="6"/>
  <c r="E5411" i="6"/>
  <c r="E5412" i="6"/>
  <c r="E5413" i="6"/>
  <c r="E5414" i="6"/>
  <c r="E5415" i="6"/>
  <c r="E5416" i="6"/>
  <c r="E5417" i="6"/>
  <c r="E5418" i="6"/>
  <c r="E5419" i="6"/>
  <c r="E5420" i="6"/>
  <c r="E5421" i="6"/>
  <c r="E5422" i="6"/>
  <c r="E5423" i="6"/>
  <c r="E5424" i="6"/>
  <c r="E5425" i="6"/>
  <c r="E5426" i="6"/>
  <c r="E5427" i="6"/>
  <c r="E5428" i="6"/>
  <c r="E5429" i="6"/>
  <c r="E5430" i="6"/>
  <c r="E5431" i="6"/>
  <c r="E5432" i="6"/>
  <c r="E5433" i="6"/>
  <c r="E5434" i="6"/>
  <c r="E5435" i="6"/>
  <c r="E5436" i="6"/>
  <c r="E5437" i="6"/>
  <c r="E5438" i="6"/>
  <c r="E5439" i="6"/>
  <c r="E5440" i="6"/>
  <c r="E5441" i="6"/>
  <c r="E5442" i="6"/>
  <c r="E5443" i="6"/>
  <c r="E5444" i="6"/>
  <c r="E5445" i="6"/>
  <c r="E5446" i="6"/>
  <c r="E5447" i="6"/>
  <c r="E5448" i="6"/>
  <c r="E5449" i="6"/>
  <c r="E5450" i="6"/>
  <c r="E5451" i="6"/>
  <c r="E5452" i="6"/>
  <c r="E5453" i="6"/>
  <c r="E5454" i="6"/>
  <c r="E5455" i="6"/>
  <c r="E5456" i="6"/>
  <c r="E5457" i="6"/>
  <c r="E5458" i="6"/>
  <c r="E5459" i="6"/>
  <c r="E5460" i="6"/>
  <c r="E5461" i="6"/>
  <c r="E5462" i="6"/>
  <c r="E5463" i="6"/>
  <c r="E5464" i="6"/>
  <c r="E5465" i="6"/>
  <c r="E5466" i="6"/>
  <c r="E5467" i="6"/>
  <c r="E5468" i="6"/>
  <c r="E5469" i="6"/>
  <c r="E5470" i="6"/>
  <c r="E5471" i="6"/>
  <c r="E5472" i="6"/>
  <c r="E5473" i="6"/>
  <c r="E5474" i="6"/>
  <c r="E5475" i="6"/>
  <c r="E5476" i="6"/>
  <c r="E5477" i="6"/>
  <c r="E5478" i="6"/>
  <c r="E5479" i="6"/>
  <c r="E5480" i="6"/>
  <c r="E5481" i="6"/>
  <c r="E5482" i="6"/>
  <c r="E5483" i="6"/>
  <c r="E5484" i="6"/>
  <c r="E5485" i="6"/>
  <c r="E5486" i="6"/>
  <c r="E5487" i="6"/>
  <c r="E5488" i="6"/>
  <c r="E5489" i="6"/>
  <c r="E5490" i="6"/>
  <c r="E5491" i="6"/>
  <c r="E5492" i="6"/>
  <c r="E5493" i="6"/>
  <c r="E5494" i="6"/>
  <c r="E5495" i="6"/>
  <c r="E5496" i="6"/>
  <c r="E5497" i="6"/>
  <c r="E5498" i="6"/>
  <c r="E5499" i="6"/>
  <c r="E5500" i="6"/>
  <c r="E5501" i="6"/>
  <c r="E5502" i="6"/>
  <c r="E5503" i="6"/>
  <c r="E5504" i="6"/>
  <c r="E5505" i="6"/>
  <c r="E5506" i="6"/>
  <c r="E5507" i="6"/>
  <c r="E5508" i="6"/>
  <c r="E5509" i="6"/>
  <c r="E5510" i="6"/>
  <c r="E5511" i="6"/>
  <c r="E5512" i="6"/>
  <c r="E5513" i="6"/>
  <c r="E5514" i="6"/>
  <c r="E5515" i="6"/>
  <c r="E5516" i="6"/>
  <c r="E5517" i="6"/>
  <c r="E5518" i="6"/>
  <c r="E5519" i="6"/>
  <c r="E5520" i="6"/>
  <c r="E5521" i="6"/>
  <c r="E5522" i="6"/>
  <c r="E5523" i="6"/>
  <c r="E5524" i="6"/>
  <c r="E5525" i="6"/>
  <c r="E5526" i="6"/>
  <c r="E5527" i="6"/>
  <c r="E5528" i="6"/>
  <c r="E5529" i="6"/>
  <c r="E5530" i="6"/>
  <c r="E5531" i="6"/>
  <c r="E5532" i="6"/>
  <c r="E5533" i="6"/>
  <c r="E5534" i="6"/>
  <c r="E5535" i="6"/>
  <c r="E5536" i="6"/>
  <c r="E5537" i="6"/>
  <c r="E5538" i="6"/>
  <c r="E5539" i="6"/>
  <c r="E5540" i="6"/>
  <c r="E5541" i="6"/>
  <c r="E5542" i="6"/>
  <c r="E5543" i="6"/>
  <c r="E5544" i="6"/>
  <c r="E5545" i="6"/>
  <c r="E5546" i="6"/>
  <c r="E5547" i="6"/>
  <c r="E5548" i="6"/>
  <c r="E5549" i="6"/>
  <c r="E5550" i="6"/>
  <c r="E5551" i="6"/>
  <c r="E5552" i="6"/>
  <c r="E5553" i="6"/>
  <c r="E5554" i="6"/>
  <c r="E5555" i="6"/>
  <c r="E5556" i="6"/>
  <c r="E5557" i="6"/>
  <c r="E5558" i="6"/>
  <c r="E5559" i="6"/>
  <c r="E5560" i="6"/>
  <c r="E5561" i="6"/>
  <c r="E5562" i="6"/>
  <c r="E5563" i="6"/>
  <c r="E5564" i="6"/>
  <c r="E5565" i="6"/>
  <c r="E5566" i="6"/>
  <c r="E5567" i="6"/>
  <c r="E5568" i="6"/>
  <c r="E5569" i="6"/>
  <c r="E5570" i="6"/>
  <c r="E5571" i="6"/>
  <c r="E5572" i="6"/>
  <c r="E5573" i="6"/>
  <c r="E5574" i="6"/>
  <c r="E5575" i="6"/>
  <c r="E5576" i="6"/>
  <c r="E5577" i="6"/>
  <c r="E5578" i="6"/>
  <c r="E5579" i="6"/>
  <c r="E5580" i="6"/>
  <c r="E5581" i="6"/>
  <c r="E5582" i="6"/>
  <c r="E5583" i="6"/>
  <c r="E5584" i="6"/>
  <c r="E5585" i="6"/>
  <c r="E5586" i="6"/>
  <c r="E5587" i="6"/>
  <c r="E5588" i="6"/>
  <c r="E5589" i="6"/>
  <c r="E5590" i="6"/>
  <c r="E5591" i="6"/>
  <c r="E5592" i="6"/>
  <c r="E5593" i="6"/>
  <c r="E5594" i="6"/>
  <c r="E5595" i="6"/>
  <c r="E5596" i="6"/>
  <c r="E5597" i="6"/>
  <c r="E5598" i="6"/>
  <c r="E5599" i="6"/>
  <c r="E5600" i="6"/>
  <c r="E5601" i="6"/>
  <c r="E5602" i="6"/>
  <c r="E5603" i="6"/>
  <c r="E5604" i="6"/>
  <c r="E5605" i="6"/>
  <c r="E5606" i="6"/>
  <c r="E5607" i="6"/>
  <c r="E5608" i="6"/>
  <c r="E5609" i="6"/>
  <c r="E5610" i="6"/>
  <c r="E5611" i="6"/>
  <c r="E5612" i="6"/>
  <c r="E5613" i="6"/>
  <c r="E5614" i="6"/>
  <c r="E5615" i="6"/>
  <c r="E5616" i="6"/>
  <c r="E5617" i="6"/>
  <c r="E5618" i="6"/>
  <c r="E5619" i="6"/>
  <c r="E5620" i="6"/>
  <c r="E5621" i="6"/>
  <c r="E5622" i="6"/>
  <c r="E5623" i="6"/>
  <c r="E5624" i="6"/>
  <c r="E5625" i="6"/>
  <c r="E5626" i="6"/>
  <c r="E5627" i="6"/>
  <c r="E5628" i="6"/>
  <c r="E5629" i="6"/>
  <c r="E5630" i="6"/>
  <c r="E5631" i="6"/>
  <c r="E5632" i="6"/>
  <c r="E5633" i="6"/>
  <c r="E5634" i="6"/>
  <c r="E5635" i="6"/>
  <c r="E5636" i="6"/>
  <c r="E5637" i="6"/>
  <c r="E5638" i="6"/>
  <c r="E5639" i="6"/>
  <c r="E5640" i="6"/>
  <c r="E5641" i="6"/>
  <c r="E5642" i="6"/>
  <c r="E5643" i="6"/>
  <c r="E5644" i="6"/>
  <c r="E5645" i="6"/>
  <c r="E5646" i="6"/>
  <c r="E5647" i="6"/>
  <c r="E5648" i="6"/>
  <c r="E5649" i="6"/>
  <c r="E5650" i="6"/>
  <c r="E5651" i="6"/>
  <c r="E5652" i="6"/>
  <c r="E5653" i="6"/>
  <c r="E5654" i="6"/>
  <c r="E5655" i="6"/>
  <c r="E5656" i="6"/>
  <c r="E5657" i="6"/>
  <c r="E5658" i="6"/>
  <c r="E5659" i="6"/>
  <c r="E5660" i="6"/>
  <c r="E5661" i="6"/>
  <c r="E5662" i="6"/>
  <c r="E5663" i="6"/>
  <c r="E5664" i="6"/>
  <c r="E5665" i="6"/>
  <c r="E5666" i="6"/>
  <c r="E5667" i="6"/>
  <c r="E5668" i="6"/>
  <c r="E5669" i="6"/>
  <c r="E5670" i="6"/>
  <c r="E5671" i="6"/>
  <c r="E5672" i="6"/>
  <c r="E5673" i="6"/>
  <c r="E5674" i="6"/>
  <c r="E5675" i="6"/>
  <c r="E5676" i="6"/>
  <c r="E5677" i="6"/>
  <c r="E5678" i="6"/>
  <c r="E5679" i="6"/>
  <c r="E5680" i="6"/>
  <c r="E5681" i="6"/>
  <c r="E5682" i="6"/>
  <c r="E5683" i="6"/>
  <c r="E5684" i="6"/>
  <c r="E5685" i="6"/>
  <c r="E5686" i="6"/>
  <c r="E5687" i="6"/>
  <c r="E5688" i="6"/>
  <c r="E5689" i="6"/>
  <c r="E5690" i="6"/>
  <c r="E5691" i="6"/>
  <c r="E5692" i="6"/>
  <c r="E5693" i="6"/>
  <c r="E5694" i="6"/>
  <c r="E5695" i="6"/>
  <c r="E5696" i="6"/>
  <c r="E5697" i="6"/>
  <c r="E5698" i="6"/>
  <c r="E5699" i="6"/>
  <c r="E5700" i="6"/>
  <c r="E5701" i="6"/>
  <c r="E5702" i="6"/>
  <c r="E5703" i="6"/>
  <c r="E5704" i="6"/>
  <c r="E5705" i="6"/>
  <c r="E5706" i="6"/>
  <c r="E5707" i="6"/>
  <c r="E5708" i="6"/>
  <c r="E5709" i="6"/>
  <c r="E5710" i="6"/>
  <c r="E5711" i="6"/>
  <c r="E5712" i="6"/>
  <c r="E5713" i="6"/>
  <c r="E5714" i="6"/>
  <c r="E5715" i="6"/>
  <c r="E5716" i="6"/>
  <c r="E5717" i="6"/>
  <c r="E5718" i="6"/>
  <c r="E5719" i="6"/>
  <c r="E5720" i="6"/>
  <c r="E5721" i="6"/>
  <c r="E5722" i="6"/>
  <c r="E5723" i="6"/>
  <c r="E5724" i="6"/>
  <c r="E5725" i="6"/>
  <c r="E5726" i="6"/>
  <c r="E5727" i="6"/>
  <c r="E5728" i="6"/>
  <c r="E5729" i="6"/>
  <c r="E5730" i="6"/>
  <c r="E5731" i="6"/>
  <c r="E5732" i="6"/>
  <c r="E5733" i="6"/>
  <c r="E5734" i="6"/>
  <c r="E5735" i="6"/>
  <c r="E5736" i="6"/>
  <c r="E5737" i="6"/>
  <c r="E5738" i="6"/>
  <c r="E5739" i="6"/>
  <c r="E5740" i="6"/>
  <c r="E5741" i="6"/>
  <c r="E5742" i="6"/>
  <c r="E5743" i="6"/>
  <c r="E5744" i="6"/>
  <c r="E5745" i="6"/>
  <c r="E5746" i="6"/>
  <c r="E5747" i="6"/>
  <c r="E5748" i="6"/>
  <c r="E5749" i="6"/>
  <c r="E5750" i="6"/>
  <c r="E5751" i="6"/>
  <c r="E5752" i="6"/>
  <c r="E5753" i="6"/>
  <c r="E5754" i="6"/>
  <c r="E5755" i="6"/>
  <c r="E5756" i="6"/>
  <c r="E5757" i="6"/>
  <c r="E5758" i="6"/>
  <c r="E5759" i="6"/>
  <c r="E5760" i="6"/>
  <c r="E5761" i="6"/>
  <c r="E5762" i="6"/>
  <c r="E5763" i="6"/>
  <c r="E5764" i="6"/>
  <c r="E5765" i="6"/>
  <c r="E5766" i="6"/>
  <c r="E5767" i="6"/>
  <c r="E5768" i="6"/>
  <c r="E5769" i="6"/>
  <c r="E5770" i="6"/>
  <c r="E5771" i="6"/>
  <c r="E5772" i="6"/>
  <c r="E5773" i="6"/>
  <c r="E5774" i="6"/>
  <c r="E5775" i="6"/>
  <c r="E5776" i="6"/>
  <c r="E5777" i="6"/>
  <c r="E5778" i="6"/>
  <c r="E5779" i="6"/>
  <c r="E5780" i="6"/>
  <c r="E5781" i="6"/>
  <c r="E5782" i="6"/>
  <c r="E5783" i="6"/>
  <c r="E5784" i="6"/>
  <c r="E5785" i="6"/>
  <c r="E5786" i="6"/>
  <c r="E5787" i="6"/>
  <c r="E5788" i="6"/>
  <c r="E5789" i="6"/>
  <c r="E5790" i="6"/>
  <c r="E5791" i="6"/>
  <c r="E5792" i="6"/>
  <c r="E5793" i="6"/>
  <c r="E5794" i="6"/>
  <c r="E5795" i="6"/>
  <c r="E5796" i="6"/>
  <c r="E5797" i="6"/>
  <c r="E5798" i="6"/>
  <c r="E5799" i="6"/>
  <c r="E5800" i="6"/>
  <c r="E5801" i="6"/>
  <c r="E5802" i="6"/>
  <c r="E5803" i="6"/>
  <c r="E5804" i="6"/>
  <c r="E5805" i="6"/>
  <c r="E5806" i="6"/>
  <c r="E5807" i="6"/>
  <c r="E5808" i="6"/>
  <c r="E5809" i="6"/>
  <c r="E5810" i="6"/>
  <c r="E5811" i="6"/>
  <c r="E5812" i="6"/>
  <c r="E5813" i="6"/>
  <c r="E5814" i="6"/>
  <c r="E5815" i="6"/>
  <c r="E5816" i="6"/>
  <c r="E5817" i="6"/>
  <c r="E5818" i="6"/>
  <c r="E5819" i="6"/>
  <c r="E5820" i="6"/>
  <c r="E5821" i="6"/>
  <c r="E5822" i="6"/>
  <c r="E5823" i="6"/>
  <c r="E5824" i="6"/>
  <c r="E5825" i="6"/>
  <c r="E5826" i="6"/>
  <c r="E5827" i="6"/>
  <c r="E5828" i="6"/>
  <c r="E5829" i="6"/>
  <c r="E5830" i="6"/>
  <c r="E5831" i="6"/>
  <c r="E5832" i="6"/>
  <c r="E5833" i="6"/>
  <c r="E5834" i="6"/>
  <c r="E5835" i="6"/>
  <c r="E5836" i="6"/>
  <c r="E5837" i="6"/>
  <c r="E5838" i="6"/>
  <c r="E5839" i="6"/>
  <c r="E5840" i="6"/>
  <c r="E5841" i="6"/>
  <c r="E5842" i="6"/>
  <c r="E5843" i="6"/>
  <c r="E5844" i="6"/>
  <c r="E5845" i="6"/>
  <c r="E5846" i="6"/>
  <c r="E5847" i="6"/>
  <c r="E5848" i="6"/>
  <c r="E5849" i="6"/>
  <c r="E5850" i="6"/>
  <c r="E5851" i="6"/>
  <c r="E5852" i="6"/>
  <c r="E5853" i="6"/>
  <c r="E5854" i="6"/>
  <c r="E5855" i="6"/>
  <c r="E5856" i="6"/>
  <c r="E5857" i="6"/>
  <c r="E5858" i="6"/>
  <c r="E5859" i="6"/>
  <c r="E5860" i="6"/>
  <c r="E5861" i="6"/>
  <c r="E5862" i="6"/>
  <c r="E5863" i="6"/>
  <c r="E5864" i="6"/>
  <c r="E5865" i="6"/>
  <c r="E5866" i="6"/>
  <c r="E5867" i="6"/>
  <c r="E5868" i="6"/>
  <c r="E5869" i="6"/>
  <c r="E5870" i="6"/>
  <c r="E5871" i="6"/>
  <c r="E5872" i="6"/>
  <c r="E5873" i="6"/>
  <c r="E5874" i="6"/>
  <c r="E5875" i="6"/>
  <c r="E5876" i="6"/>
  <c r="E5877" i="6"/>
  <c r="E5878" i="6"/>
  <c r="E5879" i="6"/>
  <c r="E5880" i="6"/>
  <c r="E5881" i="6"/>
  <c r="E5882" i="6"/>
  <c r="E5883" i="6"/>
  <c r="E5884" i="6"/>
  <c r="E5885" i="6"/>
  <c r="E5886" i="6"/>
  <c r="E5887" i="6"/>
  <c r="E5888" i="6"/>
  <c r="E5889" i="6"/>
  <c r="E5890" i="6"/>
  <c r="E5891" i="6"/>
  <c r="E5892" i="6"/>
  <c r="E5893" i="6"/>
  <c r="E5894" i="6"/>
  <c r="E5895" i="6"/>
  <c r="E5896" i="6"/>
  <c r="E5897" i="6"/>
  <c r="E5898" i="6"/>
  <c r="E5899" i="6"/>
  <c r="E5900" i="6"/>
  <c r="E5901" i="6"/>
  <c r="E5902" i="6"/>
  <c r="E5903" i="6"/>
  <c r="E5904" i="6"/>
  <c r="E5905" i="6"/>
  <c r="E5906" i="6"/>
  <c r="E5907" i="6"/>
  <c r="E5908" i="6"/>
  <c r="E5909" i="6"/>
  <c r="E5910" i="6"/>
  <c r="E5911" i="6"/>
  <c r="E5912" i="6"/>
  <c r="E5913" i="6"/>
  <c r="E5914" i="6"/>
  <c r="E5181" i="6"/>
  <c r="D5182" i="6"/>
  <c r="D5183" i="6"/>
  <c r="D5184" i="6"/>
  <c r="D5185" i="6"/>
  <c r="D5186" i="6"/>
  <c r="D5187" i="6"/>
  <c r="D5188" i="6"/>
  <c r="D5189" i="6"/>
  <c r="D5190" i="6"/>
  <c r="D5191" i="6"/>
  <c r="D5192" i="6"/>
  <c r="D5193" i="6"/>
  <c r="D5194" i="6"/>
  <c r="D5195" i="6"/>
  <c r="D5196" i="6"/>
  <c r="D5197" i="6"/>
  <c r="D5198" i="6"/>
  <c r="D5199" i="6"/>
  <c r="D5200" i="6"/>
  <c r="D5201" i="6"/>
  <c r="D5202" i="6"/>
  <c r="D5203" i="6"/>
  <c r="D5204" i="6"/>
  <c r="D5205" i="6"/>
  <c r="D5206" i="6"/>
  <c r="D5207" i="6"/>
  <c r="D5208" i="6"/>
  <c r="D5209" i="6"/>
  <c r="D5210" i="6"/>
  <c r="D5211" i="6"/>
  <c r="D5212" i="6"/>
  <c r="D5213" i="6"/>
  <c r="D5214" i="6"/>
  <c r="D5215" i="6"/>
  <c r="D5216" i="6"/>
  <c r="D5217" i="6"/>
  <c r="D5218" i="6"/>
  <c r="D5219" i="6"/>
  <c r="D5220" i="6"/>
  <c r="D5221" i="6"/>
  <c r="D5222" i="6"/>
  <c r="D5223" i="6"/>
  <c r="D5224" i="6"/>
  <c r="D5225" i="6"/>
  <c r="D5226" i="6"/>
  <c r="D5227" i="6"/>
  <c r="D5228" i="6"/>
  <c r="D5229" i="6"/>
  <c r="D5230" i="6"/>
  <c r="D5231" i="6"/>
  <c r="D5232" i="6"/>
  <c r="D5233" i="6"/>
  <c r="D5234" i="6"/>
  <c r="D5235" i="6"/>
  <c r="D5236" i="6"/>
  <c r="D5237" i="6"/>
  <c r="D5238" i="6"/>
  <c r="D5239" i="6"/>
  <c r="D5240" i="6"/>
  <c r="D5241" i="6"/>
  <c r="D5242" i="6"/>
  <c r="D5243" i="6"/>
  <c r="D5244" i="6"/>
  <c r="D5245" i="6"/>
  <c r="D5246" i="6"/>
  <c r="D5247" i="6"/>
  <c r="D5248" i="6"/>
  <c r="D5249" i="6"/>
  <c r="D5250" i="6"/>
  <c r="D5251" i="6"/>
  <c r="D5252" i="6"/>
  <c r="D5253" i="6"/>
  <c r="D5254" i="6"/>
  <c r="D5255" i="6"/>
  <c r="D5256" i="6"/>
  <c r="D5257" i="6"/>
  <c r="D5258" i="6"/>
  <c r="D5259" i="6"/>
  <c r="D5260" i="6"/>
  <c r="D5261" i="6"/>
  <c r="D5262" i="6"/>
  <c r="D5263" i="6"/>
  <c r="D5264" i="6"/>
  <c r="D5265" i="6"/>
  <c r="D5266" i="6"/>
  <c r="D5267" i="6"/>
  <c r="D5268" i="6"/>
  <c r="D5269" i="6"/>
  <c r="D5270" i="6"/>
  <c r="D5271" i="6"/>
  <c r="D5272" i="6"/>
  <c r="D5273" i="6"/>
  <c r="D5274" i="6"/>
  <c r="D5275" i="6"/>
  <c r="D5276" i="6"/>
  <c r="D5277" i="6"/>
  <c r="D5278" i="6"/>
  <c r="D5279" i="6"/>
  <c r="D5280" i="6"/>
  <c r="D5281" i="6"/>
  <c r="D5282" i="6"/>
  <c r="D5283" i="6"/>
  <c r="D5284" i="6"/>
  <c r="D5285" i="6"/>
  <c r="D5286" i="6"/>
  <c r="D5287" i="6"/>
  <c r="D5288" i="6"/>
  <c r="D5289" i="6"/>
  <c r="D5290" i="6"/>
  <c r="D5291" i="6"/>
  <c r="D5292" i="6"/>
  <c r="D5293" i="6"/>
  <c r="D5294" i="6"/>
  <c r="D5295" i="6"/>
  <c r="D5296" i="6"/>
  <c r="D5297" i="6"/>
  <c r="D5298" i="6"/>
  <c r="D5299" i="6"/>
  <c r="D5300" i="6"/>
  <c r="D5301" i="6"/>
  <c r="D5302" i="6"/>
  <c r="D5303" i="6"/>
  <c r="D5304" i="6"/>
  <c r="D5305" i="6"/>
  <c r="D5306" i="6"/>
  <c r="D5307" i="6"/>
  <c r="D5308" i="6"/>
  <c r="D5309" i="6"/>
  <c r="D5310" i="6"/>
  <c r="D5311" i="6"/>
  <c r="D5312" i="6"/>
  <c r="D5313" i="6"/>
  <c r="D5314" i="6"/>
  <c r="D5315" i="6"/>
  <c r="D5316" i="6"/>
  <c r="D5317" i="6"/>
  <c r="D5318" i="6"/>
  <c r="D5319" i="6"/>
  <c r="D5320" i="6"/>
  <c r="D5321" i="6"/>
  <c r="D5322" i="6"/>
  <c r="D5323" i="6"/>
  <c r="D5324" i="6"/>
  <c r="D5325" i="6"/>
  <c r="D5326" i="6"/>
  <c r="D5327" i="6"/>
  <c r="D5328" i="6"/>
  <c r="D5329" i="6"/>
  <c r="D5330" i="6"/>
  <c r="D5331" i="6"/>
  <c r="D5332" i="6"/>
  <c r="D5333" i="6"/>
  <c r="D5334" i="6"/>
  <c r="D5335" i="6"/>
  <c r="D5336" i="6"/>
  <c r="D5337" i="6"/>
  <c r="D5338" i="6"/>
  <c r="D5339" i="6"/>
  <c r="D5340" i="6"/>
  <c r="D5341" i="6"/>
  <c r="D5342" i="6"/>
  <c r="D5343" i="6"/>
  <c r="D5344" i="6"/>
  <c r="D5345" i="6"/>
  <c r="D5346" i="6"/>
  <c r="D5347" i="6"/>
  <c r="D5348" i="6"/>
  <c r="D5349" i="6"/>
  <c r="D5350" i="6"/>
  <c r="D5351" i="6"/>
  <c r="D5352" i="6"/>
  <c r="D5353" i="6"/>
  <c r="D5354" i="6"/>
  <c r="D5355" i="6"/>
  <c r="D5356" i="6"/>
  <c r="D5357" i="6"/>
  <c r="D5358" i="6"/>
  <c r="D5359" i="6"/>
  <c r="D5360" i="6"/>
  <c r="D5361" i="6"/>
  <c r="D5362" i="6"/>
  <c r="D5363" i="6"/>
  <c r="D5364" i="6"/>
  <c r="D5365" i="6"/>
  <c r="D5366" i="6"/>
  <c r="D5367" i="6"/>
  <c r="D5368" i="6"/>
  <c r="D5369" i="6"/>
  <c r="D5370" i="6"/>
  <c r="D5371" i="6"/>
  <c r="D5372" i="6"/>
  <c r="D5373" i="6"/>
  <c r="D5374" i="6"/>
  <c r="D5375" i="6"/>
  <c r="D5376" i="6"/>
  <c r="D5377" i="6"/>
  <c r="D5378" i="6"/>
  <c r="D5379" i="6"/>
  <c r="D5380" i="6"/>
  <c r="D5381" i="6"/>
  <c r="D5382" i="6"/>
  <c r="D5383" i="6"/>
  <c r="D5384" i="6"/>
  <c r="D5385" i="6"/>
  <c r="D5386" i="6"/>
  <c r="D5387" i="6"/>
  <c r="D5388" i="6"/>
  <c r="D5389" i="6"/>
  <c r="D5390" i="6"/>
  <c r="D5391" i="6"/>
  <c r="D5392" i="6"/>
  <c r="D5393" i="6"/>
  <c r="D5394" i="6"/>
  <c r="D5395" i="6"/>
  <c r="D5396" i="6"/>
  <c r="D5397" i="6"/>
  <c r="D5398" i="6"/>
  <c r="D5399" i="6"/>
  <c r="D5400" i="6"/>
  <c r="D5401" i="6"/>
  <c r="D5402" i="6"/>
  <c r="D5403" i="6"/>
  <c r="D5404" i="6"/>
  <c r="D5405" i="6"/>
  <c r="D5406" i="6"/>
  <c r="D5407" i="6"/>
  <c r="D5408" i="6"/>
  <c r="D5409" i="6"/>
  <c r="D5410" i="6"/>
  <c r="D5411" i="6"/>
  <c r="D5412" i="6"/>
  <c r="D5413" i="6"/>
  <c r="D5414" i="6"/>
  <c r="D5415" i="6"/>
  <c r="D5416" i="6"/>
  <c r="D5417" i="6"/>
  <c r="D5418" i="6"/>
  <c r="D5419" i="6"/>
  <c r="D5420" i="6"/>
  <c r="D5421" i="6"/>
  <c r="D5422" i="6"/>
  <c r="D5423" i="6"/>
  <c r="D5424" i="6"/>
  <c r="D5425" i="6"/>
  <c r="D5426" i="6"/>
  <c r="D5427" i="6"/>
  <c r="D5428" i="6"/>
  <c r="D5429" i="6"/>
  <c r="D5430" i="6"/>
  <c r="D5431" i="6"/>
  <c r="D5432" i="6"/>
  <c r="D5433" i="6"/>
  <c r="D5434" i="6"/>
  <c r="D5435" i="6"/>
  <c r="D5436" i="6"/>
  <c r="D5437" i="6"/>
  <c r="D5438" i="6"/>
  <c r="D5439" i="6"/>
  <c r="D5440" i="6"/>
  <c r="D5441" i="6"/>
  <c r="D5442" i="6"/>
  <c r="D5443" i="6"/>
  <c r="D5444" i="6"/>
  <c r="D5445" i="6"/>
  <c r="D5446" i="6"/>
  <c r="D5447" i="6"/>
  <c r="D5448" i="6"/>
  <c r="D5449" i="6"/>
  <c r="D5450" i="6"/>
  <c r="D5451" i="6"/>
  <c r="D5452" i="6"/>
  <c r="D5453" i="6"/>
  <c r="D5454" i="6"/>
  <c r="D5455" i="6"/>
  <c r="D5456" i="6"/>
  <c r="D5457" i="6"/>
  <c r="D5458" i="6"/>
  <c r="D5459" i="6"/>
  <c r="D5460" i="6"/>
  <c r="D5461" i="6"/>
  <c r="D5462" i="6"/>
  <c r="D5463" i="6"/>
  <c r="D5464" i="6"/>
  <c r="D5465" i="6"/>
  <c r="D5466" i="6"/>
  <c r="D5467" i="6"/>
  <c r="D5468" i="6"/>
  <c r="D5469" i="6"/>
  <c r="D5470" i="6"/>
  <c r="D5471" i="6"/>
  <c r="D5472" i="6"/>
  <c r="D5473" i="6"/>
  <c r="D5474" i="6"/>
  <c r="D5475" i="6"/>
  <c r="D5476" i="6"/>
  <c r="D5477" i="6"/>
  <c r="D5478" i="6"/>
  <c r="D5479" i="6"/>
  <c r="D5480" i="6"/>
  <c r="D5481" i="6"/>
  <c r="D5482" i="6"/>
  <c r="D5483" i="6"/>
  <c r="D5484" i="6"/>
  <c r="D5485" i="6"/>
  <c r="D5486" i="6"/>
  <c r="D5487" i="6"/>
  <c r="D5488" i="6"/>
  <c r="D5489" i="6"/>
  <c r="D5490" i="6"/>
  <c r="D5491" i="6"/>
  <c r="D5492" i="6"/>
  <c r="D5493" i="6"/>
  <c r="D5494" i="6"/>
  <c r="D5495" i="6"/>
  <c r="D5496" i="6"/>
  <c r="D5497" i="6"/>
  <c r="D5498" i="6"/>
  <c r="D5499" i="6"/>
  <c r="D5500" i="6"/>
  <c r="D5501" i="6"/>
  <c r="D5502" i="6"/>
  <c r="D5503" i="6"/>
  <c r="D5504" i="6"/>
  <c r="D5505" i="6"/>
  <c r="D5506" i="6"/>
  <c r="D5507" i="6"/>
  <c r="D5508" i="6"/>
  <c r="D5509" i="6"/>
  <c r="D5510" i="6"/>
  <c r="D5511" i="6"/>
  <c r="D5512" i="6"/>
  <c r="D5513" i="6"/>
  <c r="D5514" i="6"/>
  <c r="D5515" i="6"/>
  <c r="D5516" i="6"/>
  <c r="D5517" i="6"/>
  <c r="D5518" i="6"/>
  <c r="D5519" i="6"/>
  <c r="D5520" i="6"/>
  <c r="D5521" i="6"/>
  <c r="D5522" i="6"/>
  <c r="D5523" i="6"/>
  <c r="D5524" i="6"/>
  <c r="D5525" i="6"/>
  <c r="D5526" i="6"/>
  <c r="D5527" i="6"/>
  <c r="D5528" i="6"/>
  <c r="D5529" i="6"/>
  <c r="D5530" i="6"/>
  <c r="D5531" i="6"/>
  <c r="D5532" i="6"/>
  <c r="D5533" i="6"/>
  <c r="D5534" i="6"/>
  <c r="D5535" i="6"/>
  <c r="D5536" i="6"/>
  <c r="D5537" i="6"/>
  <c r="D5538" i="6"/>
  <c r="D5539" i="6"/>
  <c r="D5540" i="6"/>
  <c r="D5541" i="6"/>
  <c r="D5542" i="6"/>
  <c r="D5543" i="6"/>
  <c r="D5544" i="6"/>
  <c r="D5545" i="6"/>
  <c r="D5546" i="6"/>
  <c r="D5547" i="6"/>
  <c r="D5548" i="6"/>
  <c r="D5549" i="6"/>
  <c r="D5550" i="6"/>
  <c r="D5551" i="6"/>
  <c r="D5552" i="6"/>
  <c r="D5553" i="6"/>
  <c r="D5554" i="6"/>
  <c r="D5555" i="6"/>
  <c r="D5556" i="6"/>
  <c r="D5557" i="6"/>
  <c r="D5558" i="6"/>
  <c r="D5559" i="6"/>
  <c r="D5560" i="6"/>
  <c r="D5561" i="6"/>
  <c r="D5562" i="6"/>
  <c r="D5563" i="6"/>
  <c r="D5564" i="6"/>
  <c r="D5565" i="6"/>
  <c r="D5566" i="6"/>
  <c r="D5567" i="6"/>
  <c r="D5568" i="6"/>
  <c r="D5569" i="6"/>
  <c r="D5570" i="6"/>
  <c r="D5571" i="6"/>
  <c r="D5572" i="6"/>
  <c r="D5573" i="6"/>
  <c r="D5574" i="6"/>
  <c r="D5575" i="6"/>
  <c r="D5576" i="6"/>
  <c r="D5577" i="6"/>
  <c r="D5578" i="6"/>
  <c r="D5579" i="6"/>
  <c r="D5580" i="6"/>
  <c r="D5581" i="6"/>
  <c r="D5582" i="6"/>
  <c r="D5583" i="6"/>
  <c r="D5584" i="6"/>
  <c r="D5585" i="6"/>
  <c r="D5586" i="6"/>
  <c r="D5587" i="6"/>
  <c r="D5588" i="6"/>
  <c r="D5589" i="6"/>
  <c r="D5590" i="6"/>
  <c r="D5591" i="6"/>
  <c r="D5592" i="6"/>
  <c r="D5593" i="6"/>
  <c r="D5594" i="6"/>
  <c r="D5595" i="6"/>
  <c r="D5596" i="6"/>
  <c r="D5597" i="6"/>
  <c r="D5598" i="6"/>
  <c r="D5599" i="6"/>
  <c r="D5600" i="6"/>
  <c r="D5601" i="6"/>
  <c r="D5602" i="6"/>
  <c r="D5603" i="6"/>
  <c r="D5604" i="6"/>
  <c r="D5605" i="6"/>
  <c r="D5606" i="6"/>
  <c r="D5607" i="6"/>
  <c r="D5608" i="6"/>
  <c r="D5609" i="6"/>
  <c r="D5610" i="6"/>
  <c r="D5611" i="6"/>
  <c r="D5612" i="6"/>
  <c r="D5613" i="6"/>
  <c r="D5614" i="6"/>
  <c r="D5615" i="6"/>
  <c r="D5616" i="6"/>
  <c r="D5617" i="6"/>
  <c r="D5618" i="6"/>
  <c r="D5619" i="6"/>
  <c r="D5620" i="6"/>
  <c r="D5621" i="6"/>
  <c r="D5622" i="6"/>
  <c r="D5623" i="6"/>
  <c r="D5624" i="6"/>
  <c r="D5625" i="6"/>
  <c r="D5626" i="6"/>
  <c r="D5627" i="6"/>
  <c r="D5628" i="6"/>
  <c r="D5629" i="6"/>
  <c r="D5630" i="6"/>
  <c r="D5631" i="6"/>
  <c r="D5632" i="6"/>
  <c r="D5633" i="6"/>
  <c r="D5634" i="6"/>
  <c r="D5635" i="6"/>
  <c r="D5636" i="6"/>
  <c r="D5637" i="6"/>
  <c r="D5638" i="6"/>
  <c r="D5639" i="6"/>
  <c r="D5640" i="6"/>
  <c r="D5641" i="6"/>
  <c r="D5642" i="6"/>
  <c r="D5643" i="6"/>
  <c r="D5644" i="6"/>
  <c r="D5645" i="6"/>
  <c r="D5646" i="6"/>
  <c r="D5647" i="6"/>
  <c r="D5648" i="6"/>
  <c r="D5649" i="6"/>
  <c r="D5650" i="6"/>
  <c r="D5651" i="6"/>
  <c r="D5652" i="6"/>
  <c r="D5653" i="6"/>
  <c r="D5654" i="6"/>
  <c r="D5655" i="6"/>
  <c r="D5656" i="6"/>
  <c r="D5657" i="6"/>
  <c r="D5658" i="6"/>
  <c r="D5659" i="6"/>
  <c r="D5660" i="6"/>
  <c r="D5661" i="6"/>
  <c r="D5662" i="6"/>
  <c r="D5663" i="6"/>
  <c r="D5664" i="6"/>
  <c r="D5665" i="6"/>
  <c r="D5666" i="6"/>
  <c r="D5667" i="6"/>
  <c r="D5668" i="6"/>
  <c r="D5669" i="6"/>
  <c r="D5670" i="6"/>
  <c r="D5671" i="6"/>
  <c r="D5672" i="6"/>
  <c r="D5673" i="6"/>
  <c r="D5674" i="6"/>
  <c r="D5675" i="6"/>
  <c r="D5676" i="6"/>
  <c r="D5677" i="6"/>
  <c r="D5678" i="6"/>
  <c r="D5679" i="6"/>
  <c r="D5680" i="6"/>
  <c r="D5681" i="6"/>
  <c r="D5682" i="6"/>
  <c r="D5683" i="6"/>
  <c r="D5684" i="6"/>
  <c r="D5685" i="6"/>
  <c r="D5686" i="6"/>
  <c r="D5687" i="6"/>
  <c r="D5688" i="6"/>
  <c r="D5689" i="6"/>
  <c r="D5690" i="6"/>
  <c r="D5691" i="6"/>
  <c r="D5692" i="6"/>
  <c r="D5693" i="6"/>
  <c r="D5694" i="6"/>
  <c r="D5695" i="6"/>
  <c r="D5696" i="6"/>
  <c r="D5697" i="6"/>
  <c r="D5698" i="6"/>
  <c r="D5699" i="6"/>
  <c r="D5700" i="6"/>
  <c r="D5701" i="6"/>
  <c r="D5702" i="6"/>
  <c r="D5703" i="6"/>
  <c r="D5704" i="6"/>
  <c r="D5705" i="6"/>
  <c r="D5706" i="6"/>
  <c r="D5707" i="6"/>
  <c r="D5708" i="6"/>
  <c r="D5709" i="6"/>
  <c r="D5710" i="6"/>
  <c r="D5711" i="6"/>
  <c r="D5712" i="6"/>
  <c r="D5713" i="6"/>
  <c r="D5714" i="6"/>
  <c r="D5715" i="6"/>
  <c r="D5716" i="6"/>
  <c r="D5717" i="6"/>
  <c r="D5718" i="6"/>
  <c r="D5719" i="6"/>
  <c r="D5720" i="6"/>
  <c r="D5721" i="6"/>
  <c r="D5722" i="6"/>
  <c r="D5723" i="6"/>
  <c r="D5724" i="6"/>
  <c r="D5725" i="6"/>
  <c r="D5726" i="6"/>
  <c r="D5727" i="6"/>
  <c r="D5728" i="6"/>
  <c r="D5729" i="6"/>
  <c r="D5730" i="6"/>
  <c r="D5731" i="6"/>
  <c r="D5732" i="6"/>
  <c r="D5733" i="6"/>
  <c r="D5734" i="6"/>
  <c r="D5735" i="6"/>
  <c r="D5736" i="6"/>
  <c r="D5737" i="6"/>
  <c r="D5738" i="6"/>
  <c r="D5739" i="6"/>
  <c r="D5740" i="6"/>
  <c r="D5741" i="6"/>
  <c r="D5742" i="6"/>
  <c r="D5743" i="6"/>
  <c r="D5744" i="6"/>
  <c r="D5745" i="6"/>
  <c r="D5746" i="6"/>
  <c r="D5747" i="6"/>
  <c r="D5748" i="6"/>
  <c r="D5749" i="6"/>
  <c r="D5750" i="6"/>
  <c r="D5751" i="6"/>
  <c r="D5752" i="6"/>
  <c r="D5753" i="6"/>
  <c r="D5754" i="6"/>
  <c r="D5755" i="6"/>
  <c r="D5756" i="6"/>
  <c r="D5757" i="6"/>
  <c r="D5758" i="6"/>
  <c r="D5759" i="6"/>
  <c r="D5760" i="6"/>
  <c r="D5761" i="6"/>
  <c r="D5762" i="6"/>
  <c r="D5763" i="6"/>
  <c r="D5764" i="6"/>
  <c r="D5765" i="6"/>
  <c r="D5766" i="6"/>
  <c r="D5767" i="6"/>
  <c r="D5768" i="6"/>
  <c r="D5769" i="6"/>
  <c r="D5770" i="6"/>
  <c r="D5771" i="6"/>
  <c r="D5772" i="6"/>
  <c r="D5773" i="6"/>
  <c r="D5774" i="6"/>
  <c r="D5775" i="6"/>
  <c r="D5776" i="6"/>
  <c r="D5777" i="6"/>
  <c r="D5778" i="6"/>
  <c r="D5779" i="6"/>
  <c r="D5780" i="6"/>
  <c r="D5781" i="6"/>
  <c r="D5782" i="6"/>
  <c r="D5783" i="6"/>
  <c r="D5784" i="6"/>
  <c r="D5785" i="6"/>
  <c r="D5786" i="6"/>
  <c r="D5787" i="6"/>
  <c r="D5788" i="6"/>
  <c r="D5789" i="6"/>
  <c r="D5790" i="6"/>
  <c r="D5791" i="6"/>
  <c r="D5792" i="6"/>
  <c r="D5793" i="6"/>
  <c r="D5794" i="6"/>
  <c r="D5795" i="6"/>
  <c r="D5796" i="6"/>
  <c r="D5797" i="6"/>
  <c r="D5798" i="6"/>
  <c r="D5799" i="6"/>
  <c r="D5800" i="6"/>
  <c r="D5801" i="6"/>
  <c r="D5802" i="6"/>
  <c r="D5803" i="6"/>
  <c r="D5804" i="6"/>
  <c r="D5805" i="6"/>
  <c r="D5806" i="6"/>
  <c r="D5807" i="6"/>
  <c r="D5808" i="6"/>
  <c r="D5809" i="6"/>
  <c r="D5810" i="6"/>
  <c r="D5811" i="6"/>
  <c r="D5812" i="6"/>
  <c r="D5813" i="6"/>
  <c r="D5814" i="6"/>
  <c r="D5815" i="6"/>
  <c r="D5816" i="6"/>
  <c r="D5817" i="6"/>
  <c r="D5818" i="6"/>
  <c r="D5819" i="6"/>
  <c r="D5820" i="6"/>
  <c r="D5821" i="6"/>
  <c r="D5822" i="6"/>
  <c r="D5823" i="6"/>
  <c r="D5824" i="6"/>
  <c r="D5825" i="6"/>
  <c r="D5826" i="6"/>
  <c r="D5827" i="6"/>
  <c r="D5828" i="6"/>
  <c r="D5829" i="6"/>
  <c r="D5830" i="6"/>
  <c r="D5831" i="6"/>
  <c r="D5832" i="6"/>
  <c r="D5833" i="6"/>
  <c r="D5834" i="6"/>
  <c r="D5835" i="6"/>
  <c r="D5836" i="6"/>
  <c r="D5837" i="6"/>
  <c r="D5838" i="6"/>
  <c r="D5839" i="6"/>
  <c r="D5840" i="6"/>
  <c r="D5841" i="6"/>
  <c r="D5842" i="6"/>
  <c r="D5843" i="6"/>
  <c r="D5844" i="6"/>
  <c r="D5845" i="6"/>
  <c r="D5846" i="6"/>
  <c r="D5847" i="6"/>
  <c r="D5848" i="6"/>
  <c r="D5849" i="6"/>
  <c r="D5850" i="6"/>
  <c r="D5851" i="6"/>
  <c r="D5852" i="6"/>
  <c r="D5853" i="6"/>
  <c r="D5854" i="6"/>
  <c r="D5855" i="6"/>
  <c r="D5856" i="6"/>
  <c r="D5857" i="6"/>
  <c r="D5858" i="6"/>
  <c r="D5859" i="6"/>
  <c r="D5860" i="6"/>
  <c r="D5861" i="6"/>
  <c r="D5862" i="6"/>
  <c r="D5863" i="6"/>
  <c r="D5864" i="6"/>
  <c r="D5865" i="6"/>
  <c r="D5866" i="6"/>
  <c r="D5867" i="6"/>
  <c r="D5868" i="6"/>
  <c r="D5869" i="6"/>
  <c r="D5870" i="6"/>
  <c r="D5871" i="6"/>
  <c r="D5872" i="6"/>
  <c r="D5873" i="6"/>
  <c r="D5874" i="6"/>
  <c r="D5875" i="6"/>
  <c r="D5876" i="6"/>
  <c r="D5877" i="6"/>
  <c r="D5878" i="6"/>
  <c r="D5879" i="6"/>
  <c r="D5880" i="6"/>
  <c r="D5881" i="6"/>
  <c r="D5882" i="6"/>
  <c r="D5883" i="6"/>
  <c r="D5884" i="6"/>
  <c r="D5885" i="6"/>
  <c r="D5886" i="6"/>
  <c r="D5887" i="6"/>
  <c r="D5888" i="6"/>
  <c r="D5889" i="6"/>
  <c r="D5890" i="6"/>
  <c r="D5891" i="6"/>
  <c r="D5892" i="6"/>
  <c r="D5893" i="6"/>
  <c r="D5894" i="6"/>
  <c r="D5895" i="6"/>
  <c r="D5896" i="6"/>
  <c r="D5897" i="6"/>
  <c r="D5898" i="6"/>
  <c r="D5899" i="6"/>
  <c r="D5900" i="6"/>
  <c r="D5901" i="6"/>
  <c r="D5902" i="6"/>
  <c r="D5903" i="6"/>
  <c r="D5904" i="6"/>
  <c r="D5905" i="6"/>
  <c r="D5906" i="6"/>
  <c r="D5907" i="6"/>
  <c r="D5908" i="6"/>
  <c r="D5909" i="6"/>
  <c r="D5910" i="6"/>
  <c r="D5911" i="6"/>
  <c r="D5912" i="6"/>
  <c r="D5913" i="6"/>
  <c r="D5914" i="6"/>
  <c r="D5181" i="6"/>
  <c r="C247" i="14"/>
  <c r="E4433" i="6"/>
  <c r="E4434" i="6"/>
  <c r="E4435" i="6"/>
  <c r="E4436" i="6"/>
  <c r="E4437" i="6"/>
  <c r="E4438" i="6"/>
  <c r="E4439" i="6"/>
  <c r="E4440" i="6"/>
  <c r="E4441" i="6"/>
  <c r="E4442" i="6"/>
  <c r="E4443" i="6"/>
  <c r="E4444" i="6"/>
  <c r="E4445" i="6"/>
  <c r="E4446" i="6"/>
  <c r="E4447" i="6"/>
  <c r="E4448" i="6"/>
  <c r="E4449" i="6"/>
  <c r="E4450" i="6"/>
  <c r="E4451" i="6"/>
  <c r="E4452" i="6"/>
  <c r="E4453" i="6"/>
  <c r="E4454" i="6"/>
  <c r="E4455" i="6"/>
  <c r="E4456" i="6"/>
  <c r="E4457" i="6"/>
  <c r="E4458" i="6"/>
  <c r="E4459" i="6"/>
  <c r="E4460" i="6"/>
  <c r="E4461" i="6"/>
  <c r="E4462" i="6"/>
  <c r="E4463" i="6"/>
  <c r="E4464" i="6"/>
  <c r="E4465" i="6"/>
  <c r="E4466" i="6"/>
  <c r="E4467" i="6"/>
  <c r="E4468" i="6"/>
  <c r="E4469" i="6"/>
  <c r="E4470" i="6"/>
  <c r="E4471" i="6"/>
  <c r="E4472" i="6"/>
  <c r="E4473" i="6"/>
  <c r="E4474" i="6"/>
  <c r="E4475" i="6"/>
  <c r="E4476" i="6"/>
  <c r="E4477" i="6"/>
  <c r="E4478" i="6"/>
  <c r="E4479" i="6"/>
  <c r="E4480" i="6"/>
  <c r="E4481" i="6"/>
  <c r="E4482" i="6"/>
  <c r="E4483" i="6"/>
  <c r="E4484" i="6"/>
  <c r="E4485" i="6"/>
  <c r="E4486" i="6"/>
  <c r="E4487" i="6"/>
  <c r="E4488" i="6"/>
  <c r="E4489" i="6"/>
  <c r="E4490" i="6"/>
  <c r="E4491" i="6"/>
  <c r="E4492" i="6"/>
  <c r="E4493" i="6"/>
  <c r="E4494" i="6"/>
  <c r="E4495" i="6"/>
  <c r="E4496" i="6"/>
  <c r="E4497" i="6"/>
  <c r="E4498" i="6"/>
  <c r="E4499" i="6"/>
  <c r="E4500" i="6"/>
  <c r="E4501" i="6"/>
  <c r="E4502" i="6"/>
  <c r="E4503" i="6"/>
  <c r="E4504" i="6"/>
  <c r="E4505" i="6"/>
  <c r="E4506" i="6"/>
  <c r="E4507" i="6"/>
  <c r="E4508" i="6"/>
  <c r="E4509" i="6"/>
  <c r="E4510" i="6"/>
  <c r="E4511" i="6"/>
  <c r="E4512" i="6"/>
  <c r="E4513" i="6"/>
  <c r="E4514" i="6"/>
  <c r="E4515" i="6"/>
  <c r="E4516" i="6"/>
  <c r="E4517" i="6"/>
  <c r="E4518" i="6"/>
  <c r="E4519" i="6"/>
  <c r="E4520" i="6"/>
  <c r="E4521" i="6"/>
  <c r="E4522" i="6"/>
  <c r="E4523" i="6"/>
  <c r="E4524" i="6"/>
  <c r="E4525" i="6"/>
  <c r="E4526" i="6"/>
  <c r="E4527" i="6"/>
  <c r="E4528" i="6"/>
  <c r="E4529" i="6"/>
  <c r="E4530" i="6"/>
  <c r="E4531" i="6"/>
  <c r="E4532" i="6"/>
  <c r="E4533" i="6"/>
  <c r="E4534" i="6"/>
  <c r="E4535" i="6"/>
  <c r="E4536" i="6"/>
  <c r="E4537" i="6"/>
  <c r="E4538" i="6"/>
  <c r="E4539" i="6"/>
  <c r="E4540" i="6"/>
  <c r="E4541" i="6"/>
  <c r="E4542" i="6"/>
  <c r="E4543" i="6"/>
  <c r="E4544" i="6"/>
  <c r="E4545" i="6"/>
  <c r="E4546" i="6"/>
  <c r="E4547" i="6"/>
  <c r="E4548" i="6"/>
  <c r="E4549" i="6"/>
  <c r="E4550" i="6"/>
  <c r="E4551" i="6"/>
  <c r="E4552" i="6"/>
  <c r="E4553" i="6"/>
  <c r="E4554" i="6"/>
  <c r="E4555" i="6"/>
  <c r="E4556" i="6"/>
  <c r="E4557" i="6"/>
  <c r="E4558" i="6"/>
  <c r="E4559" i="6"/>
  <c r="E4560" i="6"/>
  <c r="E4561" i="6"/>
  <c r="E4562" i="6"/>
  <c r="E4563" i="6"/>
  <c r="E4564" i="6"/>
  <c r="E4565" i="6"/>
  <c r="E4566" i="6"/>
  <c r="E4567" i="6"/>
  <c r="E4568" i="6"/>
  <c r="E4569" i="6"/>
  <c r="E4570" i="6"/>
  <c r="E4571" i="6"/>
  <c r="E4572" i="6"/>
  <c r="E4573" i="6"/>
  <c r="E4574" i="6"/>
  <c r="E4575" i="6"/>
  <c r="E4576" i="6"/>
  <c r="E4577" i="6"/>
  <c r="E4578" i="6"/>
  <c r="E4579" i="6"/>
  <c r="E4580" i="6"/>
  <c r="E4581" i="6"/>
  <c r="E4582" i="6"/>
  <c r="E4583" i="6"/>
  <c r="E4584" i="6"/>
  <c r="E4585" i="6"/>
  <c r="E4586" i="6"/>
  <c r="E4587" i="6"/>
  <c r="E4588" i="6"/>
  <c r="E4589" i="6"/>
  <c r="E4590" i="6"/>
  <c r="E4591" i="6"/>
  <c r="E4592" i="6"/>
  <c r="E4593" i="6"/>
  <c r="E4594" i="6"/>
  <c r="E4595" i="6"/>
  <c r="E4596" i="6"/>
  <c r="E4597" i="6"/>
  <c r="E4598" i="6"/>
  <c r="E4599" i="6"/>
  <c r="E4600" i="6"/>
  <c r="E4601" i="6"/>
  <c r="E4602" i="6"/>
  <c r="E4603" i="6"/>
  <c r="E4604" i="6"/>
  <c r="E4605" i="6"/>
  <c r="E4606" i="6"/>
  <c r="E4607" i="6"/>
  <c r="E4608" i="6"/>
  <c r="E4609" i="6"/>
  <c r="E4610" i="6"/>
  <c r="E4611" i="6"/>
  <c r="E4612" i="6"/>
  <c r="E4613" i="6"/>
  <c r="E4614" i="6"/>
  <c r="E4615" i="6"/>
  <c r="E4616" i="6"/>
  <c r="E4617" i="6"/>
  <c r="E4618" i="6"/>
  <c r="E4619" i="6"/>
  <c r="E4620" i="6"/>
  <c r="E4621" i="6"/>
  <c r="E4622" i="6"/>
  <c r="E4623" i="6"/>
  <c r="E4624" i="6"/>
  <c r="E4625" i="6"/>
  <c r="E4626" i="6"/>
  <c r="E4627" i="6"/>
  <c r="E4628" i="6"/>
  <c r="E4629" i="6"/>
  <c r="E4630" i="6"/>
  <c r="E4631" i="6"/>
  <c r="E4632" i="6"/>
  <c r="E4633" i="6"/>
  <c r="E4634" i="6"/>
  <c r="E4635" i="6"/>
  <c r="E4636" i="6"/>
  <c r="E4637" i="6"/>
  <c r="E4638" i="6"/>
  <c r="E4639" i="6"/>
  <c r="E4640" i="6"/>
  <c r="E4641" i="6"/>
  <c r="E4642" i="6"/>
  <c r="E4643" i="6"/>
  <c r="E4644" i="6"/>
  <c r="E4645" i="6"/>
  <c r="E4646" i="6"/>
  <c r="E4647" i="6"/>
  <c r="E4648" i="6"/>
  <c r="E4649" i="6"/>
  <c r="E4650" i="6"/>
  <c r="E4651" i="6"/>
  <c r="E4652" i="6"/>
  <c r="E4653" i="6"/>
  <c r="E4654" i="6"/>
  <c r="E4655" i="6"/>
  <c r="E4656" i="6"/>
  <c r="E4657" i="6"/>
  <c r="E4658" i="6"/>
  <c r="E4659" i="6"/>
  <c r="E4660" i="6"/>
  <c r="E4661" i="6"/>
  <c r="E4662" i="6"/>
  <c r="E4663" i="6"/>
  <c r="E4664" i="6"/>
  <c r="E4665" i="6"/>
  <c r="E4666" i="6"/>
  <c r="E4667" i="6"/>
  <c r="E4668" i="6"/>
  <c r="E4669" i="6"/>
  <c r="E4670" i="6"/>
  <c r="E4671" i="6"/>
  <c r="E4672" i="6"/>
  <c r="E4673" i="6"/>
  <c r="E4674" i="6"/>
  <c r="E4675" i="6"/>
  <c r="E4676" i="6"/>
  <c r="E4677" i="6"/>
  <c r="E4678" i="6"/>
  <c r="E4679" i="6"/>
  <c r="E4680" i="6"/>
  <c r="E4681" i="6"/>
  <c r="E4682" i="6"/>
  <c r="E4683" i="6"/>
  <c r="E4684" i="6"/>
  <c r="E4685" i="6"/>
  <c r="E4686" i="6"/>
  <c r="E4687" i="6"/>
  <c r="E4688" i="6"/>
  <c r="E4689" i="6"/>
  <c r="E4690" i="6"/>
  <c r="E4691" i="6"/>
  <c r="E4692" i="6"/>
  <c r="E4693" i="6"/>
  <c r="E4694" i="6"/>
  <c r="E4695" i="6"/>
  <c r="E4696" i="6"/>
  <c r="E4697" i="6"/>
  <c r="E4698" i="6"/>
  <c r="E4699" i="6"/>
  <c r="E4700" i="6"/>
  <c r="E4701" i="6"/>
  <c r="E4702" i="6"/>
  <c r="E4703" i="6"/>
  <c r="E4704" i="6"/>
  <c r="E4705" i="6"/>
  <c r="E4706" i="6"/>
  <c r="E4707" i="6"/>
  <c r="E4708" i="6"/>
  <c r="E4709" i="6"/>
  <c r="E4710" i="6"/>
  <c r="E4711" i="6"/>
  <c r="E4712" i="6"/>
  <c r="E4713" i="6"/>
  <c r="E4714" i="6"/>
  <c r="E4715" i="6"/>
  <c r="E4716" i="6"/>
  <c r="E4717" i="6"/>
  <c r="E4718" i="6"/>
  <c r="E4719" i="6"/>
  <c r="E4720" i="6"/>
  <c r="E4721" i="6"/>
  <c r="E4722" i="6"/>
  <c r="E4723" i="6"/>
  <c r="E4724" i="6"/>
  <c r="E4725" i="6"/>
  <c r="E4726" i="6"/>
  <c r="E4727" i="6"/>
  <c r="E4728" i="6"/>
  <c r="E4729" i="6"/>
  <c r="E4730" i="6"/>
  <c r="E4731" i="6"/>
  <c r="E4732" i="6"/>
  <c r="E4733" i="6"/>
  <c r="E4734" i="6"/>
  <c r="E4735" i="6"/>
  <c r="E4736" i="6"/>
  <c r="E4737" i="6"/>
  <c r="E4738" i="6"/>
  <c r="E4739" i="6"/>
  <c r="E4740" i="6"/>
  <c r="E4741" i="6"/>
  <c r="E4742" i="6"/>
  <c r="E4743" i="6"/>
  <c r="E4744" i="6"/>
  <c r="E4745" i="6"/>
  <c r="E4746" i="6"/>
  <c r="E4747" i="6"/>
  <c r="E4748" i="6"/>
  <c r="E4749" i="6"/>
  <c r="E4750" i="6"/>
  <c r="E4751" i="6"/>
  <c r="E4752" i="6"/>
  <c r="E4753" i="6"/>
  <c r="E4754" i="6"/>
  <c r="E4755" i="6"/>
  <c r="E4756" i="6"/>
  <c r="E4757" i="6"/>
  <c r="E4758" i="6"/>
  <c r="E4759" i="6"/>
  <c r="E4760" i="6"/>
  <c r="E4761" i="6"/>
  <c r="E4762" i="6"/>
  <c r="E4763" i="6"/>
  <c r="E4764" i="6"/>
  <c r="E4765" i="6"/>
  <c r="E4766" i="6"/>
  <c r="E4767" i="6"/>
  <c r="E4768" i="6"/>
  <c r="E4769" i="6"/>
  <c r="E4770" i="6"/>
  <c r="E4771" i="6"/>
  <c r="E4772" i="6"/>
  <c r="E4773" i="6"/>
  <c r="E4774" i="6"/>
  <c r="E4775" i="6"/>
  <c r="E4776" i="6"/>
  <c r="E4777" i="6"/>
  <c r="E4778" i="6"/>
  <c r="E4779" i="6"/>
  <c r="E4780" i="6"/>
  <c r="E4781" i="6"/>
  <c r="E4782" i="6"/>
  <c r="E4783" i="6"/>
  <c r="E4784" i="6"/>
  <c r="E4785" i="6"/>
  <c r="E4786" i="6"/>
  <c r="E4787" i="6"/>
  <c r="E4788" i="6"/>
  <c r="E4789" i="6"/>
  <c r="E4790" i="6"/>
  <c r="E4791" i="6"/>
  <c r="E4792" i="6"/>
  <c r="E4793" i="6"/>
  <c r="E4794" i="6"/>
  <c r="E4795" i="6"/>
  <c r="E4796" i="6"/>
  <c r="E4797" i="6"/>
  <c r="E4798" i="6"/>
  <c r="E4799" i="6"/>
  <c r="E4800" i="6"/>
  <c r="E4801" i="6"/>
  <c r="E4802" i="6"/>
  <c r="E4803" i="6"/>
  <c r="E4804" i="6"/>
  <c r="E4805" i="6"/>
  <c r="E4806" i="6"/>
  <c r="E4807" i="6"/>
  <c r="E4808" i="6"/>
  <c r="E4809" i="6"/>
  <c r="E4810" i="6"/>
  <c r="E4811" i="6"/>
  <c r="E4812" i="6"/>
  <c r="E4813" i="6"/>
  <c r="E4814" i="6"/>
  <c r="E4815" i="6"/>
  <c r="E4816" i="6"/>
  <c r="E4817" i="6"/>
  <c r="E4818" i="6"/>
  <c r="E4819" i="6"/>
  <c r="E4820" i="6"/>
  <c r="E4821" i="6"/>
  <c r="E4822" i="6"/>
  <c r="E4823" i="6"/>
  <c r="E4824" i="6"/>
  <c r="E4825" i="6"/>
  <c r="E4826" i="6"/>
  <c r="E4827" i="6"/>
  <c r="E4828" i="6"/>
  <c r="E4829" i="6"/>
  <c r="E4830" i="6"/>
  <c r="E4831" i="6"/>
  <c r="E4832" i="6"/>
  <c r="E4833" i="6"/>
  <c r="E4834" i="6"/>
  <c r="E4835" i="6"/>
  <c r="E4836" i="6"/>
  <c r="E4837" i="6"/>
  <c r="E4838" i="6"/>
  <c r="E4839" i="6"/>
  <c r="E4840" i="6"/>
  <c r="E4841" i="6"/>
  <c r="E4842" i="6"/>
  <c r="E4843" i="6"/>
  <c r="E4844" i="6"/>
  <c r="E4845" i="6"/>
  <c r="E4846" i="6"/>
  <c r="E4847" i="6"/>
  <c r="E4848" i="6"/>
  <c r="E4849" i="6"/>
  <c r="E4850" i="6"/>
  <c r="E4851" i="6"/>
  <c r="E4852" i="6"/>
  <c r="E4853" i="6"/>
  <c r="E4854" i="6"/>
  <c r="E4855" i="6"/>
  <c r="E4856" i="6"/>
  <c r="E4857" i="6"/>
  <c r="E4858" i="6"/>
  <c r="E4859" i="6"/>
  <c r="E4860" i="6"/>
  <c r="E4861" i="6"/>
  <c r="E4862" i="6"/>
  <c r="E4863" i="6"/>
  <c r="E4864" i="6"/>
  <c r="E4865" i="6"/>
  <c r="E4866" i="6"/>
  <c r="E4867" i="6"/>
  <c r="E4868" i="6"/>
  <c r="E4869" i="6"/>
  <c r="E4870" i="6"/>
  <c r="E4871" i="6"/>
  <c r="E4872" i="6"/>
  <c r="E4873" i="6"/>
  <c r="E4874" i="6"/>
  <c r="E4875" i="6"/>
  <c r="E4876" i="6"/>
  <c r="E4877" i="6"/>
  <c r="E4878" i="6"/>
  <c r="E4879" i="6"/>
  <c r="E4880" i="6"/>
  <c r="E4881" i="6"/>
  <c r="E4882" i="6"/>
  <c r="E4883" i="6"/>
  <c r="E4884" i="6"/>
  <c r="E4885" i="6"/>
  <c r="E4886" i="6"/>
  <c r="E4887" i="6"/>
  <c r="E4888" i="6"/>
  <c r="E4889" i="6"/>
  <c r="E4890" i="6"/>
  <c r="E4891" i="6"/>
  <c r="E4892" i="6"/>
  <c r="E4893" i="6"/>
  <c r="E4894" i="6"/>
  <c r="E4895" i="6"/>
  <c r="E4896" i="6"/>
  <c r="E4897" i="6"/>
  <c r="E4898" i="6"/>
  <c r="E4899" i="6"/>
  <c r="E4900" i="6"/>
  <c r="E4901" i="6"/>
  <c r="E4902" i="6"/>
  <c r="E4903" i="6"/>
  <c r="E4904" i="6"/>
  <c r="E4905" i="6"/>
  <c r="E4906" i="6"/>
  <c r="E4907" i="6"/>
  <c r="E4908" i="6"/>
  <c r="E4909" i="6"/>
  <c r="E4910" i="6"/>
  <c r="E4911" i="6"/>
  <c r="E4912" i="6"/>
  <c r="E4913" i="6"/>
  <c r="E4914" i="6"/>
  <c r="E4915" i="6"/>
  <c r="E4916" i="6"/>
  <c r="E4917" i="6"/>
  <c r="E4918" i="6"/>
  <c r="E4919" i="6"/>
  <c r="E4920" i="6"/>
  <c r="E4921" i="6"/>
  <c r="E4922" i="6"/>
  <c r="E4923" i="6"/>
  <c r="E4924" i="6"/>
  <c r="E4925" i="6"/>
  <c r="E4926" i="6"/>
  <c r="E4927" i="6"/>
  <c r="E4928" i="6"/>
  <c r="E4929" i="6"/>
  <c r="E4930" i="6"/>
  <c r="E4931" i="6"/>
  <c r="E4932" i="6"/>
  <c r="E4933" i="6"/>
  <c r="E4934" i="6"/>
  <c r="E4935" i="6"/>
  <c r="E4936" i="6"/>
  <c r="E4937" i="6"/>
  <c r="E4938" i="6"/>
  <c r="E4939" i="6"/>
  <c r="E4940" i="6"/>
  <c r="E4941" i="6"/>
  <c r="E4942" i="6"/>
  <c r="E4943" i="6"/>
  <c r="E4944" i="6"/>
  <c r="E4945" i="6"/>
  <c r="E4946" i="6"/>
  <c r="E4947" i="6"/>
  <c r="E4948" i="6"/>
  <c r="E4949" i="6"/>
  <c r="E4950" i="6"/>
  <c r="E4951" i="6"/>
  <c r="E4952" i="6"/>
  <c r="E4953" i="6"/>
  <c r="E4954" i="6"/>
  <c r="E4955" i="6"/>
  <c r="E4956" i="6"/>
  <c r="E4957" i="6"/>
  <c r="E4958" i="6"/>
  <c r="E4959" i="6"/>
  <c r="E4960" i="6"/>
  <c r="E4961" i="6"/>
  <c r="E4962" i="6"/>
  <c r="E4963" i="6"/>
  <c r="E4964" i="6"/>
  <c r="E4965" i="6"/>
  <c r="E4966" i="6"/>
  <c r="E4967" i="6"/>
  <c r="E4968" i="6"/>
  <c r="E4969" i="6"/>
  <c r="E4970" i="6"/>
  <c r="E4971" i="6"/>
  <c r="E4972" i="6"/>
  <c r="E4973" i="6"/>
  <c r="E4974" i="6"/>
  <c r="E4975" i="6"/>
  <c r="E4976" i="6"/>
  <c r="E4977" i="6"/>
  <c r="E4978" i="6"/>
  <c r="E4979" i="6"/>
  <c r="E4980" i="6"/>
  <c r="E4981" i="6"/>
  <c r="E4982" i="6"/>
  <c r="E4983" i="6"/>
  <c r="E4984" i="6"/>
  <c r="E4985" i="6"/>
  <c r="E4986" i="6"/>
  <c r="E4987" i="6"/>
  <c r="E4988" i="6"/>
  <c r="E4989" i="6"/>
  <c r="E4990" i="6"/>
  <c r="E4991" i="6"/>
  <c r="E4992" i="6"/>
  <c r="E4993" i="6"/>
  <c r="E4994" i="6"/>
  <c r="E4995" i="6"/>
  <c r="E4996" i="6"/>
  <c r="E4997" i="6"/>
  <c r="E4998" i="6"/>
  <c r="E4999" i="6"/>
  <c r="E5000" i="6"/>
  <c r="E5001" i="6"/>
  <c r="E5002" i="6"/>
  <c r="E5003" i="6"/>
  <c r="E5004" i="6"/>
  <c r="E5005" i="6"/>
  <c r="E5006" i="6"/>
  <c r="E5007" i="6"/>
  <c r="E5008" i="6"/>
  <c r="E5009" i="6"/>
  <c r="E5010" i="6"/>
  <c r="E5011" i="6"/>
  <c r="E5012" i="6"/>
  <c r="E5013" i="6"/>
  <c r="E5014" i="6"/>
  <c r="E5015" i="6"/>
  <c r="E5016" i="6"/>
  <c r="E5017" i="6"/>
  <c r="E5018" i="6"/>
  <c r="E5019" i="6"/>
  <c r="E5020" i="6"/>
  <c r="E5021" i="6"/>
  <c r="E5022" i="6"/>
  <c r="E5023" i="6"/>
  <c r="E5024" i="6"/>
  <c r="E5025" i="6"/>
  <c r="E5026" i="6"/>
  <c r="E5027" i="6"/>
  <c r="E5028" i="6"/>
  <c r="E5029" i="6"/>
  <c r="E5030" i="6"/>
  <c r="E5031" i="6"/>
  <c r="E5032" i="6"/>
  <c r="E5033" i="6"/>
  <c r="E5034" i="6"/>
  <c r="E5035" i="6"/>
  <c r="E5036" i="6"/>
  <c r="E5037" i="6"/>
  <c r="E5038" i="6"/>
  <c r="E5039" i="6"/>
  <c r="E5040" i="6"/>
  <c r="E5041" i="6"/>
  <c r="E5042" i="6"/>
  <c r="E5043" i="6"/>
  <c r="E5044" i="6"/>
  <c r="E5045" i="6"/>
  <c r="E5046" i="6"/>
  <c r="E5047" i="6"/>
  <c r="E5048" i="6"/>
  <c r="E5049" i="6"/>
  <c r="E5050" i="6"/>
  <c r="E5051" i="6"/>
  <c r="E5052" i="6"/>
  <c r="E5053" i="6"/>
  <c r="E5054" i="6"/>
  <c r="E5055" i="6"/>
  <c r="E5056" i="6"/>
  <c r="E5057" i="6"/>
  <c r="E5058" i="6"/>
  <c r="E5059" i="6"/>
  <c r="E5060" i="6"/>
  <c r="E5061" i="6"/>
  <c r="E5062" i="6"/>
  <c r="E5063" i="6"/>
  <c r="E5064" i="6"/>
  <c r="E5065" i="6"/>
  <c r="E5066" i="6"/>
  <c r="E5067" i="6"/>
  <c r="E5068" i="6"/>
  <c r="E5069" i="6"/>
  <c r="E5070" i="6"/>
  <c r="E5071" i="6"/>
  <c r="E5072" i="6"/>
  <c r="E5073" i="6"/>
  <c r="E5074" i="6"/>
  <c r="E5075" i="6"/>
  <c r="E5076" i="6"/>
  <c r="E5077" i="6"/>
  <c r="E5078" i="6"/>
  <c r="E5079" i="6"/>
  <c r="E5080" i="6"/>
  <c r="E5081" i="6"/>
  <c r="E5082" i="6"/>
  <c r="E5083" i="6"/>
  <c r="E5084" i="6"/>
  <c r="E5085" i="6"/>
  <c r="E5086" i="6"/>
  <c r="E5087" i="6"/>
  <c r="E5088" i="6"/>
  <c r="E5089" i="6"/>
  <c r="E5090" i="6"/>
  <c r="E5091" i="6"/>
  <c r="E5092" i="6"/>
  <c r="E5093" i="6"/>
  <c r="E5094" i="6"/>
  <c r="E5095" i="6"/>
  <c r="E5096" i="6"/>
  <c r="E5097" i="6"/>
  <c r="E5098" i="6"/>
  <c r="E5099" i="6"/>
  <c r="E5100" i="6"/>
  <c r="E5101" i="6"/>
  <c r="E5102" i="6"/>
  <c r="E5103" i="6"/>
  <c r="E5104" i="6"/>
  <c r="E5105" i="6"/>
  <c r="E5106" i="6"/>
  <c r="E5107" i="6"/>
  <c r="E5108" i="6"/>
  <c r="E5109" i="6"/>
  <c r="E5110" i="6"/>
  <c r="E5111" i="6"/>
  <c r="E5112" i="6"/>
  <c r="E5113" i="6"/>
  <c r="E5114" i="6"/>
  <c r="E5115" i="6"/>
  <c r="E5116" i="6"/>
  <c r="E5117" i="6"/>
  <c r="E5118" i="6"/>
  <c r="E5119" i="6"/>
  <c r="E5120" i="6"/>
  <c r="E5121" i="6"/>
  <c r="E5122" i="6"/>
  <c r="E5123" i="6"/>
  <c r="E5124" i="6"/>
  <c r="E5125" i="6"/>
  <c r="E5126" i="6"/>
  <c r="E5127" i="6"/>
  <c r="E5128" i="6"/>
  <c r="E5129" i="6"/>
  <c r="E5130" i="6"/>
  <c r="E5131" i="6"/>
  <c r="E5132" i="6"/>
  <c r="E5133" i="6"/>
  <c r="E5134" i="6"/>
  <c r="E5135" i="6"/>
  <c r="E5136" i="6"/>
  <c r="E5137" i="6"/>
  <c r="E5138" i="6"/>
  <c r="E5139" i="6"/>
  <c r="E5140" i="6"/>
  <c r="E5141" i="6"/>
  <c r="E5142" i="6"/>
  <c r="E5143" i="6"/>
  <c r="E5144" i="6"/>
  <c r="E5145" i="6"/>
  <c r="E5146" i="6"/>
  <c r="E5147" i="6"/>
  <c r="E5148" i="6"/>
  <c r="E5149" i="6"/>
  <c r="E5150" i="6"/>
  <c r="E5151" i="6"/>
  <c r="E5152" i="6"/>
  <c r="E5153" i="6"/>
  <c r="E5154" i="6"/>
  <c r="E5155" i="6"/>
  <c r="E5156" i="6"/>
  <c r="E5157" i="6"/>
  <c r="E5158" i="6"/>
  <c r="E5159" i="6"/>
  <c r="E5160" i="6"/>
  <c r="E5161" i="6"/>
  <c r="E5162" i="6"/>
  <c r="E5163" i="6"/>
  <c r="E5164" i="6"/>
  <c r="E5165" i="6"/>
  <c r="E5166" i="6"/>
  <c r="E5167" i="6"/>
  <c r="E5168" i="6"/>
  <c r="E5169" i="6"/>
  <c r="E5170" i="6"/>
  <c r="E5171" i="6"/>
  <c r="E5172" i="6"/>
  <c r="E5173" i="6"/>
  <c r="E5174" i="6"/>
  <c r="E5175" i="6"/>
  <c r="D4433" i="6"/>
  <c r="D4434" i="6"/>
  <c r="D4435" i="6"/>
  <c r="D4436" i="6"/>
  <c r="D4437" i="6"/>
  <c r="D4438" i="6"/>
  <c r="D4439" i="6"/>
  <c r="D4440" i="6"/>
  <c r="D4441" i="6"/>
  <c r="D4442" i="6"/>
  <c r="D4443" i="6"/>
  <c r="D4444" i="6"/>
  <c r="D4445" i="6"/>
  <c r="D4446" i="6"/>
  <c r="D4447" i="6"/>
  <c r="D4448" i="6"/>
  <c r="D4449" i="6"/>
  <c r="D4450" i="6"/>
  <c r="D4451" i="6"/>
  <c r="D4452" i="6"/>
  <c r="D4453" i="6"/>
  <c r="D4454" i="6"/>
  <c r="D4455" i="6"/>
  <c r="D4456" i="6"/>
  <c r="D4457" i="6"/>
  <c r="D4458" i="6"/>
  <c r="D4459" i="6"/>
  <c r="D4460" i="6"/>
  <c r="D4461" i="6"/>
  <c r="D4462" i="6"/>
  <c r="D4463" i="6"/>
  <c r="D4464" i="6"/>
  <c r="D4465" i="6"/>
  <c r="D4466" i="6"/>
  <c r="D4467" i="6"/>
  <c r="D4468" i="6"/>
  <c r="D4469" i="6"/>
  <c r="D4470" i="6"/>
  <c r="D4471" i="6"/>
  <c r="D4472" i="6"/>
  <c r="D4473" i="6"/>
  <c r="D4474" i="6"/>
  <c r="D4475" i="6"/>
  <c r="D4476" i="6"/>
  <c r="D4477" i="6"/>
  <c r="D4478" i="6"/>
  <c r="D4479" i="6"/>
  <c r="D4480" i="6"/>
  <c r="D4481" i="6"/>
  <c r="D4482" i="6"/>
  <c r="D4483" i="6"/>
  <c r="D4484" i="6"/>
  <c r="D4485" i="6"/>
  <c r="D4486" i="6"/>
  <c r="D4487" i="6"/>
  <c r="D4488" i="6"/>
  <c r="D4489" i="6"/>
  <c r="D4490" i="6"/>
  <c r="D4491" i="6"/>
  <c r="D4492" i="6"/>
  <c r="D4493" i="6"/>
  <c r="D4494" i="6"/>
  <c r="D4495" i="6"/>
  <c r="D4496" i="6"/>
  <c r="D4497" i="6"/>
  <c r="D4498" i="6"/>
  <c r="D4499" i="6"/>
  <c r="D4500" i="6"/>
  <c r="D4501" i="6"/>
  <c r="D4502" i="6"/>
  <c r="D4503" i="6"/>
  <c r="D4504" i="6"/>
  <c r="D4505" i="6"/>
  <c r="D4506" i="6"/>
  <c r="D4507" i="6"/>
  <c r="D4508" i="6"/>
  <c r="D4509" i="6"/>
  <c r="D4510" i="6"/>
  <c r="D4511" i="6"/>
  <c r="D4512" i="6"/>
  <c r="D4513" i="6"/>
  <c r="D4514" i="6"/>
  <c r="D4515" i="6"/>
  <c r="D4516" i="6"/>
  <c r="D4517" i="6"/>
  <c r="D4518" i="6"/>
  <c r="D4519" i="6"/>
  <c r="D4520" i="6"/>
  <c r="D4521" i="6"/>
  <c r="D4522" i="6"/>
  <c r="D4523" i="6"/>
  <c r="D4524" i="6"/>
  <c r="D4525" i="6"/>
  <c r="D4526" i="6"/>
  <c r="D4527" i="6"/>
  <c r="D4528" i="6"/>
  <c r="D4529" i="6"/>
  <c r="D4530" i="6"/>
  <c r="D4531" i="6"/>
  <c r="D4532" i="6"/>
  <c r="D4533" i="6"/>
  <c r="D4534" i="6"/>
  <c r="D4535" i="6"/>
  <c r="D4536" i="6"/>
  <c r="D4537" i="6"/>
  <c r="D4538" i="6"/>
  <c r="D4539" i="6"/>
  <c r="D4540" i="6"/>
  <c r="D4541" i="6"/>
  <c r="D4542" i="6"/>
  <c r="D4543" i="6"/>
  <c r="D4544" i="6"/>
  <c r="D4545" i="6"/>
  <c r="D4546" i="6"/>
  <c r="D4547" i="6"/>
  <c r="D4548" i="6"/>
  <c r="D4549" i="6"/>
  <c r="D4550" i="6"/>
  <c r="D4551" i="6"/>
  <c r="D4552" i="6"/>
  <c r="D4553" i="6"/>
  <c r="D4554" i="6"/>
  <c r="D4555" i="6"/>
  <c r="D4556" i="6"/>
  <c r="D4557" i="6"/>
  <c r="D4558" i="6"/>
  <c r="D4559" i="6"/>
  <c r="D4560" i="6"/>
  <c r="D4561" i="6"/>
  <c r="D4562" i="6"/>
  <c r="D4563" i="6"/>
  <c r="D4564" i="6"/>
  <c r="D4565" i="6"/>
  <c r="D4566" i="6"/>
  <c r="D4567" i="6"/>
  <c r="D4568" i="6"/>
  <c r="D4569" i="6"/>
  <c r="D4570" i="6"/>
  <c r="D4571" i="6"/>
  <c r="D4572" i="6"/>
  <c r="D4573" i="6"/>
  <c r="D4574" i="6"/>
  <c r="D4575" i="6"/>
  <c r="D4576" i="6"/>
  <c r="D4577" i="6"/>
  <c r="D4578" i="6"/>
  <c r="D4579" i="6"/>
  <c r="D4580" i="6"/>
  <c r="D4581" i="6"/>
  <c r="D4582" i="6"/>
  <c r="D4583" i="6"/>
  <c r="D4584" i="6"/>
  <c r="D4585" i="6"/>
  <c r="D4586" i="6"/>
  <c r="D4587" i="6"/>
  <c r="D4588" i="6"/>
  <c r="D4589" i="6"/>
  <c r="D4590" i="6"/>
  <c r="D4591" i="6"/>
  <c r="D4592" i="6"/>
  <c r="D4593" i="6"/>
  <c r="D4594" i="6"/>
  <c r="D4595" i="6"/>
  <c r="D4596" i="6"/>
  <c r="D4597" i="6"/>
  <c r="D4598" i="6"/>
  <c r="D4599" i="6"/>
  <c r="D4600" i="6"/>
  <c r="D4601" i="6"/>
  <c r="D4602" i="6"/>
  <c r="D4603" i="6"/>
  <c r="D4604" i="6"/>
  <c r="D4605" i="6"/>
  <c r="D4606" i="6"/>
  <c r="D4607" i="6"/>
  <c r="D4608" i="6"/>
  <c r="D4609" i="6"/>
  <c r="D4610" i="6"/>
  <c r="D4611" i="6"/>
  <c r="D4612" i="6"/>
  <c r="D4613" i="6"/>
  <c r="D4614" i="6"/>
  <c r="D4615" i="6"/>
  <c r="D4616" i="6"/>
  <c r="D4617" i="6"/>
  <c r="D4618" i="6"/>
  <c r="D4619" i="6"/>
  <c r="D4620" i="6"/>
  <c r="D4621" i="6"/>
  <c r="D4622" i="6"/>
  <c r="D4623" i="6"/>
  <c r="D4624" i="6"/>
  <c r="D4625" i="6"/>
  <c r="D4626" i="6"/>
  <c r="D4627" i="6"/>
  <c r="D4628" i="6"/>
  <c r="D4629" i="6"/>
  <c r="D4630" i="6"/>
  <c r="D4631" i="6"/>
  <c r="D4632" i="6"/>
  <c r="D4633" i="6"/>
  <c r="D4634" i="6"/>
  <c r="D4635" i="6"/>
  <c r="D4636" i="6"/>
  <c r="D4637" i="6"/>
  <c r="D4638" i="6"/>
  <c r="D4639" i="6"/>
  <c r="D4640" i="6"/>
  <c r="D4641" i="6"/>
  <c r="D4642" i="6"/>
  <c r="D4643" i="6"/>
  <c r="D4644" i="6"/>
  <c r="D4645" i="6"/>
  <c r="D4646" i="6"/>
  <c r="D4647" i="6"/>
  <c r="D4648" i="6"/>
  <c r="D4649" i="6"/>
  <c r="D4650" i="6"/>
  <c r="D4651" i="6"/>
  <c r="D4652" i="6"/>
  <c r="D4653" i="6"/>
  <c r="D4654" i="6"/>
  <c r="D4655" i="6"/>
  <c r="D4656" i="6"/>
  <c r="D4657" i="6"/>
  <c r="D4658" i="6"/>
  <c r="D4659" i="6"/>
  <c r="D4660" i="6"/>
  <c r="D4661" i="6"/>
  <c r="D4662" i="6"/>
  <c r="D4663" i="6"/>
  <c r="D4664" i="6"/>
  <c r="D4665" i="6"/>
  <c r="D4666" i="6"/>
  <c r="D4667" i="6"/>
  <c r="D4668" i="6"/>
  <c r="D4669" i="6"/>
  <c r="D4670" i="6"/>
  <c r="D4671" i="6"/>
  <c r="D4672" i="6"/>
  <c r="D4673" i="6"/>
  <c r="D4674" i="6"/>
  <c r="D4675" i="6"/>
  <c r="D4676" i="6"/>
  <c r="D4677" i="6"/>
  <c r="D4678" i="6"/>
  <c r="D4679" i="6"/>
  <c r="D4680" i="6"/>
  <c r="D4681" i="6"/>
  <c r="D4682" i="6"/>
  <c r="D4683" i="6"/>
  <c r="D4684" i="6"/>
  <c r="D4685" i="6"/>
  <c r="D4686" i="6"/>
  <c r="D4687" i="6"/>
  <c r="D4688" i="6"/>
  <c r="D4689" i="6"/>
  <c r="D4690" i="6"/>
  <c r="D4691" i="6"/>
  <c r="D4692" i="6"/>
  <c r="D4693" i="6"/>
  <c r="D4694" i="6"/>
  <c r="D4695" i="6"/>
  <c r="D4696" i="6"/>
  <c r="D4697" i="6"/>
  <c r="D4698" i="6"/>
  <c r="D4699" i="6"/>
  <c r="D4700" i="6"/>
  <c r="D4701" i="6"/>
  <c r="D4702" i="6"/>
  <c r="D4703" i="6"/>
  <c r="D4704" i="6"/>
  <c r="D4705" i="6"/>
  <c r="D4706" i="6"/>
  <c r="D4707" i="6"/>
  <c r="D4708" i="6"/>
  <c r="D4709" i="6"/>
  <c r="D4710" i="6"/>
  <c r="D4711" i="6"/>
  <c r="D4712" i="6"/>
  <c r="D4713" i="6"/>
  <c r="D4714" i="6"/>
  <c r="D4715" i="6"/>
  <c r="D4716" i="6"/>
  <c r="D4717" i="6"/>
  <c r="D4718" i="6"/>
  <c r="D4719" i="6"/>
  <c r="D4720" i="6"/>
  <c r="D4721" i="6"/>
  <c r="D4722" i="6"/>
  <c r="D4723" i="6"/>
  <c r="D4724" i="6"/>
  <c r="D4725" i="6"/>
  <c r="D4726" i="6"/>
  <c r="D4727" i="6"/>
  <c r="D4728" i="6"/>
  <c r="D4729" i="6"/>
  <c r="D4730" i="6"/>
  <c r="D4731" i="6"/>
  <c r="D4732" i="6"/>
  <c r="D4733" i="6"/>
  <c r="D4734" i="6"/>
  <c r="D4735" i="6"/>
  <c r="D4736" i="6"/>
  <c r="D4737" i="6"/>
  <c r="D4738" i="6"/>
  <c r="D4739" i="6"/>
  <c r="D4740" i="6"/>
  <c r="D4741" i="6"/>
  <c r="D4742" i="6"/>
  <c r="D4743" i="6"/>
  <c r="D4744" i="6"/>
  <c r="D4745" i="6"/>
  <c r="D4746" i="6"/>
  <c r="D4747" i="6"/>
  <c r="D4748" i="6"/>
  <c r="D4749" i="6"/>
  <c r="D4750" i="6"/>
  <c r="D4751" i="6"/>
  <c r="D4752" i="6"/>
  <c r="D4753" i="6"/>
  <c r="D4754" i="6"/>
  <c r="D4755" i="6"/>
  <c r="D4756" i="6"/>
  <c r="D4757" i="6"/>
  <c r="D4758" i="6"/>
  <c r="D4759" i="6"/>
  <c r="D4760" i="6"/>
  <c r="D4761" i="6"/>
  <c r="D4762" i="6"/>
  <c r="D4763" i="6"/>
  <c r="D4764" i="6"/>
  <c r="D4765" i="6"/>
  <c r="D4766" i="6"/>
  <c r="D4767" i="6"/>
  <c r="D4768" i="6"/>
  <c r="D4769" i="6"/>
  <c r="D4770" i="6"/>
  <c r="D4771" i="6"/>
  <c r="D4772" i="6"/>
  <c r="D4773" i="6"/>
  <c r="D4774" i="6"/>
  <c r="D4775" i="6"/>
  <c r="D4776" i="6"/>
  <c r="D4777" i="6"/>
  <c r="D4778" i="6"/>
  <c r="D4779" i="6"/>
  <c r="D4780" i="6"/>
  <c r="D4781" i="6"/>
  <c r="D4782" i="6"/>
  <c r="D4783" i="6"/>
  <c r="D4784" i="6"/>
  <c r="D4785" i="6"/>
  <c r="D4786" i="6"/>
  <c r="D4787" i="6"/>
  <c r="D4788" i="6"/>
  <c r="D4789" i="6"/>
  <c r="D4790" i="6"/>
  <c r="D4791" i="6"/>
  <c r="D4792" i="6"/>
  <c r="D4793" i="6"/>
  <c r="D4794" i="6"/>
  <c r="D4795" i="6"/>
  <c r="D4796" i="6"/>
  <c r="D4797" i="6"/>
  <c r="D4798" i="6"/>
  <c r="D4799" i="6"/>
  <c r="D4800" i="6"/>
  <c r="D4801" i="6"/>
  <c r="D4802" i="6"/>
  <c r="D4803" i="6"/>
  <c r="D4804" i="6"/>
  <c r="D4805" i="6"/>
  <c r="D4806" i="6"/>
  <c r="D4807" i="6"/>
  <c r="D4808" i="6"/>
  <c r="D4809" i="6"/>
  <c r="D4810" i="6"/>
  <c r="D4811" i="6"/>
  <c r="D4812" i="6"/>
  <c r="D4813" i="6"/>
  <c r="D4814" i="6"/>
  <c r="D4815" i="6"/>
  <c r="D4816" i="6"/>
  <c r="D4817" i="6"/>
  <c r="D4818" i="6"/>
  <c r="D4819" i="6"/>
  <c r="D4820" i="6"/>
  <c r="D4821" i="6"/>
  <c r="D4822" i="6"/>
  <c r="D4823" i="6"/>
  <c r="D4824" i="6"/>
  <c r="D4825" i="6"/>
  <c r="D4826" i="6"/>
  <c r="D4827" i="6"/>
  <c r="D4828" i="6"/>
  <c r="D4829" i="6"/>
  <c r="D4830" i="6"/>
  <c r="D4831" i="6"/>
  <c r="D4832" i="6"/>
  <c r="D4833" i="6"/>
  <c r="D4834" i="6"/>
  <c r="D4835" i="6"/>
  <c r="D4836" i="6"/>
  <c r="D4837" i="6"/>
  <c r="D4838" i="6"/>
  <c r="D4839" i="6"/>
  <c r="D4840" i="6"/>
  <c r="D4841" i="6"/>
  <c r="D4842" i="6"/>
  <c r="D4843" i="6"/>
  <c r="D4844" i="6"/>
  <c r="D4845" i="6"/>
  <c r="D4846" i="6"/>
  <c r="D4847" i="6"/>
  <c r="D4848" i="6"/>
  <c r="D4849" i="6"/>
  <c r="D4850" i="6"/>
  <c r="D4851" i="6"/>
  <c r="D4852" i="6"/>
  <c r="D4853" i="6"/>
  <c r="D4854" i="6"/>
  <c r="D4855" i="6"/>
  <c r="D4856" i="6"/>
  <c r="D4857" i="6"/>
  <c r="D4858" i="6"/>
  <c r="D4859" i="6"/>
  <c r="D4860" i="6"/>
  <c r="D4861" i="6"/>
  <c r="D4862" i="6"/>
  <c r="D4863" i="6"/>
  <c r="D4864" i="6"/>
  <c r="D4865" i="6"/>
  <c r="D4866" i="6"/>
  <c r="D4867" i="6"/>
  <c r="D4868" i="6"/>
  <c r="D4869" i="6"/>
  <c r="D4870" i="6"/>
  <c r="D4871" i="6"/>
  <c r="D4872" i="6"/>
  <c r="D4873" i="6"/>
  <c r="D4874" i="6"/>
  <c r="D4875" i="6"/>
  <c r="D4876" i="6"/>
  <c r="D4877" i="6"/>
  <c r="D4878" i="6"/>
  <c r="D4879" i="6"/>
  <c r="D4880" i="6"/>
  <c r="D4881" i="6"/>
  <c r="D4882" i="6"/>
  <c r="D4883" i="6"/>
  <c r="D4884" i="6"/>
  <c r="D4885" i="6"/>
  <c r="D4886" i="6"/>
  <c r="D4887" i="6"/>
  <c r="D4888" i="6"/>
  <c r="D4889" i="6"/>
  <c r="D4890" i="6"/>
  <c r="D4891" i="6"/>
  <c r="D4892" i="6"/>
  <c r="D4893" i="6"/>
  <c r="D4894" i="6"/>
  <c r="D4895" i="6"/>
  <c r="D4896" i="6"/>
  <c r="D4897" i="6"/>
  <c r="D4898" i="6"/>
  <c r="D4899" i="6"/>
  <c r="D4900" i="6"/>
  <c r="D4901" i="6"/>
  <c r="D4902" i="6"/>
  <c r="D4903" i="6"/>
  <c r="D4904" i="6"/>
  <c r="D4905" i="6"/>
  <c r="D4906" i="6"/>
  <c r="D4907" i="6"/>
  <c r="D4908" i="6"/>
  <c r="D4909" i="6"/>
  <c r="D4910" i="6"/>
  <c r="D4911" i="6"/>
  <c r="D4912" i="6"/>
  <c r="D4913" i="6"/>
  <c r="D4914" i="6"/>
  <c r="D4915" i="6"/>
  <c r="D4916" i="6"/>
  <c r="D4917" i="6"/>
  <c r="D4918" i="6"/>
  <c r="D4919" i="6"/>
  <c r="D4920" i="6"/>
  <c r="D4921" i="6"/>
  <c r="D4922" i="6"/>
  <c r="D4923" i="6"/>
  <c r="D4924" i="6"/>
  <c r="D4925" i="6"/>
  <c r="D4926" i="6"/>
  <c r="D4927" i="6"/>
  <c r="D4928" i="6"/>
  <c r="D4929" i="6"/>
  <c r="D4930" i="6"/>
  <c r="D4931" i="6"/>
  <c r="D4932" i="6"/>
  <c r="D4933" i="6"/>
  <c r="D4934" i="6"/>
  <c r="D4935" i="6"/>
  <c r="D4936" i="6"/>
  <c r="D4937" i="6"/>
  <c r="D4938" i="6"/>
  <c r="D4939" i="6"/>
  <c r="D4940" i="6"/>
  <c r="D4941" i="6"/>
  <c r="D4942" i="6"/>
  <c r="D4943" i="6"/>
  <c r="D4944" i="6"/>
  <c r="D4945" i="6"/>
  <c r="D4946" i="6"/>
  <c r="D4947" i="6"/>
  <c r="D4948" i="6"/>
  <c r="D4949" i="6"/>
  <c r="D4950" i="6"/>
  <c r="D4951" i="6"/>
  <c r="D4952" i="6"/>
  <c r="D4953" i="6"/>
  <c r="D4954" i="6"/>
  <c r="D4955" i="6"/>
  <c r="D4956" i="6"/>
  <c r="D4957" i="6"/>
  <c r="D4958" i="6"/>
  <c r="D4959" i="6"/>
  <c r="D4960" i="6"/>
  <c r="D4961" i="6"/>
  <c r="D4962" i="6"/>
  <c r="D4963" i="6"/>
  <c r="D4964" i="6"/>
  <c r="D4965" i="6"/>
  <c r="D4966" i="6"/>
  <c r="D4967" i="6"/>
  <c r="D4968" i="6"/>
  <c r="D4969" i="6"/>
  <c r="D4970" i="6"/>
  <c r="D4971" i="6"/>
  <c r="D4972" i="6"/>
  <c r="D4973" i="6"/>
  <c r="D4974" i="6"/>
  <c r="D4975" i="6"/>
  <c r="D4976" i="6"/>
  <c r="D4977" i="6"/>
  <c r="D4978" i="6"/>
  <c r="D4979" i="6"/>
  <c r="D4980" i="6"/>
  <c r="D4981" i="6"/>
  <c r="D4982" i="6"/>
  <c r="D4983" i="6"/>
  <c r="D4984" i="6"/>
  <c r="D4985" i="6"/>
  <c r="D4986" i="6"/>
  <c r="D4987" i="6"/>
  <c r="D4988" i="6"/>
  <c r="D4989" i="6"/>
  <c r="D4990" i="6"/>
  <c r="D4991" i="6"/>
  <c r="D4992" i="6"/>
  <c r="D4993" i="6"/>
  <c r="D4994" i="6"/>
  <c r="D4995" i="6"/>
  <c r="D4996" i="6"/>
  <c r="D4997" i="6"/>
  <c r="D4998" i="6"/>
  <c r="D4999" i="6"/>
  <c r="D5000" i="6"/>
  <c r="D5001" i="6"/>
  <c r="D5002" i="6"/>
  <c r="D5003" i="6"/>
  <c r="D5004" i="6"/>
  <c r="D5005" i="6"/>
  <c r="D5006" i="6"/>
  <c r="D5007" i="6"/>
  <c r="D5008" i="6"/>
  <c r="D5009" i="6"/>
  <c r="D5010" i="6"/>
  <c r="D5011" i="6"/>
  <c r="D5012" i="6"/>
  <c r="D5013" i="6"/>
  <c r="D5014" i="6"/>
  <c r="D5015" i="6"/>
  <c r="D5016" i="6"/>
  <c r="D5017" i="6"/>
  <c r="D5018" i="6"/>
  <c r="D5019" i="6"/>
  <c r="D5020" i="6"/>
  <c r="D5021" i="6"/>
  <c r="D5022" i="6"/>
  <c r="D5023" i="6"/>
  <c r="D5024" i="6"/>
  <c r="D5025" i="6"/>
  <c r="D5026" i="6"/>
  <c r="D5027" i="6"/>
  <c r="D5028" i="6"/>
  <c r="D5029" i="6"/>
  <c r="D5030" i="6"/>
  <c r="D5031" i="6"/>
  <c r="D5032" i="6"/>
  <c r="D5033" i="6"/>
  <c r="D5034" i="6"/>
  <c r="D5035" i="6"/>
  <c r="D5036" i="6"/>
  <c r="D5037" i="6"/>
  <c r="D5038" i="6"/>
  <c r="D5039" i="6"/>
  <c r="D5040" i="6"/>
  <c r="D5041" i="6"/>
  <c r="D5042" i="6"/>
  <c r="D5043" i="6"/>
  <c r="D5044" i="6"/>
  <c r="D5045" i="6"/>
  <c r="D5046" i="6"/>
  <c r="D5047" i="6"/>
  <c r="D5048" i="6"/>
  <c r="D5049" i="6"/>
  <c r="D5050" i="6"/>
  <c r="D5051" i="6"/>
  <c r="D5052" i="6"/>
  <c r="D5053" i="6"/>
  <c r="D5054" i="6"/>
  <c r="D5055" i="6"/>
  <c r="D5056" i="6"/>
  <c r="D5057" i="6"/>
  <c r="D5058" i="6"/>
  <c r="D5059" i="6"/>
  <c r="D5060" i="6"/>
  <c r="D5061" i="6"/>
  <c r="D5062" i="6"/>
  <c r="D5063" i="6"/>
  <c r="D5064" i="6"/>
  <c r="D5065" i="6"/>
  <c r="D5066" i="6"/>
  <c r="D5067" i="6"/>
  <c r="D5068" i="6"/>
  <c r="D5069" i="6"/>
  <c r="D5070" i="6"/>
  <c r="D5071" i="6"/>
  <c r="D5072" i="6"/>
  <c r="D5073" i="6"/>
  <c r="D5074" i="6"/>
  <c r="D5075" i="6"/>
  <c r="D5076" i="6"/>
  <c r="D5077" i="6"/>
  <c r="D5078" i="6"/>
  <c r="D5079" i="6"/>
  <c r="D5080" i="6"/>
  <c r="D5081" i="6"/>
  <c r="D5082" i="6"/>
  <c r="D5083" i="6"/>
  <c r="D5084" i="6"/>
  <c r="D5085" i="6"/>
  <c r="D5086" i="6"/>
  <c r="D5087" i="6"/>
  <c r="D5088" i="6"/>
  <c r="D5089" i="6"/>
  <c r="D5090" i="6"/>
  <c r="D5091" i="6"/>
  <c r="D5092" i="6"/>
  <c r="D5093" i="6"/>
  <c r="D5094" i="6"/>
  <c r="D5095" i="6"/>
  <c r="D5096" i="6"/>
  <c r="D5097" i="6"/>
  <c r="D5098" i="6"/>
  <c r="D5099" i="6"/>
  <c r="D5100" i="6"/>
  <c r="D5101" i="6"/>
  <c r="D5102" i="6"/>
  <c r="D5103" i="6"/>
  <c r="D5104" i="6"/>
  <c r="D5105" i="6"/>
  <c r="D5106" i="6"/>
  <c r="D5107" i="6"/>
  <c r="D5108" i="6"/>
  <c r="D5109" i="6"/>
  <c r="D5110" i="6"/>
  <c r="D5111" i="6"/>
  <c r="D5112" i="6"/>
  <c r="D5113" i="6"/>
  <c r="D5114" i="6"/>
  <c r="D5115" i="6"/>
  <c r="D5116" i="6"/>
  <c r="D5117" i="6"/>
  <c r="D5118" i="6"/>
  <c r="D5119" i="6"/>
  <c r="D5120" i="6"/>
  <c r="D5121" i="6"/>
  <c r="D5122" i="6"/>
  <c r="D5123" i="6"/>
  <c r="D5124" i="6"/>
  <c r="D5125" i="6"/>
  <c r="D5126" i="6"/>
  <c r="D5127" i="6"/>
  <c r="D5128" i="6"/>
  <c r="D5129" i="6"/>
  <c r="D5130" i="6"/>
  <c r="D5131" i="6"/>
  <c r="D5132" i="6"/>
  <c r="D5133" i="6"/>
  <c r="D5134" i="6"/>
  <c r="D5135" i="6"/>
  <c r="D5136" i="6"/>
  <c r="D5137" i="6"/>
  <c r="D5138" i="6"/>
  <c r="D5139" i="6"/>
  <c r="D5140" i="6"/>
  <c r="D5141" i="6"/>
  <c r="D5142" i="6"/>
  <c r="D5143" i="6"/>
  <c r="D5144" i="6"/>
  <c r="D5145" i="6"/>
  <c r="D5146" i="6"/>
  <c r="D5147" i="6"/>
  <c r="D5148" i="6"/>
  <c r="D5149" i="6"/>
  <c r="D5150" i="6"/>
  <c r="D5151" i="6"/>
  <c r="D5152" i="6"/>
  <c r="D5153" i="6"/>
  <c r="D5154" i="6"/>
  <c r="D5155" i="6"/>
  <c r="D5156" i="6"/>
  <c r="D5157" i="6"/>
  <c r="D5158" i="6"/>
  <c r="D5159" i="6"/>
  <c r="D5160" i="6"/>
  <c r="D5161" i="6"/>
  <c r="D5162" i="6"/>
  <c r="D5163" i="6"/>
  <c r="D5164" i="6"/>
  <c r="D5165" i="6"/>
  <c r="D5166" i="6"/>
  <c r="D5167" i="6"/>
  <c r="D5168" i="6"/>
  <c r="D5169" i="6"/>
  <c r="D5170" i="6"/>
  <c r="D5171" i="6"/>
  <c r="D5172" i="6"/>
  <c r="D5173" i="6"/>
  <c r="D5174" i="6"/>
  <c r="D5175" i="6"/>
  <c r="E4432" i="6"/>
  <c r="D4432" i="6"/>
  <c r="E3696" i="6"/>
  <c r="E3697" i="6"/>
  <c r="E3698" i="6"/>
  <c r="E3699" i="6"/>
  <c r="E3700" i="6"/>
  <c r="E3701" i="6"/>
  <c r="E3702" i="6"/>
  <c r="E3703" i="6"/>
  <c r="E3704" i="6"/>
  <c r="E3705" i="6"/>
  <c r="E3706" i="6"/>
  <c r="E3707" i="6"/>
  <c r="E3708" i="6"/>
  <c r="E3709" i="6"/>
  <c r="E3710" i="6"/>
  <c r="E3711" i="6"/>
  <c r="E3712" i="6"/>
  <c r="E3713" i="6"/>
  <c r="E3714" i="6"/>
  <c r="E3715" i="6"/>
  <c r="E3716" i="6"/>
  <c r="E3717" i="6"/>
  <c r="E3718" i="6"/>
  <c r="E3719" i="6"/>
  <c r="E3720" i="6"/>
  <c r="E3721" i="6"/>
  <c r="E3722" i="6"/>
  <c r="E3723" i="6"/>
  <c r="E3724" i="6"/>
  <c r="E3725" i="6"/>
  <c r="E3726" i="6"/>
  <c r="E3727" i="6"/>
  <c r="E3728" i="6"/>
  <c r="E3729" i="6"/>
  <c r="E3730" i="6"/>
  <c r="E3731" i="6"/>
  <c r="E3732" i="6"/>
  <c r="E3733" i="6"/>
  <c r="E3734" i="6"/>
  <c r="E3735" i="6"/>
  <c r="E3736" i="6"/>
  <c r="E3737" i="6"/>
  <c r="E3738" i="6"/>
  <c r="E3739" i="6"/>
  <c r="E3740" i="6"/>
  <c r="E3741" i="6"/>
  <c r="E3742" i="6"/>
  <c r="E3743" i="6"/>
  <c r="E3744" i="6"/>
  <c r="E3745" i="6"/>
  <c r="E3746" i="6"/>
  <c r="E3747" i="6"/>
  <c r="E3748" i="6"/>
  <c r="E3749" i="6"/>
  <c r="E3750" i="6"/>
  <c r="E3751" i="6"/>
  <c r="E3752" i="6"/>
  <c r="E3753" i="6"/>
  <c r="E3754" i="6"/>
  <c r="E3755" i="6"/>
  <c r="E3756" i="6"/>
  <c r="E3757" i="6"/>
  <c r="E3758" i="6"/>
  <c r="E3759" i="6"/>
  <c r="E3760" i="6"/>
  <c r="E3761" i="6"/>
  <c r="E3762" i="6"/>
  <c r="E3763" i="6"/>
  <c r="E3764" i="6"/>
  <c r="E3765" i="6"/>
  <c r="E3766" i="6"/>
  <c r="E3767" i="6"/>
  <c r="E3768" i="6"/>
  <c r="E3769" i="6"/>
  <c r="E3770" i="6"/>
  <c r="E3771" i="6"/>
  <c r="E3772" i="6"/>
  <c r="E3773" i="6"/>
  <c r="E3774" i="6"/>
  <c r="E3775" i="6"/>
  <c r="E3776" i="6"/>
  <c r="E3777" i="6"/>
  <c r="E3778" i="6"/>
  <c r="E3779" i="6"/>
  <c r="E3780" i="6"/>
  <c r="E3781" i="6"/>
  <c r="E3782" i="6"/>
  <c r="E3783" i="6"/>
  <c r="E3784" i="6"/>
  <c r="E3785" i="6"/>
  <c r="E3786" i="6"/>
  <c r="E3787" i="6"/>
  <c r="E3788" i="6"/>
  <c r="E3789" i="6"/>
  <c r="E3790" i="6"/>
  <c r="E3791" i="6"/>
  <c r="E3792" i="6"/>
  <c r="E3793" i="6"/>
  <c r="E3794" i="6"/>
  <c r="E3795" i="6"/>
  <c r="E3796" i="6"/>
  <c r="E3797" i="6"/>
  <c r="E3798" i="6"/>
  <c r="E3799" i="6"/>
  <c r="E3800" i="6"/>
  <c r="E3801" i="6"/>
  <c r="E3802" i="6"/>
  <c r="E3803" i="6"/>
  <c r="E3804" i="6"/>
  <c r="E3805" i="6"/>
  <c r="E3806" i="6"/>
  <c r="E3807" i="6"/>
  <c r="E3808" i="6"/>
  <c r="E3809" i="6"/>
  <c r="E3810" i="6"/>
  <c r="E3811" i="6"/>
  <c r="E3812" i="6"/>
  <c r="E3813" i="6"/>
  <c r="E3814" i="6"/>
  <c r="E3815" i="6"/>
  <c r="E3816" i="6"/>
  <c r="E3817" i="6"/>
  <c r="E3818" i="6"/>
  <c r="E3819" i="6"/>
  <c r="E3820" i="6"/>
  <c r="E3821" i="6"/>
  <c r="E3822" i="6"/>
  <c r="E3823" i="6"/>
  <c r="E3824" i="6"/>
  <c r="E3825" i="6"/>
  <c r="E3826" i="6"/>
  <c r="E3827" i="6"/>
  <c r="E3828" i="6"/>
  <c r="E3829" i="6"/>
  <c r="E3830" i="6"/>
  <c r="E3831" i="6"/>
  <c r="E3832" i="6"/>
  <c r="E3833" i="6"/>
  <c r="E3834" i="6"/>
  <c r="E3835" i="6"/>
  <c r="E3836" i="6"/>
  <c r="E3837" i="6"/>
  <c r="E3838" i="6"/>
  <c r="E3839" i="6"/>
  <c r="E3840" i="6"/>
  <c r="E3841" i="6"/>
  <c r="E3842" i="6"/>
  <c r="E3843" i="6"/>
  <c r="E3844" i="6"/>
  <c r="E3845" i="6"/>
  <c r="E3846" i="6"/>
  <c r="E3847" i="6"/>
  <c r="E3848" i="6"/>
  <c r="E3849" i="6"/>
  <c r="E3850" i="6"/>
  <c r="E3851" i="6"/>
  <c r="E3852" i="6"/>
  <c r="E3853" i="6"/>
  <c r="E3854" i="6"/>
  <c r="E3855" i="6"/>
  <c r="E3856" i="6"/>
  <c r="E3857" i="6"/>
  <c r="E3858" i="6"/>
  <c r="E3859" i="6"/>
  <c r="E3860" i="6"/>
  <c r="E3861" i="6"/>
  <c r="E3862" i="6"/>
  <c r="E3863" i="6"/>
  <c r="E3864" i="6"/>
  <c r="E3865" i="6"/>
  <c r="E3866" i="6"/>
  <c r="E3867" i="6"/>
  <c r="E3868" i="6"/>
  <c r="E3869" i="6"/>
  <c r="E3870" i="6"/>
  <c r="E3871" i="6"/>
  <c r="E3872" i="6"/>
  <c r="E3873" i="6"/>
  <c r="E3874" i="6"/>
  <c r="E3875" i="6"/>
  <c r="E3876" i="6"/>
  <c r="E3877" i="6"/>
  <c r="E3878" i="6"/>
  <c r="E3879" i="6"/>
  <c r="E3880" i="6"/>
  <c r="E3881" i="6"/>
  <c r="E3882" i="6"/>
  <c r="E3883" i="6"/>
  <c r="E3884" i="6"/>
  <c r="E3885" i="6"/>
  <c r="E3886" i="6"/>
  <c r="E3887" i="6"/>
  <c r="E3888" i="6"/>
  <c r="E3889" i="6"/>
  <c r="E3890" i="6"/>
  <c r="E3891" i="6"/>
  <c r="E3892" i="6"/>
  <c r="E3893" i="6"/>
  <c r="E3894" i="6"/>
  <c r="E3895" i="6"/>
  <c r="E3896" i="6"/>
  <c r="E3897" i="6"/>
  <c r="E3898" i="6"/>
  <c r="E3899" i="6"/>
  <c r="E3900" i="6"/>
  <c r="E3901" i="6"/>
  <c r="E3902" i="6"/>
  <c r="E3903" i="6"/>
  <c r="E3904" i="6"/>
  <c r="E3905" i="6"/>
  <c r="E3906" i="6"/>
  <c r="E3907" i="6"/>
  <c r="E3908" i="6"/>
  <c r="E3909" i="6"/>
  <c r="E3910" i="6"/>
  <c r="E3911" i="6"/>
  <c r="E3912" i="6"/>
  <c r="E3913" i="6"/>
  <c r="E3914" i="6"/>
  <c r="E3915" i="6"/>
  <c r="E3916" i="6"/>
  <c r="E3917" i="6"/>
  <c r="E3918" i="6"/>
  <c r="E3919" i="6"/>
  <c r="E3920" i="6"/>
  <c r="E3921" i="6"/>
  <c r="E3922" i="6"/>
  <c r="E3923" i="6"/>
  <c r="E3924" i="6"/>
  <c r="E3925" i="6"/>
  <c r="E3926" i="6"/>
  <c r="E3927" i="6"/>
  <c r="E3928" i="6"/>
  <c r="E3929" i="6"/>
  <c r="E3930" i="6"/>
  <c r="E3931" i="6"/>
  <c r="E3932" i="6"/>
  <c r="E3933" i="6"/>
  <c r="E3934" i="6"/>
  <c r="E3935" i="6"/>
  <c r="E3936" i="6"/>
  <c r="E3937" i="6"/>
  <c r="E3938" i="6"/>
  <c r="E3939" i="6"/>
  <c r="E3940" i="6"/>
  <c r="E3941" i="6"/>
  <c r="E3942" i="6"/>
  <c r="E3943" i="6"/>
  <c r="E3944" i="6"/>
  <c r="E3945" i="6"/>
  <c r="E3946" i="6"/>
  <c r="E3947" i="6"/>
  <c r="E3948" i="6"/>
  <c r="E3949" i="6"/>
  <c r="E3950" i="6"/>
  <c r="E3951" i="6"/>
  <c r="E3952" i="6"/>
  <c r="E3953" i="6"/>
  <c r="E3954" i="6"/>
  <c r="E3955" i="6"/>
  <c r="E3956" i="6"/>
  <c r="E3957" i="6"/>
  <c r="E3958" i="6"/>
  <c r="E3959" i="6"/>
  <c r="E3960" i="6"/>
  <c r="E3961" i="6"/>
  <c r="E3962" i="6"/>
  <c r="E3963" i="6"/>
  <c r="E3964" i="6"/>
  <c r="E3965" i="6"/>
  <c r="E3966" i="6"/>
  <c r="E3967" i="6"/>
  <c r="E3968" i="6"/>
  <c r="E3969" i="6"/>
  <c r="E3970" i="6"/>
  <c r="E3971" i="6"/>
  <c r="E3972" i="6"/>
  <c r="E3973" i="6"/>
  <c r="E3974" i="6"/>
  <c r="E3975" i="6"/>
  <c r="E3976" i="6"/>
  <c r="E3977" i="6"/>
  <c r="E3978" i="6"/>
  <c r="E3979" i="6"/>
  <c r="E3980" i="6"/>
  <c r="E3981" i="6"/>
  <c r="E3982" i="6"/>
  <c r="E3983" i="6"/>
  <c r="E3984" i="6"/>
  <c r="E3985" i="6"/>
  <c r="E3986" i="6"/>
  <c r="E3987" i="6"/>
  <c r="E3988" i="6"/>
  <c r="E3989" i="6"/>
  <c r="E3990" i="6"/>
  <c r="E3991" i="6"/>
  <c r="E3992" i="6"/>
  <c r="E3993" i="6"/>
  <c r="E3994" i="6"/>
  <c r="E3995" i="6"/>
  <c r="E3996" i="6"/>
  <c r="E3997" i="6"/>
  <c r="E3998" i="6"/>
  <c r="E3999" i="6"/>
  <c r="E4000" i="6"/>
  <c r="E4001" i="6"/>
  <c r="E4002" i="6"/>
  <c r="E4003" i="6"/>
  <c r="E4004" i="6"/>
  <c r="E4005" i="6"/>
  <c r="E4006" i="6"/>
  <c r="E4007" i="6"/>
  <c r="E4008" i="6"/>
  <c r="E4009" i="6"/>
  <c r="E4010" i="6"/>
  <c r="E4011" i="6"/>
  <c r="E4012" i="6"/>
  <c r="E4013" i="6"/>
  <c r="E4014" i="6"/>
  <c r="E4015" i="6"/>
  <c r="E4016" i="6"/>
  <c r="E4017" i="6"/>
  <c r="E4018" i="6"/>
  <c r="E4019" i="6"/>
  <c r="E4020" i="6"/>
  <c r="E4021" i="6"/>
  <c r="E4022" i="6"/>
  <c r="E4023" i="6"/>
  <c r="E4024" i="6"/>
  <c r="E4025" i="6"/>
  <c r="E4026" i="6"/>
  <c r="E4027" i="6"/>
  <c r="E4028" i="6"/>
  <c r="E4029" i="6"/>
  <c r="E4030" i="6"/>
  <c r="E4031" i="6"/>
  <c r="E4032" i="6"/>
  <c r="E4033" i="6"/>
  <c r="E4034" i="6"/>
  <c r="E4035" i="6"/>
  <c r="E4036" i="6"/>
  <c r="E4037" i="6"/>
  <c r="E4038" i="6"/>
  <c r="E4039" i="6"/>
  <c r="E4040" i="6"/>
  <c r="E4041" i="6"/>
  <c r="E4042" i="6"/>
  <c r="E4043" i="6"/>
  <c r="E4044" i="6"/>
  <c r="E4045" i="6"/>
  <c r="E4046" i="6"/>
  <c r="E4047" i="6"/>
  <c r="E4048" i="6"/>
  <c r="E4049" i="6"/>
  <c r="E4050" i="6"/>
  <c r="E4051" i="6"/>
  <c r="E4052" i="6"/>
  <c r="E4053" i="6"/>
  <c r="E4054" i="6"/>
  <c r="E4055" i="6"/>
  <c r="E4056" i="6"/>
  <c r="E4057" i="6"/>
  <c r="E4058" i="6"/>
  <c r="E4059" i="6"/>
  <c r="E4060" i="6"/>
  <c r="E4061" i="6"/>
  <c r="E4062" i="6"/>
  <c r="E4063" i="6"/>
  <c r="E4064" i="6"/>
  <c r="E4065" i="6"/>
  <c r="E4066" i="6"/>
  <c r="E4067" i="6"/>
  <c r="E4068" i="6"/>
  <c r="E4069" i="6"/>
  <c r="E4070" i="6"/>
  <c r="E4071" i="6"/>
  <c r="E4072" i="6"/>
  <c r="E4073" i="6"/>
  <c r="E4074" i="6"/>
  <c r="E4075" i="6"/>
  <c r="E4076" i="6"/>
  <c r="E4077" i="6"/>
  <c r="E4078" i="6"/>
  <c r="E4079" i="6"/>
  <c r="E4080" i="6"/>
  <c r="E4081" i="6"/>
  <c r="E4082" i="6"/>
  <c r="E4083" i="6"/>
  <c r="E4084" i="6"/>
  <c r="E4085" i="6"/>
  <c r="E4086" i="6"/>
  <c r="E4087" i="6"/>
  <c r="E4088" i="6"/>
  <c r="E4089" i="6"/>
  <c r="E4090" i="6"/>
  <c r="E4091" i="6"/>
  <c r="E4092" i="6"/>
  <c r="E4093" i="6"/>
  <c r="E4094" i="6"/>
  <c r="E4095" i="6"/>
  <c r="E4096" i="6"/>
  <c r="E4097" i="6"/>
  <c r="E4098" i="6"/>
  <c r="E4099" i="6"/>
  <c r="E4100" i="6"/>
  <c r="E4101" i="6"/>
  <c r="E4102" i="6"/>
  <c r="E4103" i="6"/>
  <c r="E4104" i="6"/>
  <c r="E4105" i="6"/>
  <c r="E4106" i="6"/>
  <c r="E4107" i="6"/>
  <c r="E4108" i="6"/>
  <c r="E4109" i="6"/>
  <c r="E4110" i="6"/>
  <c r="E4111" i="6"/>
  <c r="E4112" i="6"/>
  <c r="E4113" i="6"/>
  <c r="E4114" i="6"/>
  <c r="E4115" i="6"/>
  <c r="E4116" i="6"/>
  <c r="E4117" i="6"/>
  <c r="E4118" i="6"/>
  <c r="E4119" i="6"/>
  <c r="E4120" i="6"/>
  <c r="E4121" i="6"/>
  <c r="E4122" i="6"/>
  <c r="E4123" i="6"/>
  <c r="E4124" i="6"/>
  <c r="E4125" i="6"/>
  <c r="E4126" i="6"/>
  <c r="E4127" i="6"/>
  <c r="E4128" i="6"/>
  <c r="E4129" i="6"/>
  <c r="E4130" i="6"/>
  <c r="E4131" i="6"/>
  <c r="E4132" i="6"/>
  <c r="E4133" i="6"/>
  <c r="E4134" i="6"/>
  <c r="E4135" i="6"/>
  <c r="E4136" i="6"/>
  <c r="E4137" i="6"/>
  <c r="E4138" i="6"/>
  <c r="E4139" i="6"/>
  <c r="E4140" i="6"/>
  <c r="E4141" i="6"/>
  <c r="E4142" i="6"/>
  <c r="E4143" i="6"/>
  <c r="E4144" i="6"/>
  <c r="E4145" i="6"/>
  <c r="E4146" i="6"/>
  <c r="E4147" i="6"/>
  <c r="E4148" i="6"/>
  <c r="E4149" i="6"/>
  <c r="E4150" i="6"/>
  <c r="E4151" i="6"/>
  <c r="E4152" i="6"/>
  <c r="E4153" i="6"/>
  <c r="E4154" i="6"/>
  <c r="E4155" i="6"/>
  <c r="E4156" i="6"/>
  <c r="E4157" i="6"/>
  <c r="E4158" i="6"/>
  <c r="E4159" i="6"/>
  <c r="E4160" i="6"/>
  <c r="E4161" i="6"/>
  <c r="E4162" i="6"/>
  <c r="E4163" i="6"/>
  <c r="E4164" i="6"/>
  <c r="E4165" i="6"/>
  <c r="E4166" i="6"/>
  <c r="E4167" i="6"/>
  <c r="E4168" i="6"/>
  <c r="E4169" i="6"/>
  <c r="E4170" i="6"/>
  <c r="E4171" i="6"/>
  <c r="E4172" i="6"/>
  <c r="E4173" i="6"/>
  <c r="E4174" i="6"/>
  <c r="E4175" i="6"/>
  <c r="E4176" i="6"/>
  <c r="E4177" i="6"/>
  <c r="E4178" i="6"/>
  <c r="E4179" i="6"/>
  <c r="E4180" i="6"/>
  <c r="E4181" i="6"/>
  <c r="E4182" i="6"/>
  <c r="E4183" i="6"/>
  <c r="E4184" i="6"/>
  <c r="E4185" i="6"/>
  <c r="E4186" i="6"/>
  <c r="E4187" i="6"/>
  <c r="E4188" i="6"/>
  <c r="E4189" i="6"/>
  <c r="E4190" i="6"/>
  <c r="E4191" i="6"/>
  <c r="E4192" i="6"/>
  <c r="E4193" i="6"/>
  <c r="E4194" i="6"/>
  <c r="E4195" i="6"/>
  <c r="E4196" i="6"/>
  <c r="E4197" i="6"/>
  <c r="E4198" i="6"/>
  <c r="E4199" i="6"/>
  <c r="E4200" i="6"/>
  <c r="E4201" i="6"/>
  <c r="E4202" i="6"/>
  <c r="E4203" i="6"/>
  <c r="E4204" i="6"/>
  <c r="E4205" i="6"/>
  <c r="E4206" i="6"/>
  <c r="E4207" i="6"/>
  <c r="E4208" i="6"/>
  <c r="E4209" i="6"/>
  <c r="E4210" i="6"/>
  <c r="E4211" i="6"/>
  <c r="E4212" i="6"/>
  <c r="E4213" i="6"/>
  <c r="E4214" i="6"/>
  <c r="E4215" i="6"/>
  <c r="E4216" i="6"/>
  <c r="E4217" i="6"/>
  <c r="E4218" i="6"/>
  <c r="E4219" i="6"/>
  <c r="E4220" i="6"/>
  <c r="E4221" i="6"/>
  <c r="E4222" i="6"/>
  <c r="E4223" i="6"/>
  <c r="E4224" i="6"/>
  <c r="E4225" i="6"/>
  <c r="E4226" i="6"/>
  <c r="E4227" i="6"/>
  <c r="E4228" i="6"/>
  <c r="E4229" i="6"/>
  <c r="E4230" i="6"/>
  <c r="E4231" i="6"/>
  <c r="E4232" i="6"/>
  <c r="E4233" i="6"/>
  <c r="E4234" i="6"/>
  <c r="E4235" i="6"/>
  <c r="E4236" i="6"/>
  <c r="E4237" i="6"/>
  <c r="E4238" i="6"/>
  <c r="E4239" i="6"/>
  <c r="E4240" i="6"/>
  <c r="E4241" i="6"/>
  <c r="E4242" i="6"/>
  <c r="E4243" i="6"/>
  <c r="E4244" i="6"/>
  <c r="E4245" i="6"/>
  <c r="E4246" i="6"/>
  <c r="E4247" i="6"/>
  <c r="E4248" i="6"/>
  <c r="E4249" i="6"/>
  <c r="E4250" i="6"/>
  <c r="E4251" i="6"/>
  <c r="E4252" i="6"/>
  <c r="E4253" i="6"/>
  <c r="E4254" i="6"/>
  <c r="E4255" i="6"/>
  <c r="E4256" i="6"/>
  <c r="E4257" i="6"/>
  <c r="E4258" i="6"/>
  <c r="E4259" i="6"/>
  <c r="E4260" i="6"/>
  <c r="E4261" i="6"/>
  <c r="E4262" i="6"/>
  <c r="E4263" i="6"/>
  <c r="E4264" i="6"/>
  <c r="E4265" i="6"/>
  <c r="E4266" i="6"/>
  <c r="E4267" i="6"/>
  <c r="E4268" i="6"/>
  <c r="E4269" i="6"/>
  <c r="E4270" i="6"/>
  <c r="E4271" i="6"/>
  <c r="E4272" i="6"/>
  <c r="E4273" i="6"/>
  <c r="E4274" i="6"/>
  <c r="E4275" i="6"/>
  <c r="E4276" i="6"/>
  <c r="E4277" i="6"/>
  <c r="E4278" i="6"/>
  <c r="E4279" i="6"/>
  <c r="E4280" i="6"/>
  <c r="E4281" i="6"/>
  <c r="E4282" i="6"/>
  <c r="E4283" i="6"/>
  <c r="E4284" i="6"/>
  <c r="E4285" i="6"/>
  <c r="E4286" i="6"/>
  <c r="E4287" i="6"/>
  <c r="E4288" i="6"/>
  <c r="E4289" i="6"/>
  <c r="E4290" i="6"/>
  <c r="E4291" i="6"/>
  <c r="E4292" i="6"/>
  <c r="E4293" i="6"/>
  <c r="E4294" i="6"/>
  <c r="E4295" i="6"/>
  <c r="E4296" i="6"/>
  <c r="E4297" i="6"/>
  <c r="E4298" i="6"/>
  <c r="E4299" i="6"/>
  <c r="E4300" i="6"/>
  <c r="E4301" i="6"/>
  <c r="E4302" i="6"/>
  <c r="E4303" i="6"/>
  <c r="E4304" i="6"/>
  <c r="E4305" i="6"/>
  <c r="E4306" i="6"/>
  <c r="E4307" i="6"/>
  <c r="E4308" i="6"/>
  <c r="E4309" i="6"/>
  <c r="E4310" i="6"/>
  <c r="E4311" i="6"/>
  <c r="E4312" i="6"/>
  <c r="E4313" i="6"/>
  <c r="E4314" i="6"/>
  <c r="E4315" i="6"/>
  <c r="E4316" i="6"/>
  <c r="E4317" i="6"/>
  <c r="E4318" i="6"/>
  <c r="E4319" i="6"/>
  <c r="E4320" i="6"/>
  <c r="E4321" i="6"/>
  <c r="E4322" i="6"/>
  <c r="E4323" i="6"/>
  <c r="E4324" i="6"/>
  <c r="E4325" i="6"/>
  <c r="E4326" i="6"/>
  <c r="E4327" i="6"/>
  <c r="E4328" i="6"/>
  <c r="E4329" i="6"/>
  <c r="E4330" i="6"/>
  <c r="E4331" i="6"/>
  <c r="E4332" i="6"/>
  <c r="E4333" i="6"/>
  <c r="E4334" i="6"/>
  <c r="E4335" i="6"/>
  <c r="E4336" i="6"/>
  <c r="E4337" i="6"/>
  <c r="E4338" i="6"/>
  <c r="E4339" i="6"/>
  <c r="E4340" i="6"/>
  <c r="E4341" i="6"/>
  <c r="E4342" i="6"/>
  <c r="E4343" i="6"/>
  <c r="E4344" i="6"/>
  <c r="E4345" i="6"/>
  <c r="E4346" i="6"/>
  <c r="E4347" i="6"/>
  <c r="E4348" i="6"/>
  <c r="E4349" i="6"/>
  <c r="E4350" i="6"/>
  <c r="E4351" i="6"/>
  <c r="E4352" i="6"/>
  <c r="E4353" i="6"/>
  <c r="E4354" i="6"/>
  <c r="E4355" i="6"/>
  <c r="E4356" i="6"/>
  <c r="E4357" i="6"/>
  <c r="E4358" i="6"/>
  <c r="E4359" i="6"/>
  <c r="E4360" i="6"/>
  <c r="E4361" i="6"/>
  <c r="E4362" i="6"/>
  <c r="E4363" i="6"/>
  <c r="E4364" i="6"/>
  <c r="E4365" i="6"/>
  <c r="E4366" i="6"/>
  <c r="E4367" i="6"/>
  <c r="E4368" i="6"/>
  <c r="E4369" i="6"/>
  <c r="E4370" i="6"/>
  <c r="E4371" i="6"/>
  <c r="E4372" i="6"/>
  <c r="E4373" i="6"/>
  <c r="E4374" i="6"/>
  <c r="E4375" i="6"/>
  <c r="E4376" i="6"/>
  <c r="E4377" i="6"/>
  <c r="E4378" i="6"/>
  <c r="E4379" i="6"/>
  <c r="E4380" i="6"/>
  <c r="E4381" i="6"/>
  <c r="E4382" i="6"/>
  <c r="E4383" i="6"/>
  <c r="E4384" i="6"/>
  <c r="E4385" i="6"/>
  <c r="E4386" i="6"/>
  <c r="E4387" i="6"/>
  <c r="E4388" i="6"/>
  <c r="E4389" i="6"/>
  <c r="E4390" i="6"/>
  <c r="E4391" i="6"/>
  <c r="E4392" i="6"/>
  <c r="E4393" i="6"/>
  <c r="E4394" i="6"/>
  <c r="E4395" i="6"/>
  <c r="E4396" i="6"/>
  <c r="E4397" i="6"/>
  <c r="E4398" i="6"/>
  <c r="E4399" i="6"/>
  <c r="E4400" i="6"/>
  <c r="E4401" i="6"/>
  <c r="E4402" i="6"/>
  <c r="E4403" i="6"/>
  <c r="E4404" i="6"/>
  <c r="E4405" i="6"/>
  <c r="E4406" i="6"/>
  <c r="E4407" i="6"/>
  <c r="E4408" i="6"/>
  <c r="E4409" i="6"/>
  <c r="E4410" i="6"/>
  <c r="E4411" i="6"/>
  <c r="E4412" i="6"/>
  <c r="E4413" i="6"/>
  <c r="E4414" i="6"/>
  <c r="E4415" i="6"/>
  <c r="E4416" i="6"/>
  <c r="E4417" i="6"/>
  <c r="E4418" i="6"/>
  <c r="E4419" i="6"/>
  <c r="E4420" i="6"/>
  <c r="E4421" i="6"/>
  <c r="E4422" i="6"/>
  <c r="E4423" i="6"/>
  <c r="E4424" i="6"/>
  <c r="E4425" i="6"/>
  <c r="E4426" i="6"/>
  <c r="E4427" i="6"/>
  <c r="E4428" i="6"/>
  <c r="E3695" i="6"/>
  <c r="D3696" i="6"/>
  <c r="D3697" i="6"/>
  <c r="D3698" i="6"/>
  <c r="D3699" i="6"/>
  <c r="D3700" i="6"/>
  <c r="D3701" i="6"/>
  <c r="D3702" i="6"/>
  <c r="D3703" i="6"/>
  <c r="D3704" i="6"/>
  <c r="D3705" i="6"/>
  <c r="D3706" i="6"/>
  <c r="D3707" i="6"/>
  <c r="D3708" i="6"/>
  <c r="D3709" i="6"/>
  <c r="D3710" i="6"/>
  <c r="D3711" i="6"/>
  <c r="D3712" i="6"/>
  <c r="D3713" i="6"/>
  <c r="D3714" i="6"/>
  <c r="D3715" i="6"/>
  <c r="D3716" i="6"/>
  <c r="D3717" i="6"/>
  <c r="D3718" i="6"/>
  <c r="D3719" i="6"/>
  <c r="D3720" i="6"/>
  <c r="D3721" i="6"/>
  <c r="D3722" i="6"/>
  <c r="D3723" i="6"/>
  <c r="D3724" i="6"/>
  <c r="D3725" i="6"/>
  <c r="D3726" i="6"/>
  <c r="D3727" i="6"/>
  <c r="D3728" i="6"/>
  <c r="D3729" i="6"/>
  <c r="D3730" i="6"/>
  <c r="D3731" i="6"/>
  <c r="D3732" i="6"/>
  <c r="D3733" i="6"/>
  <c r="D3734" i="6"/>
  <c r="D3735" i="6"/>
  <c r="D3736" i="6"/>
  <c r="D3737" i="6"/>
  <c r="D3738" i="6"/>
  <c r="D3739" i="6"/>
  <c r="D3740" i="6"/>
  <c r="D3741" i="6"/>
  <c r="D3742" i="6"/>
  <c r="D3743" i="6"/>
  <c r="D3744" i="6"/>
  <c r="D3745" i="6"/>
  <c r="D3746" i="6"/>
  <c r="D3747" i="6"/>
  <c r="D3748" i="6"/>
  <c r="D3749" i="6"/>
  <c r="D3750" i="6"/>
  <c r="D3751" i="6"/>
  <c r="D3752" i="6"/>
  <c r="D3753" i="6"/>
  <c r="D3754" i="6"/>
  <c r="D3755" i="6"/>
  <c r="D3756" i="6"/>
  <c r="D3757" i="6"/>
  <c r="D3758" i="6"/>
  <c r="D3759" i="6"/>
  <c r="D3760" i="6"/>
  <c r="D3761" i="6"/>
  <c r="D3762" i="6"/>
  <c r="D3763" i="6"/>
  <c r="D3764" i="6"/>
  <c r="D3765" i="6"/>
  <c r="D3766" i="6"/>
  <c r="D3767" i="6"/>
  <c r="D3768" i="6"/>
  <c r="D3769" i="6"/>
  <c r="D3770" i="6"/>
  <c r="D3771" i="6"/>
  <c r="D3772" i="6"/>
  <c r="D3773" i="6"/>
  <c r="D3774" i="6"/>
  <c r="D3775" i="6"/>
  <c r="D3776" i="6"/>
  <c r="D3777" i="6"/>
  <c r="D3778" i="6"/>
  <c r="D3779" i="6"/>
  <c r="D3780" i="6"/>
  <c r="D3781" i="6"/>
  <c r="D3782" i="6"/>
  <c r="D3783" i="6"/>
  <c r="D3784" i="6"/>
  <c r="D3785" i="6"/>
  <c r="D3786" i="6"/>
  <c r="D3787" i="6"/>
  <c r="D3788" i="6"/>
  <c r="D3789" i="6"/>
  <c r="D3790" i="6"/>
  <c r="D3791" i="6"/>
  <c r="D3792" i="6"/>
  <c r="D3793" i="6"/>
  <c r="D3794" i="6"/>
  <c r="D3795" i="6"/>
  <c r="D3796" i="6"/>
  <c r="D3797" i="6"/>
  <c r="D3798" i="6"/>
  <c r="D3799" i="6"/>
  <c r="D3800" i="6"/>
  <c r="D3801" i="6"/>
  <c r="D3802" i="6"/>
  <c r="D3803" i="6"/>
  <c r="D3804" i="6"/>
  <c r="D3805" i="6"/>
  <c r="D3806" i="6"/>
  <c r="D3807" i="6"/>
  <c r="D3808" i="6"/>
  <c r="D3809" i="6"/>
  <c r="D3810" i="6"/>
  <c r="D3811" i="6"/>
  <c r="D3812" i="6"/>
  <c r="D3813" i="6"/>
  <c r="D3814" i="6"/>
  <c r="D3815" i="6"/>
  <c r="D3816" i="6"/>
  <c r="D3817" i="6"/>
  <c r="D3818" i="6"/>
  <c r="D3819" i="6"/>
  <c r="D3820" i="6"/>
  <c r="D3821" i="6"/>
  <c r="D3822" i="6"/>
  <c r="D3823" i="6"/>
  <c r="D3824" i="6"/>
  <c r="D3825" i="6"/>
  <c r="D3826" i="6"/>
  <c r="D3827" i="6"/>
  <c r="D3828" i="6"/>
  <c r="D3829" i="6"/>
  <c r="D3830" i="6"/>
  <c r="D3831" i="6"/>
  <c r="D3832" i="6"/>
  <c r="D3833" i="6"/>
  <c r="D3834" i="6"/>
  <c r="D3835" i="6"/>
  <c r="D3836" i="6"/>
  <c r="D3837" i="6"/>
  <c r="D3838" i="6"/>
  <c r="D3839" i="6"/>
  <c r="D3840" i="6"/>
  <c r="D3841" i="6"/>
  <c r="D3842" i="6"/>
  <c r="D3843" i="6"/>
  <c r="D3844" i="6"/>
  <c r="D3845" i="6"/>
  <c r="D3846" i="6"/>
  <c r="D3847" i="6"/>
  <c r="D3848" i="6"/>
  <c r="D3849" i="6"/>
  <c r="D3850" i="6"/>
  <c r="D3851" i="6"/>
  <c r="D3852" i="6"/>
  <c r="D3853" i="6"/>
  <c r="D3854" i="6"/>
  <c r="D3855" i="6"/>
  <c r="D3856" i="6"/>
  <c r="D3857" i="6"/>
  <c r="D3858" i="6"/>
  <c r="D3859" i="6"/>
  <c r="D3860" i="6"/>
  <c r="D3861" i="6"/>
  <c r="D3862" i="6"/>
  <c r="D3863" i="6"/>
  <c r="D3864" i="6"/>
  <c r="D3865" i="6"/>
  <c r="D3866" i="6"/>
  <c r="D3867" i="6"/>
  <c r="D3868" i="6"/>
  <c r="D3869" i="6"/>
  <c r="D3870" i="6"/>
  <c r="D3871" i="6"/>
  <c r="D3872" i="6"/>
  <c r="D3873" i="6"/>
  <c r="D3874" i="6"/>
  <c r="D3875" i="6"/>
  <c r="D3876" i="6"/>
  <c r="D3877" i="6"/>
  <c r="D3878" i="6"/>
  <c r="D3879" i="6"/>
  <c r="D3880" i="6"/>
  <c r="D3881" i="6"/>
  <c r="D3882" i="6"/>
  <c r="D3883" i="6"/>
  <c r="D3884" i="6"/>
  <c r="D3885" i="6"/>
  <c r="D3886" i="6"/>
  <c r="D3887" i="6"/>
  <c r="D3888" i="6"/>
  <c r="D3889" i="6"/>
  <c r="D3890" i="6"/>
  <c r="D3891" i="6"/>
  <c r="D3892" i="6"/>
  <c r="D3893" i="6"/>
  <c r="D3894" i="6"/>
  <c r="D3895" i="6"/>
  <c r="D3896" i="6"/>
  <c r="D3897" i="6"/>
  <c r="D3898" i="6"/>
  <c r="D3899" i="6"/>
  <c r="D3900" i="6"/>
  <c r="D3901" i="6"/>
  <c r="D3902" i="6"/>
  <c r="D3903" i="6"/>
  <c r="D3904" i="6"/>
  <c r="D3905" i="6"/>
  <c r="D3906" i="6"/>
  <c r="D3907" i="6"/>
  <c r="D3908" i="6"/>
  <c r="D3909" i="6"/>
  <c r="D3910" i="6"/>
  <c r="D3911" i="6"/>
  <c r="D3912" i="6"/>
  <c r="D3913" i="6"/>
  <c r="D3914" i="6"/>
  <c r="D3915" i="6"/>
  <c r="D3916" i="6"/>
  <c r="D3917" i="6"/>
  <c r="D3918" i="6"/>
  <c r="D3919" i="6"/>
  <c r="D3920" i="6"/>
  <c r="D3921" i="6"/>
  <c r="D3922" i="6"/>
  <c r="D3923" i="6"/>
  <c r="D3924" i="6"/>
  <c r="D3925" i="6"/>
  <c r="D3926" i="6"/>
  <c r="D3927" i="6"/>
  <c r="D3928" i="6"/>
  <c r="D3929" i="6"/>
  <c r="D3930" i="6"/>
  <c r="D3931" i="6"/>
  <c r="D3932" i="6"/>
  <c r="D3933" i="6"/>
  <c r="D3934" i="6"/>
  <c r="D3935" i="6"/>
  <c r="D3936" i="6"/>
  <c r="D3937" i="6"/>
  <c r="D3938" i="6"/>
  <c r="D3939" i="6"/>
  <c r="D3940" i="6"/>
  <c r="D3941" i="6"/>
  <c r="D3942" i="6"/>
  <c r="D3943" i="6"/>
  <c r="D3944" i="6"/>
  <c r="D3945" i="6"/>
  <c r="D3946" i="6"/>
  <c r="D3947" i="6"/>
  <c r="D3948" i="6"/>
  <c r="D3949" i="6"/>
  <c r="D3950" i="6"/>
  <c r="D3951" i="6"/>
  <c r="D3952" i="6"/>
  <c r="D3953" i="6"/>
  <c r="D3954" i="6"/>
  <c r="D3955" i="6"/>
  <c r="D3956" i="6"/>
  <c r="D3957" i="6"/>
  <c r="D3958" i="6"/>
  <c r="D3959" i="6"/>
  <c r="D3960" i="6"/>
  <c r="D3961" i="6"/>
  <c r="D3962" i="6"/>
  <c r="D3963" i="6"/>
  <c r="D3964" i="6"/>
  <c r="D3965" i="6"/>
  <c r="D3966" i="6"/>
  <c r="D3967" i="6"/>
  <c r="D3968" i="6"/>
  <c r="D3969" i="6"/>
  <c r="D3970" i="6"/>
  <c r="D3971" i="6"/>
  <c r="D3972" i="6"/>
  <c r="D3973" i="6"/>
  <c r="D3974" i="6"/>
  <c r="D3975" i="6"/>
  <c r="D3976" i="6"/>
  <c r="D3977" i="6"/>
  <c r="D3978" i="6"/>
  <c r="D3979" i="6"/>
  <c r="D3980" i="6"/>
  <c r="D3981" i="6"/>
  <c r="D3982" i="6"/>
  <c r="D3983" i="6"/>
  <c r="D3984" i="6"/>
  <c r="D3985" i="6"/>
  <c r="D3986" i="6"/>
  <c r="D3987" i="6"/>
  <c r="D3988" i="6"/>
  <c r="D3989" i="6"/>
  <c r="D3990" i="6"/>
  <c r="D3991" i="6"/>
  <c r="D3992" i="6"/>
  <c r="D3993" i="6"/>
  <c r="D3994" i="6"/>
  <c r="D3995" i="6"/>
  <c r="D3996" i="6"/>
  <c r="D3997" i="6"/>
  <c r="D3998" i="6"/>
  <c r="D3999" i="6"/>
  <c r="D4000" i="6"/>
  <c r="D4001" i="6"/>
  <c r="D4002" i="6"/>
  <c r="D4003" i="6"/>
  <c r="D4004" i="6"/>
  <c r="D4005" i="6"/>
  <c r="D4006" i="6"/>
  <c r="D4007" i="6"/>
  <c r="D4008" i="6"/>
  <c r="D4009" i="6"/>
  <c r="D4010" i="6"/>
  <c r="D4011" i="6"/>
  <c r="D4012" i="6"/>
  <c r="D4013" i="6"/>
  <c r="D4014" i="6"/>
  <c r="D4015" i="6"/>
  <c r="D4016" i="6"/>
  <c r="D4017" i="6"/>
  <c r="D4018" i="6"/>
  <c r="D4019" i="6"/>
  <c r="D4020" i="6"/>
  <c r="D4021" i="6"/>
  <c r="D4022" i="6"/>
  <c r="D4023" i="6"/>
  <c r="D4024" i="6"/>
  <c r="D4025" i="6"/>
  <c r="D4026" i="6"/>
  <c r="D4027" i="6"/>
  <c r="D4028" i="6"/>
  <c r="D4029" i="6"/>
  <c r="D4030" i="6"/>
  <c r="D4031" i="6"/>
  <c r="D4032" i="6"/>
  <c r="D4033" i="6"/>
  <c r="D4034" i="6"/>
  <c r="D4035" i="6"/>
  <c r="D4036" i="6"/>
  <c r="D4037" i="6"/>
  <c r="D4038" i="6"/>
  <c r="D4039" i="6"/>
  <c r="D4040" i="6"/>
  <c r="D4041" i="6"/>
  <c r="D4042" i="6"/>
  <c r="D4043" i="6"/>
  <c r="D4044" i="6"/>
  <c r="D4045" i="6"/>
  <c r="D4046" i="6"/>
  <c r="D4047" i="6"/>
  <c r="D4048" i="6"/>
  <c r="D4049" i="6"/>
  <c r="D4050" i="6"/>
  <c r="D4051" i="6"/>
  <c r="D4052" i="6"/>
  <c r="D4053" i="6"/>
  <c r="D4054" i="6"/>
  <c r="D4055" i="6"/>
  <c r="D4056" i="6"/>
  <c r="D4057" i="6"/>
  <c r="D4058" i="6"/>
  <c r="D4059" i="6"/>
  <c r="D4060" i="6"/>
  <c r="D4061" i="6"/>
  <c r="D4062" i="6"/>
  <c r="D4063" i="6"/>
  <c r="D4064" i="6"/>
  <c r="D4065" i="6"/>
  <c r="D4066" i="6"/>
  <c r="D4067" i="6"/>
  <c r="D4068" i="6"/>
  <c r="D4069" i="6"/>
  <c r="D4070" i="6"/>
  <c r="D4071" i="6"/>
  <c r="D4072" i="6"/>
  <c r="D4073" i="6"/>
  <c r="D4074" i="6"/>
  <c r="D4075" i="6"/>
  <c r="D4076" i="6"/>
  <c r="D4077" i="6"/>
  <c r="D4078" i="6"/>
  <c r="D4079" i="6"/>
  <c r="D4080" i="6"/>
  <c r="D4081" i="6"/>
  <c r="D4082" i="6"/>
  <c r="D4083" i="6"/>
  <c r="D4084" i="6"/>
  <c r="D4085" i="6"/>
  <c r="D4086" i="6"/>
  <c r="D4087" i="6"/>
  <c r="D4088" i="6"/>
  <c r="D4089" i="6"/>
  <c r="D4090" i="6"/>
  <c r="D4091" i="6"/>
  <c r="D4092" i="6"/>
  <c r="D4093" i="6"/>
  <c r="D4094" i="6"/>
  <c r="D4095" i="6"/>
  <c r="D4096" i="6"/>
  <c r="D4097" i="6"/>
  <c r="D4098" i="6"/>
  <c r="D4099" i="6"/>
  <c r="D4100" i="6"/>
  <c r="D4101" i="6"/>
  <c r="D4102" i="6"/>
  <c r="D4103" i="6"/>
  <c r="D4104" i="6"/>
  <c r="D4105" i="6"/>
  <c r="D4106" i="6"/>
  <c r="D4107" i="6"/>
  <c r="D4108" i="6"/>
  <c r="D4109" i="6"/>
  <c r="D4110" i="6"/>
  <c r="D4111" i="6"/>
  <c r="D4112" i="6"/>
  <c r="D4113" i="6"/>
  <c r="D4114" i="6"/>
  <c r="D4115" i="6"/>
  <c r="D4116" i="6"/>
  <c r="D4117" i="6"/>
  <c r="D4118" i="6"/>
  <c r="D4119" i="6"/>
  <c r="D4120" i="6"/>
  <c r="D4121" i="6"/>
  <c r="D4122" i="6"/>
  <c r="D4123" i="6"/>
  <c r="D4124" i="6"/>
  <c r="D4125" i="6"/>
  <c r="D4126" i="6"/>
  <c r="D4127" i="6"/>
  <c r="D4128" i="6"/>
  <c r="D4129" i="6"/>
  <c r="D4130" i="6"/>
  <c r="D4131" i="6"/>
  <c r="D4132" i="6"/>
  <c r="D4133" i="6"/>
  <c r="D4134" i="6"/>
  <c r="D4135" i="6"/>
  <c r="D4136" i="6"/>
  <c r="D4137" i="6"/>
  <c r="D4138" i="6"/>
  <c r="D4139" i="6"/>
  <c r="D4140" i="6"/>
  <c r="D4141" i="6"/>
  <c r="D4142" i="6"/>
  <c r="D4143" i="6"/>
  <c r="D4144" i="6"/>
  <c r="D4145" i="6"/>
  <c r="D4146" i="6"/>
  <c r="D4147" i="6"/>
  <c r="D4148" i="6"/>
  <c r="D4149" i="6"/>
  <c r="D4150" i="6"/>
  <c r="D4151" i="6"/>
  <c r="D4152" i="6"/>
  <c r="D4153" i="6"/>
  <c r="D4154" i="6"/>
  <c r="D4155" i="6"/>
  <c r="D4156" i="6"/>
  <c r="D4157" i="6"/>
  <c r="D4158" i="6"/>
  <c r="D4159" i="6"/>
  <c r="D4160" i="6"/>
  <c r="D4161" i="6"/>
  <c r="D4162" i="6"/>
  <c r="D4163" i="6"/>
  <c r="D4164" i="6"/>
  <c r="D4165" i="6"/>
  <c r="D4166" i="6"/>
  <c r="D4167" i="6"/>
  <c r="D4168" i="6"/>
  <c r="D4169" i="6"/>
  <c r="D4170" i="6"/>
  <c r="D4171" i="6"/>
  <c r="D4172" i="6"/>
  <c r="D4173" i="6"/>
  <c r="D4174" i="6"/>
  <c r="D4175" i="6"/>
  <c r="D4176" i="6"/>
  <c r="D4177" i="6"/>
  <c r="D4178" i="6"/>
  <c r="D4179" i="6"/>
  <c r="D4180" i="6"/>
  <c r="D4181" i="6"/>
  <c r="D4182" i="6"/>
  <c r="D4183" i="6"/>
  <c r="D4184" i="6"/>
  <c r="D4185" i="6"/>
  <c r="D4186" i="6"/>
  <c r="D4187" i="6"/>
  <c r="D4188" i="6"/>
  <c r="D4189" i="6"/>
  <c r="D4190" i="6"/>
  <c r="D4191" i="6"/>
  <c r="D4192" i="6"/>
  <c r="D4193" i="6"/>
  <c r="D4194" i="6"/>
  <c r="D4195" i="6"/>
  <c r="D4196" i="6"/>
  <c r="D4197" i="6"/>
  <c r="D4198" i="6"/>
  <c r="D4199" i="6"/>
  <c r="D4200" i="6"/>
  <c r="D4201" i="6"/>
  <c r="D4202" i="6"/>
  <c r="D4203" i="6"/>
  <c r="D4204" i="6"/>
  <c r="D4205" i="6"/>
  <c r="D4206" i="6"/>
  <c r="D4207" i="6"/>
  <c r="D4208" i="6"/>
  <c r="D4209" i="6"/>
  <c r="D4210" i="6"/>
  <c r="D4211" i="6"/>
  <c r="D4212" i="6"/>
  <c r="D4213" i="6"/>
  <c r="D4214" i="6"/>
  <c r="D4215" i="6"/>
  <c r="D4216" i="6"/>
  <c r="D4217" i="6"/>
  <c r="D4218" i="6"/>
  <c r="D4219" i="6"/>
  <c r="D4220" i="6"/>
  <c r="D4221" i="6"/>
  <c r="D4222" i="6"/>
  <c r="D4223" i="6"/>
  <c r="D4224" i="6"/>
  <c r="D4225" i="6"/>
  <c r="D4226" i="6"/>
  <c r="D4227" i="6"/>
  <c r="D4228" i="6"/>
  <c r="D4229" i="6"/>
  <c r="D4230" i="6"/>
  <c r="D4231" i="6"/>
  <c r="D4232" i="6"/>
  <c r="D4233" i="6"/>
  <c r="D4234" i="6"/>
  <c r="D4235" i="6"/>
  <c r="D4236" i="6"/>
  <c r="D4237" i="6"/>
  <c r="D4238" i="6"/>
  <c r="D4239" i="6"/>
  <c r="D4240" i="6"/>
  <c r="D4241" i="6"/>
  <c r="D4242" i="6"/>
  <c r="D4243" i="6"/>
  <c r="D4244" i="6"/>
  <c r="D4245" i="6"/>
  <c r="D4246" i="6"/>
  <c r="D4247" i="6"/>
  <c r="D4248" i="6"/>
  <c r="D4249" i="6"/>
  <c r="D4250" i="6"/>
  <c r="D4251" i="6"/>
  <c r="D4252" i="6"/>
  <c r="D4253" i="6"/>
  <c r="D4254" i="6"/>
  <c r="D4255" i="6"/>
  <c r="D4256" i="6"/>
  <c r="D4257" i="6"/>
  <c r="D4258" i="6"/>
  <c r="D4259" i="6"/>
  <c r="D4260" i="6"/>
  <c r="D4261" i="6"/>
  <c r="D4262" i="6"/>
  <c r="D4263" i="6"/>
  <c r="D4264" i="6"/>
  <c r="D4265" i="6"/>
  <c r="D4266" i="6"/>
  <c r="D4267" i="6"/>
  <c r="D4268" i="6"/>
  <c r="D4269" i="6"/>
  <c r="D4270" i="6"/>
  <c r="D4271" i="6"/>
  <c r="D4272" i="6"/>
  <c r="D4273" i="6"/>
  <c r="D4274" i="6"/>
  <c r="D4275" i="6"/>
  <c r="D4276" i="6"/>
  <c r="D4277" i="6"/>
  <c r="D4278" i="6"/>
  <c r="D4279" i="6"/>
  <c r="D4280" i="6"/>
  <c r="D4281" i="6"/>
  <c r="D4282" i="6"/>
  <c r="D4283" i="6"/>
  <c r="D4284" i="6"/>
  <c r="D4285" i="6"/>
  <c r="D4286" i="6"/>
  <c r="D4287" i="6"/>
  <c r="D4288" i="6"/>
  <c r="D4289" i="6"/>
  <c r="D4290" i="6"/>
  <c r="D4291" i="6"/>
  <c r="D4292" i="6"/>
  <c r="D4293" i="6"/>
  <c r="D4294" i="6"/>
  <c r="D4295" i="6"/>
  <c r="D4296" i="6"/>
  <c r="D4297" i="6"/>
  <c r="D4298" i="6"/>
  <c r="D4299" i="6"/>
  <c r="D4300" i="6"/>
  <c r="D4301" i="6"/>
  <c r="D4302" i="6"/>
  <c r="D4303" i="6"/>
  <c r="D4304" i="6"/>
  <c r="D4305" i="6"/>
  <c r="D4306" i="6"/>
  <c r="D4307" i="6"/>
  <c r="D4308" i="6"/>
  <c r="D4309" i="6"/>
  <c r="D4310" i="6"/>
  <c r="D4311" i="6"/>
  <c r="D4312" i="6"/>
  <c r="D4313" i="6"/>
  <c r="D4314" i="6"/>
  <c r="D4315" i="6"/>
  <c r="D4316" i="6"/>
  <c r="D4317" i="6"/>
  <c r="D4318" i="6"/>
  <c r="D4319" i="6"/>
  <c r="D4320" i="6"/>
  <c r="D4321" i="6"/>
  <c r="D4322" i="6"/>
  <c r="D4323" i="6"/>
  <c r="D4324" i="6"/>
  <c r="D4325" i="6"/>
  <c r="D4326" i="6"/>
  <c r="D4327" i="6"/>
  <c r="D4328" i="6"/>
  <c r="D4329" i="6"/>
  <c r="D4330" i="6"/>
  <c r="D4331" i="6"/>
  <c r="D4332" i="6"/>
  <c r="D4333" i="6"/>
  <c r="D4334" i="6"/>
  <c r="D4335" i="6"/>
  <c r="D4336" i="6"/>
  <c r="D4337" i="6"/>
  <c r="D4338" i="6"/>
  <c r="D4339" i="6"/>
  <c r="D4340" i="6"/>
  <c r="D4341" i="6"/>
  <c r="D4342" i="6"/>
  <c r="D4343" i="6"/>
  <c r="D4344" i="6"/>
  <c r="D4345" i="6"/>
  <c r="D4346" i="6"/>
  <c r="D4347" i="6"/>
  <c r="D4348" i="6"/>
  <c r="D4349" i="6"/>
  <c r="D4350" i="6"/>
  <c r="D4351" i="6"/>
  <c r="D4352" i="6"/>
  <c r="D4353" i="6"/>
  <c r="D4354" i="6"/>
  <c r="D4355" i="6"/>
  <c r="D4356" i="6"/>
  <c r="D4357" i="6"/>
  <c r="D4358" i="6"/>
  <c r="D4359" i="6"/>
  <c r="D4360" i="6"/>
  <c r="D4361" i="6"/>
  <c r="D4362" i="6"/>
  <c r="D4363" i="6"/>
  <c r="D4364" i="6"/>
  <c r="D4365" i="6"/>
  <c r="D4366" i="6"/>
  <c r="D4367" i="6"/>
  <c r="D4368" i="6"/>
  <c r="D4369" i="6"/>
  <c r="D4370" i="6"/>
  <c r="D4371" i="6"/>
  <c r="D4372" i="6"/>
  <c r="D4373" i="6"/>
  <c r="D4374" i="6"/>
  <c r="D4375" i="6"/>
  <c r="D4376" i="6"/>
  <c r="D4377" i="6"/>
  <c r="D4378" i="6"/>
  <c r="D4379" i="6"/>
  <c r="D4380" i="6"/>
  <c r="D4381" i="6"/>
  <c r="D4382" i="6"/>
  <c r="D4383" i="6"/>
  <c r="D4384" i="6"/>
  <c r="D4385" i="6"/>
  <c r="D4386" i="6"/>
  <c r="D4387" i="6"/>
  <c r="D4388" i="6"/>
  <c r="D4389" i="6"/>
  <c r="D4390" i="6"/>
  <c r="D4391" i="6"/>
  <c r="D4392" i="6"/>
  <c r="D4393" i="6"/>
  <c r="D4394" i="6"/>
  <c r="D4395" i="6"/>
  <c r="D4396" i="6"/>
  <c r="D4397" i="6"/>
  <c r="D4398" i="6"/>
  <c r="D4399" i="6"/>
  <c r="D4400" i="6"/>
  <c r="D4401" i="6"/>
  <c r="D4402" i="6"/>
  <c r="D4403" i="6"/>
  <c r="D4404" i="6"/>
  <c r="D4405" i="6"/>
  <c r="D4406" i="6"/>
  <c r="D4407" i="6"/>
  <c r="D4408" i="6"/>
  <c r="D4409" i="6"/>
  <c r="D4410" i="6"/>
  <c r="D4411" i="6"/>
  <c r="D4412" i="6"/>
  <c r="D4413" i="6"/>
  <c r="D4414" i="6"/>
  <c r="D4415" i="6"/>
  <c r="D4416" i="6"/>
  <c r="D4417" i="6"/>
  <c r="D4418" i="6"/>
  <c r="D4419" i="6"/>
  <c r="D4420" i="6"/>
  <c r="D4421" i="6"/>
  <c r="D4422" i="6"/>
  <c r="D4423" i="6"/>
  <c r="D4424" i="6"/>
  <c r="D4425" i="6"/>
  <c r="D4426" i="6"/>
  <c r="D4427" i="6"/>
  <c r="D4428" i="6"/>
  <c r="D3695" i="6"/>
  <c r="M29" i="2"/>
  <c r="K29" i="2"/>
  <c r="N16" i="2"/>
  <c r="L28" i="2"/>
  <c r="N5" i="2"/>
  <c r="N11" i="2"/>
  <c r="N9" i="2"/>
  <c r="P13" i="2"/>
  <c r="AS1" i="1"/>
  <c r="F26" i="2"/>
  <c r="F23" i="2"/>
  <c r="H7" i="2"/>
  <c r="BE125" i="1"/>
  <c r="BE177" i="1"/>
  <c r="S14" i="2"/>
  <c r="N10" i="2"/>
  <c r="N8" i="2"/>
  <c r="T14" i="2"/>
  <c r="AI1" i="1"/>
  <c r="F19" i="2"/>
  <c r="E15" i="2"/>
  <c r="AD1" i="1"/>
  <c r="AD85" i="1" s="1"/>
  <c r="F28" i="2"/>
  <c r="AF1" i="1" s="1"/>
  <c r="AF85" i="1" s="1"/>
  <c r="F27" i="2"/>
  <c r="AE1" i="1" s="1"/>
  <c r="AE89" i="1" s="1"/>
  <c r="E14" i="2"/>
  <c r="H14" i="2"/>
  <c r="K15" i="2"/>
  <c r="F13" i="2"/>
  <c r="H13" i="2" s="1"/>
  <c r="AI85" i="1" l="1"/>
  <c r="B18" i="16"/>
  <c r="AF89" i="1"/>
  <c r="AD89" i="1"/>
  <c r="AE90" i="1"/>
  <c r="AE85" i="1"/>
  <c r="AD90" i="1"/>
  <c r="AF90" i="1"/>
  <c r="AT1" i="1"/>
  <c r="T13" i="2"/>
  <c r="O6" i="2"/>
  <c r="S5" i="2" s="1"/>
  <c r="AT85" i="1" l="1"/>
  <c r="BG85" i="1" s="1"/>
  <c r="AS85" i="1"/>
  <c r="BF85" i="1" s="1"/>
  <c r="H233" i="15" s="1"/>
  <c r="I233" i="15" s="1"/>
  <c r="R81" i="3"/>
  <c r="R80" i="3"/>
  <c r="P3" i="3" l="1"/>
  <c r="V3" i="3" s="1"/>
  <c r="P4" i="3"/>
  <c r="V4" i="3" s="1"/>
  <c r="P5" i="3"/>
  <c r="V5" i="3" s="1"/>
  <c r="P6" i="3"/>
  <c r="V6" i="3" s="1"/>
  <c r="P7" i="3"/>
  <c r="V7" i="3" s="1"/>
  <c r="P8" i="3"/>
  <c r="V8" i="3" s="1"/>
  <c r="P9" i="3"/>
  <c r="V9" i="3" s="1"/>
  <c r="P10" i="3"/>
  <c r="V10" i="3" s="1"/>
  <c r="P11" i="3"/>
  <c r="V11" i="3" s="1"/>
  <c r="P12" i="3"/>
  <c r="V12" i="3" s="1"/>
  <c r="P13" i="3"/>
  <c r="V13" i="3" s="1"/>
  <c r="P14" i="3"/>
  <c r="V14" i="3" s="1"/>
  <c r="P15" i="3"/>
  <c r="V15" i="3" s="1"/>
  <c r="P16" i="3"/>
  <c r="V16" i="3" s="1"/>
  <c r="P17" i="3"/>
  <c r="V17" i="3" s="1"/>
  <c r="P18" i="3"/>
  <c r="V18" i="3" s="1"/>
  <c r="P19" i="3"/>
  <c r="V19" i="3" s="1"/>
  <c r="P20" i="3"/>
  <c r="V20" i="3" s="1"/>
  <c r="P21" i="3"/>
  <c r="V21" i="3" s="1"/>
  <c r="P22" i="3"/>
  <c r="V22" i="3" s="1"/>
  <c r="P23" i="3"/>
  <c r="V23" i="3" s="1"/>
  <c r="P24" i="3"/>
  <c r="V24" i="3" s="1"/>
  <c r="P25" i="3"/>
  <c r="V25" i="3" s="1"/>
  <c r="P26" i="3"/>
  <c r="P27" i="3"/>
  <c r="V27" i="3" s="1"/>
  <c r="P28" i="3"/>
  <c r="V28" i="3" s="1"/>
  <c r="P29" i="3"/>
  <c r="P30" i="3"/>
  <c r="V30" i="3" s="1"/>
  <c r="P31" i="3"/>
  <c r="V31" i="3" s="1"/>
  <c r="P32" i="3"/>
  <c r="P33" i="3"/>
  <c r="P34" i="3"/>
  <c r="V34" i="3" s="1"/>
  <c r="P35" i="3"/>
  <c r="P36" i="3"/>
  <c r="V36" i="3" s="1"/>
  <c r="P37" i="3"/>
  <c r="P38" i="3"/>
  <c r="P39" i="3"/>
  <c r="V39" i="3" s="1"/>
  <c r="P40" i="3"/>
  <c r="V40" i="3" s="1"/>
  <c r="P41" i="3"/>
  <c r="P42" i="3"/>
  <c r="P43" i="3"/>
  <c r="P44" i="3"/>
  <c r="V44" i="3" s="1"/>
  <c r="P45" i="3"/>
  <c r="P46" i="3"/>
  <c r="P47" i="3"/>
  <c r="V47" i="3" s="1"/>
  <c r="P49" i="3"/>
  <c r="P50" i="3"/>
  <c r="P51" i="3"/>
  <c r="P52" i="3"/>
  <c r="V52" i="3" s="1"/>
  <c r="P53" i="3"/>
  <c r="V53" i="3" s="1"/>
  <c r="P54" i="3"/>
  <c r="V54" i="3" s="1"/>
  <c r="P55" i="3"/>
  <c r="V55" i="3" s="1"/>
  <c r="P56" i="3"/>
  <c r="P57" i="3"/>
  <c r="V57" i="3" s="1"/>
  <c r="P58" i="3"/>
  <c r="V58" i="3" s="1"/>
  <c r="P59" i="3"/>
  <c r="V59" i="3" s="1"/>
  <c r="P60" i="3"/>
  <c r="V60" i="3" s="1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V78" i="3" s="1"/>
  <c r="P79" i="3"/>
  <c r="V79" i="3" s="1"/>
  <c r="P80" i="3"/>
  <c r="V80" i="3" s="1"/>
  <c r="P82" i="3"/>
  <c r="P83" i="3"/>
  <c r="P84" i="3"/>
  <c r="P85" i="3"/>
  <c r="V85" i="3" s="1"/>
  <c r="P87" i="3"/>
  <c r="V87" i="3" s="1"/>
  <c r="P89" i="3"/>
  <c r="V89" i="3" s="1"/>
  <c r="P90" i="3"/>
  <c r="V90" i="3" s="1"/>
  <c r="P91" i="3"/>
  <c r="P92" i="3"/>
  <c r="V92" i="3" s="1"/>
  <c r="P93" i="3"/>
  <c r="V93" i="3" s="1"/>
  <c r="P94" i="3"/>
  <c r="V94" i="3" s="1"/>
  <c r="P2" i="3"/>
  <c r="V2" i="3" s="1"/>
  <c r="B19" i="16" l="1"/>
  <c r="U77" i="3"/>
  <c r="U75" i="3"/>
  <c r="U73" i="3"/>
  <c r="U71" i="3"/>
  <c r="U69" i="3"/>
  <c r="U67" i="3"/>
  <c r="U65" i="3"/>
  <c r="Q61" i="3"/>
  <c r="T61" i="3" s="1"/>
  <c r="S65" i="1" s="1"/>
  <c r="AE65" i="1" s="1"/>
  <c r="V61" i="3"/>
  <c r="Q46" i="3"/>
  <c r="T46" i="3" s="1"/>
  <c r="S49" i="1" s="1"/>
  <c r="AF49" i="1" s="1"/>
  <c r="V46" i="3"/>
  <c r="Q38" i="3"/>
  <c r="T38" i="3" s="1"/>
  <c r="S41" i="1" s="1"/>
  <c r="AE41" i="1" s="1"/>
  <c r="V38" i="3"/>
  <c r="Q26" i="3"/>
  <c r="T26" i="3" s="1"/>
  <c r="S29" i="1" s="1"/>
  <c r="AF29" i="1" s="1"/>
  <c r="V26" i="3"/>
  <c r="U76" i="3"/>
  <c r="U74" i="3"/>
  <c r="U72" i="3"/>
  <c r="U70" i="3"/>
  <c r="U68" i="3"/>
  <c r="U66" i="3"/>
  <c r="U64" i="3"/>
  <c r="Q62" i="3"/>
  <c r="T62" i="3" s="1"/>
  <c r="S66" i="1" s="1"/>
  <c r="AE66" i="1" s="1"/>
  <c r="V62" i="3"/>
  <c r="BD211" i="1"/>
  <c r="BD212" i="1"/>
  <c r="BD213" i="1"/>
  <c r="BD177" i="1"/>
  <c r="BD125" i="1"/>
  <c r="H25" i="13" s="1"/>
  <c r="I25" i="13" s="1"/>
  <c r="C246" i="11"/>
  <c r="E2954" i="6"/>
  <c r="E2955" i="6"/>
  <c r="E2956" i="6"/>
  <c r="E2957" i="6"/>
  <c r="E2958" i="6"/>
  <c r="E2959" i="6"/>
  <c r="E2960" i="6"/>
  <c r="E2961" i="6"/>
  <c r="E2962" i="6"/>
  <c r="E2963" i="6"/>
  <c r="E2964" i="6"/>
  <c r="E2965" i="6"/>
  <c r="E2966" i="6"/>
  <c r="E2967" i="6"/>
  <c r="E2968" i="6"/>
  <c r="E2969" i="6"/>
  <c r="E2970" i="6"/>
  <c r="E2971" i="6"/>
  <c r="E2972" i="6"/>
  <c r="E2973" i="6"/>
  <c r="E2974" i="6"/>
  <c r="E2975" i="6"/>
  <c r="E2976" i="6"/>
  <c r="E2977" i="6"/>
  <c r="E2978" i="6"/>
  <c r="E2979" i="6"/>
  <c r="E2980" i="6"/>
  <c r="E2981" i="6"/>
  <c r="E2982" i="6"/>
  <c r="E2983" i="6"/>
  <c r="E2984" i="6"/>
  <c r="E2985" i="6"/>
  <c r="E2986" i="6"/>
  <c r="E2987" i="6"/>
  <c r="E2988" i="6"/>
  <c r="E2989" i="6"/>
  <c r="E2990" i="6"/>
  <c r="E2991" i="6"/>
  <c r="E2992" i="6"/>
  <c r="E2993" i="6"/>
  <c r="E2994" i="6"/>
  <c r="E2995" i="6"/>
  <c r="E2996" i="6"/>
  <c r="E2997" i="6"/>
  <c r="E2998" i="6"/>
  <c r="E2999" i="6"/>
  <c r="E3000" i="6"/>
  <c r="E3001" i="6"/>
  <c r="E3002" i="6"/>
  <c r="E3003" i="6"/>
  <c r="E3004" i="6"/>
  <c r="E3005" i="6"/>
  <c r="E3006" i="6"/>
  <c r="E3007" i="6"/>
  <c r="E3008" i="6"/>
  <c r="E3009" i="6"/>
  <c r="E3010" i="6"/>
  <c r="E3011" i="6"/>
  <c r="E3012" i="6"/>
  <c r="E3013" i="6"/>
  <c r="E3014" i="6"/>
  <c r="E3015" i="6"/>
  <c r="E3016" i="6"/>
  <c r="E3017" i="6"/>
  <c r="E3018" i="6"/>
  <c r="E3019" i="6"/>
  <c r="E3020" i="6"/>
  <c r="E3021" i="6"/>
  <c r="E3022" i="6"/>
  <c r="E3023" i="6"/>
  <c r="E3024" i="6"/>
  <c r="E3025" i="6"/>
  <c r="E3026" i="6"/>
  <c r="E3027" i="6"/>
  <c r="E3028" i="6"/>
  <c r="E3029" i="6"/>
  <c r="E3030" i="6"/>
  <c r="E3031" i="6"/>
  <c r="E3032" i="6"/>
  <c r="E3033" i="6"/>
  <c r="E3034" i="6"/>
  <c r="E3035" i="6"/>
  <c r="E3036" i="6"/>
  <c r="E3037" i="6"/>
  <c r="E3038" i="6"/>
  <c r="E3039" i="6"/>
  <c r="E3040" i="6"/>
  <c r="E3041" i="6"/>
  <c r="E3042" i="6"/>
  <c r="E3043" i="6"/>
  <c r="E3044" i="6"/>
  <c r="E3045" i="6"/>
  <c r="E3046" i="6"/>
  <c r="E3047" i="6"/>
  <c r="E3048" i="6"/>
  <c r="E3049" i="6"/>
  <c r="E3050" i="6"/>
  <c r="E3051" i="6"/>
  <c r="E3052" i="6"/>
  <c r="E3053" i="6"/>
  <c r="E3054" i="6"/>
  <c r="E3055" i="6"/>
  <c r="E3056" i="6"/>
  <c r="E3057" i="6"/>
  <c r="E3058" i="6"/>
  <c r="E3059" i="6"/>
  <c r="E3060" i="6"/>
  <c r="E3061" i="6"/>
  <c r="E3062" i="6"/>
  <c r="E3063" i="6"/>
  <c r="E3064" i="6"/>
  <c r="E3065" i="6"/>
  <c r="E3066" i="6"/>
  <c r="E3067" i="6"/>
  <c r="E3068" i="6"/>
  <c r="E3069" i="6"/>
  <c r="E3070" i="6"/>
  <c r="E3071" i="6"/>
  <c r="E3072" i="6"/>
  <c r="E3073" i="6"/>
  <c r="E3074" i="6"/>
  <c r="E3075" i="6"/>
  <c r="E3076" i="6"/>
  <c r="E3077" i="6"/>
  <c r="E3078" i="6"/>
  <c r="E3079" i="6"/>
  <c r="E3080" i="6"/>
  <c r="E3081" i="6"/>
  <c r="E3082" i="6"/>
  <c r="E3083" i="6"/>
  <c r="E3084" i="6"/>
  <c r="E3085" i="6"/>
  <c r="E3086" i="6"/>
  <c r="E3087" i="6"/>
  <c r="E3088" i="6"/>
  <c r="E3089" i="6"/>
  <c r="E3090" i="6"/>
  <c r="E3091" i="6"/>
  <c r="E3092" i="6"/>
  <c r="E3093" i="6"/>
  <c r="E3094" i="6"/>
  <c r="E3095" i="6"/>
  <c r="E3096" i="6"/>
  <c r="E3097" i="6"/>
  <c r="E3098" i="6"/>
  <c r="E3099" i="6"/>
  <c r="E3100" i="6"/>
  <c r="E3101" i="6"/>
  <c r="E3102" i="6"/>
  <c r="E3103" i="6"/>
  <c r="E3104" i="6"/>
  <c r="E3105" i="6"/>
  <c r="E3106" i="6"/>
  <c r="E3107" i="6"/>
  <c r="E3108" i="6"/>
  <c r="E3109" i="6"/>
  <c r="E3110" i="6"/>
  <c r="E3111" i="6"/>
  <c r="E3112" i="6"/>
  <c r="E3113" i="6"/>
  <c r="E3114" i="6"/>
  <c r="E3115" i="6"/>
  <c r="E3116" i="6"/>
  <c r="E3117" i="6"/>
  <c r="E3118" i="6"/>
  <c r="E3119" i="6"/>
  <c r="E3120" i="6"/>
  <c r="E3121" i="6"/>
  <c r="E3122" i="6"/>
  <c r="E3123" i="6"/>
  <c r="E3124" i="6"/>
  <c r="E3125" i="6"/>
  <c r="E3126" i="6"/>
  <c r="E3127" i="6"/>
  <c r="E3128" i="6"/>
  <c r="E3129" i="6"/>
  <c r="E3130" i="6"/>
  <c r="E3131" i="6"/>
  <c r="E3132" i="6"/>
  <c r="E3133" i="6"/>
  <c r="E3134" i="6"/>
  <c r="E3135" i="6"/>
  <c r="E3136" i="6"/>
  <c r="E3137" i="6"/>
  <c r="E3138" i="6"/>
  <c r="E3139" i="6"/>
  <c r="E3140" i="6"/>
  <c r="E3141" i="6"/>
  <c r="E3142" i="6"/>
  <c r="E3143" i="6"/>
  <c r="E3144" i="6"/>
  <c r="E3145" i="6"/>
  <c r="E3146" i="6"/>
  <c r="E3147" i="6"/>
  <c r="E3148" i="6"/>
  <c r="E3149" i="6"/>
  <c r="E3150" i="6"/>
  <c r="E3151" i="6"/>
  <c r="E3152" i="6"/>
  <c r="E3153" i="6"/>
  <c r="E3154" i="6"/>
  <c r="E3155" i="6"/>
  <c r="E3156" i="6"/>
  <c r="E3157" i="6"/>
  <c r="E3158" i="6"/>
  <c r="E3159" i="6"/>
  <c r="E3160" i="6"/>
  <c r="E3161" i="6"/>
  <c r="E3162" i="6"/>
  <c r="E3163" i="6"/>
  <c r="E3164" i="6"/>
  <c r="E3165" i="6"/>
  <c r="E3166" i="6"/>
  <c r="E3167" i="6"/>
  <c r="E3168" i="6"/>
  <c r="E3169" i="6"/>
  <c r="E3170" i="6"/>
  <c r="E3171" i="6"/>
  <c r="E3172" i="6"/>
  <c r="E3173" i="6"/>
  <c r="E3174" i="6"/>
  <c r="E3175" i="6"/>
  <c r="E3176" i="6"/>
  <c r="E3177" i="6"/>
  <c r="E3178" i="6"/>
  <c r="E3179" i="6"/>
  <c r="E3180" i="6"/>
  <c r="E3181" i="6"/>
  <c r="E3182" i="6"/>
  <c r="E3183" i="6"/>
  <c r="E3184" i="6"/>
  <c r="E3185" i="6"/>
  <c r="E3186" i="6"/>
  <c r="E3187" i="6"/>
  <c r="E3188" i="6"/>
  <c r="E3189" i="6"/>
  <c r="E3190" i="6"/>
  <c r="E3191" i="6"/>
  <c r="E3192" i="6"/>
  <c r="E3193" i="6"/>
  <c r="E3194" i="6"/>
  <c r="E3195" i="6"/>
  <c r="E3196" i="6"/>
  <c r="E3197" i="6"/>
  <c r="E3198" i="6"/>
  <c r="E3199" i="6"/>
  <c r="E3200" i="6"/>
  <c r="E3201" i="6"/>
  <c r="E3202" i="6"/>
  <c r="E3203" i="6"/>
  <c r="E3204" i="6"/>
  <c r="E3205" i="6"/>
  <c r="E3206" i="6"/>
  <c r="E3207" i="6"/>
  <c r="E3208" i="6"/>
  <c r="E3209" i="6"/>
  <c r="E3210" i="6"/>
  <c r="E3211" i="6"/>
  <c r="E3212" i="6"/>
  <c r="E3213" i="6"/>
  <c r="E3214" i="6"/>
  <c r="E3215" i="6"/>
  <c r="E3216" i="6"/>
  <c r="E3217" i="6"/>
  <c r="E3218" i="6"/>
  <c r="E3219" i="6"/>
  <c r="E3220" i="6"/>
  <c r="E3221" i="6"/>
  <c r="E3222" i="6"/>
  <c r="E3223" i="6"/>
  <c r="E3224" i="6"/>
  <c r="E3225" i="6"/>
  <c r="E3226" i="6"/>
  <c r="E3227" i="6"/>
  <c r="E3228" i="6"/>
  <c r="E3229" i="6"/>
  <c r="E3230" i="6"/>
  <c r="E3231" i="6"/>
  <c r="E3232" i="6"/>
  <c r="E3233" i="6"/>
  <c r="E3234" i="6"/>
  <c r="E3235" i="6"/>
  <c r="E3236" i="6"/>
  <c r="E3237" i="6"/>
  <c r="E3238" i="6"/>
  <c r="E3239" i="6"/>
  <c r="E3240" i="6"/>
  <c r="E3241" i="6"/>
  <c r="E3242" i="6"/>
  <c r="E3243" i="6"/>
  <c r="E3244" i="6"/>
  <c r="E3245" i="6"/>
  <c r="E3246" i="6"/>
  <c r="E3247" i="6"/>
  <c r="E3248" i="6"/>
  <c r="E3249" i="6"/>
  <c r="E3250" i="6"/>
  <c r="E3251" i="6"/>
  <c r="E3252" i="6"/>
  <c r="E3253" i="6"/>
  <c r="E3254" i="6"/>
  <c r="E3255" i="6"/>
  <c r="E3256" i="6"/>
  <c r="E3257" i="6"/>
  <c r="E3258" i="6"/>
  <c r="E3259" i="6"/>
  <c r="E3260" i="6"/>
  <c r="E3261" i="6"/>
  <c r="E3262" i="6"/>
  <c r="E3263" i="6"/>
  <c r="E3264" i="6"/>
  <c r="E3265" i="6"/>
  <c r="E3266" i="6"/>
  <c r="E3267" i="6"/>
  <c r="E3268" i="6"/>
  <c r="E3269" i="6"/>
  <c r="E3270" i="6"/>
  <c r="E3271" i="6"/>
  <c r="E3272" i="6"/>
  <c r="E3273" i="6"/>
  <c r="E3274" i="6"/>
  <c r="E3275" i="6"/>
  <c r="E3276" i="6"/>
  <c r="E3277" i="6"/>
  <c r="E3278" i="6"/>
  <c r="E3279" i="6"/>
  <c r="E3280" i="6"/>
  <c r="E3281" i="6"/>
  <c r="E3282" i="6"/>
  <c r="E3283" i="6"/>
  <c r="E3284" i="6"/>
  <c r="E3285" i="6"/>
  <c r="E3286" i="6"/>
  <c r="E3287" i="6"/>
  <c r="E3288" i="6"/>
  <c r="E3289" i="6"/>
  <c r="E3290" i="6"/>
  <c r="E3291" i="6"/>
  <c r="E3292" i="6"/>
  <c r="E3293" i="6"/>
  <c r="E3294" i="6"/>
  <c r="E3295" i="6"/>
  <c r="E3296" i="6"/>
  <c r="E3297" i="6"/>
  <c r="E3298" i="6"/>
  <c r="E3299" i="6"/>
  <c r="E3300" i="6"/>
  <c r="E3301" i="6"/>
  <c r="E3302" i="6"/>
  <c r="E3303" i="6"/>
  <c r="E3304" i="6"/>
  <c r="E3305" i="6"/>
  <c r="E3306" i="6"/>
  <c r="E3307" i="6"/>
  <c r="E3308" i="6"/>
  <c r="E3309" i="6"/>
  <c r="E3310" i="6"/>
  <c r="E3311" i="6"/>
  <c r="E3312" i="6"/>
  <c r="E3313" i="6"/>
  <c r="E3314" i="6"/>
  <c r="E3315" i="6"/>
  <c r="E3316" i="6"/>
  <c r="E3317" i="6"/>
  <c r="E3318" i="6"/>
  <c r="E3319" i="6"/>
  <c r="E3320" i="6"/>
  <c r="E3321" i="6"/>
  <c r="E3322" i="6"/>
  <c r="E3323" i="6"/>
  <c r="E3324" i="6"/>
  <c r="E3325" i="6"/>
  <c r="E3326" i="6"/>
  <c r="E3327" i="6"/>
  <c r="E3328" i="6"/>
  <c r="E3329" i="6"/>
  <c r="E3330" i="6"/>
  <c r="E3331" i="6"/>
  <c r="E3332" i="6"/>
  <c r="E3333" i="6"/>
  <c r="E3334" i="6"/>
  <c r="E3335" i="6"/>
  <c r="E3336" i="6"/>
  <c r="E3337" i="6"/>
  <c r="E3338" i="6"/>
  <c r="E3339" i="6"/>
  <c r="E3340" i="6"/>
  <c r="E3341" i="6"/>
  <c r="E3342" i="6"/>
  <c r="E3343" i="6"/>
  <c r="E3344" i="6"/>
  <c r="E3345" i="6"/>
  <c r="E3346" i="6"/>
  <c r="E3347" i="6"/>
  <c r="E3348" i="6"/>
  <c r="E3349" i="6"/>
  <c r="E3350" i="6"/>
  <c r="E3351" i="6"/>
  <c r="E3352" i="6"/>
  <c r="E3353" i="6"/>
  <c r="E3354" i="6"/>
  <c r="E3355" i="6"/>
  <c r="E3356" i="6"/>
  <c r="E3357" i="6"/>
  <c r="E3358" i="6"/>
  <c r="E3359" i="6"/>
  <c r="E3360" i="6"/>
  <c r="E3361" i="6"/>
  <c r="E3362" i="6"/>
  <c r="E3363" i="6"/>
  <c r="E3364" i="6"/>
  <c r="E3365" i="6"/>
  <c r="E3366" i="6"/>
  <c r="E3367" i="6"/>
  <c r="E3368" i="6"/>
  <c r="E3369" i="6"/>
  <c r="E3370" i="6"/>
  <c r="E3371" i="6"/>
  <c r="E3372" i="6"/>
  <c r="E3373" i="6"/>
  <c r="E3374" i="6"/>
  <c r="E3375" i="6"/>
  <c r="E3376" i="6"/>
  <c r="E3377" i="6"/>
  <c r="E3378" i="6"/>
  <c r="E3379" i="6"/>
  <c r="E3380" i="6"/>
  <c r="E3381" i="6"/>
  <c r="E3382" i="6"/>
  <c r="E3383" i="6"/>
  <c r="E3384" i="6"/>
  <c r="E3385" i="6"/>
  <c r="E3386" i="6"/>
  <c r="E3387" i="6"/>
  <c r="E3388" i="6"/>
  <c r="E3389" i="6"/>
  <c r="E3390" i="6"/>
  <c r="E3391" i="6"/>
  <c r="E3392" i="6"/>
  <c r="E3393" i="6"/>
  <c r="E3394" i="6"/>
  <c r="E3395" i="6"/>
  <c r="E3396" i="6"/>
  <c r="E3397" i="6"/>
  <c r="E3398" i="6"/>
  <c r="E3399" i="6"/>
  <c r="E3400" i="6"/>
  <c r="E3401" i="6"/>
  <c r="E3402" i="6"/>
  <c r="E3403" i="6"/>
  <c r="E3404" i="6"/>
  <c r="E3405" i="6"/>
  <c r="E3406" i="6"/>
  <c r="E3407" i="6"/>
  <c r="E3408" i="6"/>
  <c r="E3409" i="6"/>
  <c r="E3410" i="6"/>
  <c r="E3411" i="6"/>
  <c r="E3412" i="6"/>
  <c r="E3413" i="6"/>
  <c r="E3414" i="6"/>
  <c r="E3415" i="6"/>
  <c r="E3416" i="6"/>
  <c r="E3417" i="6"/>
  <c r="E3418" i="6"/>
  <c r="E3419" i="6"/>
  <c r="E3420" i="6"/>
  <c r="E3421" i="6"/>
  <c r="E3422" i="6"/>
  <c r="E3423" i="6"/>
  <c r="E3424" i="6"/>
  <c r="E3425" i="6"/>
  <c r="E3426" i="6"/>
  <c r="E3427" i="6"/>
  <c r="E3428" i="6"/>
  <c r="E3429" i="6"/>
  <c r="E3430" i="6"/>
  <c r="E3431" i="6"/>
  <c r="E3432" i="6"/>
  <c r="E3433" i="6"/>
  <c r="E3434" i="6"/>
  <c r="E3435" i="6"/>
  <c r="E3436" i="6"/>
  <c r="E3437" i="6"/>
  <c r="E3438" i="6"/>
  <c r="E3439" i="6"/>
  <c r="E3440" i="6"/>
  <c r="E3441" i="6"/>
  <c r="E3442" i="6"/>
  <c r="E3443" i="6"/>
  <c r="E3444" i="6"/>
  <c r="E3445" i="6"/>
  <c r="E3446" i="6"/>
  <c r="E3447" i="6"/>
  <c r="E3448" i="6"/>
  <c r="E3449" i="6"/>
  <c r="E3450" i="6"/>
  <c r="E3451" i="6"/>
  <c r="E3452" i="6"/>
  <c r="E3453" i="6"/>
  <c r="E3454" i="6"/>
  <c r="E3455" i="6"/>
  <c r="E3456" i="6"/>
  <c r="E3457" i="6"/>
  <c r="E3458" i="6"/>
  <c r="E3459" i="6"/>
  <c r="E3460" i="6"/>
  <c r="E3461" i="6"/>
  <c r="E3462" i="6"/>
  <c r="E3463" i="6"/>
  <c r="E3464" i="6"/>
  <c r="E3465" i="6"/>
  <c r="E3466" i="6"/>
  <c r="E3467" i="6"/>
  <c r="E3468" i="6"/>
  <c r="E3469" i="6"/>
  <c r="E3470" i="6"/>
  <c r="E3471" i="6"/>
  <c r="E3472" i="6"/>
  <c r="E3473" i="6"/>
  <c r="E3474" i="6"/>
  <c r="E3475" i="6"/>
  <c r="E3476" i="6"/>
  <c r="E3477" i="6"/>
  <c r="E3478" i="6"/>
  <c r="E3479" i="6"/>
  <c r="E3480" i="6"/>
  <c r="E3481" i="6"/>
  <c r="E3482" i="6"/>
  <c r="E3483" i="6"/>
  <c r="E3484" i="6"/>
  <c r="E3485" i="6"/>
  <c r="E3486" i="6"/>
  <c r="E3487" i="6"/>
  <c r="E3488" i="6"/>
  <c r="E3489" i="6"/>
  <c r="E3490" i="6"/>
  <c r="E3491" i="6"/>
  <c r="E3492" i="6"/>
  <c r="E3493" i="6"/>
  <c r="E3494" i="6"/>
  <c r="E3495" i="6"/>
  <c r="E3496" i="6"/>
  <c r="E3497" i="6"/>
  <c r="E3498" i="6"/>
  <c r="E3499" i="6"/>
  <c r="E3500" i="6"/>
  <c r="E3501" i="6"/>
  <c r="E3502" i="6"/>
  <c r="E3503" i="6"/>
  <c r="E3504" i="6"/>
  <c r="E3505" i="6"/>
  <c r="E3506" i="6"/>
  <c r="E3507" i="6"/>
  <c r="E3508" i="6"/>
  <c r="E3509" i="6"/>
  <c r="E3510" i="6"/>
  <c r="E3511" i="6"/>
  <c r="E3512" i="6"/>
  <c r="E3513" i="6"/>
  <c r="E3514" i="6"/>
  <c r="E3515" i="6"/>
  <c r="E3516" i="6"/>
  <c r="E3517" i="6"/>
  <c r="E3518" i="6"/>
  <c r="E3519" i="6"/>
  <c r="E3520" i="6"/>
  <c r="E3521" i="6"/>
  <c r="E3522" i="6"/>
  <c r="E3523" i="6"/>
  <c r="E3524" i="6"/>
  <c r="E3525" i="6"/>
  <c r="E3526" i="6"/>
  <c r="E3527" i="6"/>
  <c r="E3528" i="6"/>
  <c r="E3529" i="6"/>
  <c r="E3530" i="6"/>
  <c r="E3531" i="6"/>
  <c r="E3532" i="6"/>
  <c r="E3533" i="6"/>
  <c r="E3534" i="6"/>
  <c r="E3535" i="6"/>
  <c r="E3536" i="6"/>
  <c r="E3537" i="6"/>
  <c r="E3538" i="6"/>
  <c r="E3539" i="6"/>
  <c r="E3540" i="6"/>
  <c r="E3541" i="6"/>
  <c r="E3542" i="6"/>
  <c r="E3543" i="6"/>
  <c r="E3544" i="6"/>
  <c r="E3545" i="6"/>
  <c r="E3546" i="6"/>
  <c r="E3547" i="6"/>
  <c r="E3548" i="6"/>
  <c r="E3549" i="6"/>
  <c r="E3550" i="6"/>
  <c r="E3551" i="6"/>
  <c r="E3552" i="6"/>
  <c r="E3553" i="6"/>
  <c r="E3554" i="6"/>
  <c r="E3555" i="6"/>
  <c r="E3556" i="6"/>
  <c r="E3557" i="6"/>
  <c r="E3558" i="6"/>
  <c r="E3559" i="6"/>
  <c r="E3560" i="6"/>
  <c r="E3561" i="6"/>
  <c r="E3562" i="6"/>
  <c r="E3563" i="6"/>
  <c r="E3564" i="6"/>
  <c r="E3565" i="6"/>
  <c r="E3566" i="6"/>
  <c r="E3567" i="6"/>
  <c r="E3568" i="6"/>
  <c r="E3569" i="6"/>
  <c r="E3570" i="6"/>
  <c r="E3571" i="6"/>
  <c r="E3572" i="6"/>
  <c r="E3573" i="6"/>
  <c r="E3574" i="6"/>
  <c r="E3575" i="6"/>
  <c r="E3576" i="6"/>
  <c r="E3577" i="6"/>
  <c r="E3578" i="6"/>
  <c r="E3579" i="6"/>
  <c r="E3580" i="6"/>
  <c r="E3581" i="6"/>
  <c r="E3582" i="6"/>
  <c r="E3583" i="6"/>
  <c r="E3584" i="6"/>
  <c r="E3585" i="6"/>
  <c r="E3586" i="6"/>
  <c r="E3587" i="6"/>
  <c r="E3588" i="6"/>
  <c r="E3589" i="6"/>
  <c r="E3590" i="6"/>
  <c r="E3591" i="6"/>
  <c r="E3592" i="6"/>
  <c r="E3593" i="6"/>
  <c r="E3594" i="6"/>
  <c r="E3595" i="6"/>
  <c r="E3596" i="6"/>
  <c r="E3597" i="6"/>
  <c r="E3598" i="6"/>
  <c r="E3599" i="6"/>
  <c r="E3600" i="6"/>
  <c r="E3601" i="6"/>
  <c r="E3602" i="6"/>
  <c r="E3603" i="6"/>
  <c r="E3604" i="6"/>
  <c r="E3605" i="6"/>
  <c r="E3606" i="6"/>
  <c r="E3607" i="6"/>
  <c r="E3608" i="6"/>
  <c r="E3609" i="6"/>
  <c r="E3610" i="6"/>
  <c r="E3611" i="6"/>
  <c r="E3612" i="6"/>
  <c r="E3613" i="6"/>
  <c r="E3614" i="6"/>
  <c r="E3615" i="6"/>
  <c r="E3616" i="6"/>
  <c r="E3617" i="6"/>
  <c r="E3618" i="6"/>
  <c r="E3619" i="6"/>
  <c r="E3620" i="6"/>
  <c r="E3621" i="6"/>
  <c r="E3622" i="6"/>
  <c r="E3623" i="6"/>
  <c r="E3624" i="6"/>
  <c r="E3625" i="6"/>
  <c r="E3626" i="6"/>
  <c r="E3627" i="6"/>
  <c r="E3628" i="6"/>
  <c r="E3629" i="6"/>
  <c r="E3630" i="6"/>
  <c r="E3631" i="6"/>
  <c r="E3632" i="6"/>
  <c r="E3633" i="6"/>
  <c r="E3634" i="6"/>
  <c r="E3635" i="6"/>
  <c r="E3636" i="6"/>
  <c r="E3637" i="6"/>
  <c r="E3638" i="6"/>
  <c r="E3639" i="6"/>
  <c r="E3640" i="6"/>
  <c r="E3641" i="6"/>
  <c r="E3642" i="6"/>
  <c r="E3643" i="6"/>
  <c r="E3644" i="6"/>
  <c r="E3645" i="6"/>
  <c r="E3646" i="6"/>
  <c r="E3647" i="6"/>
  <c r="E3648" i="6"/>
  <c r="E3649" i="6"/>
  <c r="E3650" i="6"/>
  <c r="E3651" i="6"/>
  <c r="E3652" i="6"/>
  <c r="E3653" i="6"/>
  <c r="E3654" i="6"/>
  <c r="E3655" i="6"/>
  <c r="E3656" i="6"/>
  <c r="E3657" i="6"/>
  <c r="E3658" i="6"/>
  <c r="E3659" i="6"/>
  <c r="E3660" i="6"/>
  <c r="E3661" i="6"/>
  <c r="E3662" i="6"/>
  <c r="E3663" i="6"/>
  <c r="E3664" i="6"/>
  <c r="E3665" i="6"/>
  <c r="E3666" i="6"/>
  <c r="E3667" i="6"/>
  <c r="E3668" i="6"/>
  <c r="E3669" i="6"/>
  <c r="E3670" i="6"/>
  <c r="E3671" i="6"/>
  <c r="E3672" i="6"/>
  <c r="E3673" i="6"/>
  <c r="E3674" i="6"/>
  <c r="E3675" i="6"/>
  <c r="E3676" i="6"/>
  <c r="E3677" i="6"/>
  <c r="E3678" i="6"/>
  <c r="E3679" i="6"/>
  <c r="E3680" i="6"/>
  <c r="E3681" i="6"/>
  <c r="E3682" i="6"/>
  <c r="E3683" i="6"/>
  <c r="E3684" i="6"/>
  <c r="E3685" i="6"/>
  <c r="E3686" i="6"/>
  <c r="E3687" i="6"/>
  <c r="E3688" i="6"/>
  <c r="E3689" i="6"/>
  <c r="E3690" i="6"/>
  <c r="D2954" i="6"/>
  <c r="D2955" i="6"/>
  <c r="D2956" i="6"/>
  <c r="D2957" i="6"/>
  <c r="D2958" i="6"/>
  <c r="D2959" i="6"/>
  <c r="D2960" i="6"/>
  <c r="D2961" i="6"/>
  <c r="D2962" i="6"/>
  <c r="D2963" i="6"/>
  <c r="D2964" i="6"/>
  <c r="D2965" i="6"/>
  <c r="D2966" i="6"/>
  <c r="D2967" i="6"/>
  <c r="D2968" i="6"/>
  <c r="D2969" i="6"/>
  <c r="D2970" i="6"/>
  <c r="D2971" i="6"/>
  <c r="D2972" i="6"/>
  <c r="D2973" i="6"/>
  <c r="D2974" i="6"/>
  <c r="D2975" i="6"/>
  <c r="D2976" i="6"/>
  <c r="D2977" i="6"/>
  <c r="D2978" i="6"/>
  <c r="D2979" i="6"/>
  <c r="D2980" i="6"/>
  <c r="D2981" i="6"/>
  <c r="D2982" i="6"/>
  <c r="D2983" i="6"/>
  <c r="D2984" i="6"/>
  <c r="D2985" i="6"/>
  <c r="D2986" i="6"/>
  <c r="D2987" i="6"/>
  <c r="D2988" i="6"/>
  <c r="D2989" i="6"/>
  <c r="D2990" i="6"/>
  <c r="D2991" i="6"/>
  <c r="D2992" i="6"/>
  <c r="D2993" i="6"/>
  <c r="D2994" i="6"/>
  <c r="D2995" i="6"/>
  <c r="D2996" i="6"/>
  <c r="D2997" i="6"/>
  <c r="D2998" i="6"/>
  <c r="D2999" i="6"/>
  <c r="D3000" i="6"/>
  <c r="D3001" i="6"/>
  <c r="D3002" i="6"/>
  <c r="D3003" i="6"/>
  <c r="D3004" i="6"/>
  <c r="D3005" i="6"/>
  <c r="D3006" i="6"/>
  <c r="D3007" i="6"/>
  <c r="D3008" i="6"/>
  <c r="D3009" i="6"/>
  <c r="D3010" i="6"/>
  <c r="D3011" i="6"/>
  <c r="D3012" i="6"/>
  <c r="D3013" i="6"/>
  <c r="D3014" i="6"/>
  <c r="D3015" i="6"/>
  <c r="D3016" i="6"/>
  <c r="D3017" i="6"/>
  <c r="D3018" i="6"/>
  <c r="D3019" i="6"/>
  <c r="D3020" i="6"/>
  <c r="D3021" i="6"/>
  <c r="D3022" i="6"/>
  <c r="D3023" i="6"/>
  <c r="D3024" i="6"/>
  <c r="D3025" i="6"/>
  <c r="D3026" i="6"/>
  <c r="D3027" i="6"/>
  <c r="D3028" i="6"/>
  <c r="D3029" i="6"/>
  <c r="D3030" i="6"/>
  <c r="D3031" i="6"/>
  <c r="D3032" i="6"/>
  <c r="D3033" i="6"/>
  <c r="D3034" i="6"/>
  <c r="D3035" i="6"/>
  <c r="D3036" i="6"/>
  <c r="D3037" i="6"/>
  <c r="D3038" i="6"/>
  <c r="D3039" i="6"/>
  <c r="D3040" i="6"/>
  <c r="D3041" i="6"/>
  <c r="D3042" i="6"/>
  <c r="D3043" i="6"/>
  <c r="D3044" i="6"/>
  <c r="D3045" i="6"/>
  <c r="D3046" i="6"/>
  <c r="D3047" i="6"/>
  <c r="D3048" i="6"/>
  <c r="D3049" i="6"/>
  <c r="D3050" i="6"/>
  <c r="D3051" i="6"/>
  <c r="D3052" i="6"/>
  <c r="D3053" i="6"/>
  <c r="D3054" i="6"/>
  <c r="D3055" i="6"/>
  <c r="D3056" i="6"/>
  <c r="D3057" i="6"/>
  <c r="D3058" i="6"/>
  <c r="D3059" i="6"/>
  <c r="D3060" i="6"/>
  <c r="D3061" i="6"/>
  <c r="D3062" i="6"/>
  <c r="D3063" i="6"/>
  <c r="D3064" i="6"/>
  <c r="D3065" i="6"/>
  <c r="D3066" i="6"/>
  <c r="D3067" i="6"/>
  <c r="D3068" i="6"/>
  <c r="D3069" i="6"/>
  <c r="D3070" i="6"/>
  <c r="D3071" i="6"/>
  <c r="D3072" i="6"/>
  <c r="D3073" i="6"/>
  <c r="D3074" i="6"/>
  <c r="D3075" i="6"/>
  <c r="D3076" i="6"/>
  <c r="D3077" i="6"/>
  <c r="D3078" i="6"/>
  <c r="D3079" i="6"/>
  <c r="D3080" i="6"/>
  <c r="D3081" i="6"/>
  <c r="D3082" i="6"/>
  <c r="D3083" i="6"/>
  <c r="D3084" i="6"/>
  <c r="D3085" i="6"/>
  <c r="D3086" i="6"/>
  <c r="D3087" i="6"/>
  <c r="D3088" i="6"/>
  <c r="D3089" i="6"/>
  <c r="D3090" i="6"/>
  <c r="D3091" i="6"/>
  <c r="D3092" i="6"/>
  <c r="D3093" i="6"/>
  <c r="D3094" i="6"/>
  <c r="D3095" i="6"/>
  <c r="D3096" i="6"/>
  <c r="D3097" i="6"/>
  <c r="D3098" i="6"/>
  <c r="D3099" i="6"/>
  <c r="D3100" i="6"/>
  <c r="D3101" i="6"/>
  <c r="D3102" i="6"/>
  <c r="D3103" i="6"/>
  <c r="D3104" i="6"/>
  <c r="D3105" i="6"/>
  <c r="D3106" i="6"/>
  <c r="D3107" i="6"/>
  <c r="D3108" i="6"/>
  <c r="D3109" i="6"/>
  <c r="D3110" i="6"/>
  <c r="D3111" i="6"/>
  <c r="D3112" i="6"/>
  <c r="D3113" i="6"/>
  <c r="D3114" i="6"/>
  <c r="D3115" i="6"/>
  <c r="D3116" i="6"/>
  <c r="D3117" i="6"/>
  <c r="D3118" i="6"/>
  <c r="D3119" i="6"/>
  <c r="D3120" i="6"/>
  <c r="D3121" i="6"/>
  <c r="D3122" i="6"/>
  <c r="D3123" i="6"/>
  <c r="D3124" i="6"/>
  <c r="D3125" i="6"/>
  <c r="D3126" i="6"/>
  <c r="D3127" i="6"/>
  <c r="D3128" i="6"/>
  <c r="D3129" i="6"/>
  <c r="D3130" i="6"/>
  <c r="D3131" i="6"/>
  <c r="D3132" i="6"/>
  <c r="D3133" i="6"/>
  <c r="D3134" i="6"/>
  <c r="D3135" i="6"/>
  <c r="D3136" i="6"/>
  <c r="D3137" i="6"/>
  <c r="D3138" i="6"/>
  <c r="D3139" i="6"/>
  <c r="D3140" i="6"/>
  <c r="D3141" i="6"/>
  <c r="D3142" i="6"/>
  <c r="D3143" i="6"/>
  <c r="D3144" i="6"/>
  <c r="D3145" i="6"/>
  <c r="D3146" i="6"/>
  <c r="D3147" i="6"/>
  <c r="D3148" i="6"/>
  <c r="D3149" i="6"/>
  <c r="D3150" i="6"/>
  <c r="D3151" i="6"/>
  <c r="D3152" i="6"/>
  <c r="D3153" i="6"/>
  <c r="D3154" i="6"/>
  <c r="D3155" i="6"/>
  <c r="D3156" i="6"/>
  <c r="D3157" i="6"/>
  <c r="D3158" i="6"/>
  <c r="D3159" i="6"/>
  <c r="D3160" i="6"/>
  <c r="D3161" i="6"/>
  <c r="D3162" i="6"/>
  <c r="D3163" i="6"/>
  <c r="D3164" i="6"/>
  <c r="D3165" i="6"/>
  <c r="D3166" i="6"/>
  <c r="D3167" i="6"/>
  <c r="D3168" i="6"/>
  <c r="D3169" i="6"/>
  <c r="D3170" i="6"/>
  <c r="D3171" i="6"/>
  <c r="D3172" i="6"/>
  <c r="D3173" i="6"/>
  <c r="D3174" i="6"/>
  <c r="D3175" i="6"/>
  <c r="D3176" i="6"/>
  <c r="D3177" i="6"/>
  <c r="D3178" i="6"/>
  <c r="D3179" i="6"/>
  <c r="D3180" i="6"/>
  <c r="D3181" i="6"/>
  <c r="D3182" i="6"/>
  <c r="D3183" i="6"/>
  <c r="D3184" i="6"/>
  <c r="D3185" i="6"/>
  <c r="D3186" i="6"/>
  <c r="D3187" i="6"/>
  <c r="D3188" i="6"/>
  <c r="D3189" i="6"/>
  <c r="D3190" i="6"/>
  <c r="D3191" i="6"/>
  <c r="D3192" i="6"/>
  <c r="D3193" i="6"/>
  <c r="D3194" i="6"/>
  <c r="D3195" i="6"/>
  <c r="D3196" i="6"/>
  <c r="D3197" i="6"/>
  <c r="D3198" i="6"/>
  <c r="D3199" i="6"/>
  <c r="D3200" i="6"/>
  <c r="D3201" i="6"/>
  <c r="D3202" i="6"/>
  <c r="D3203" i="6"/>
  <c r="D3204" i="6"/>
  <c r="D3205" i="6"/>
  <c r="D3206" i="6"/>
  <c r="D3207" i="6"/>
  <c r="D3208" i="6"/>
  <c r="D3209" i="6"/>
  <c r="D3210" i="6"/>
  <c r="D3211" i="6"/>
  <c r="D3212" i="6"/>
  <c r="D3213" i="6"/>
  <c r="D3214" i="6"/>
  <c r="D3215" i="6"/>
  <c r="D3216" i="6"/>
  <c r="D3217" i="6"/>
  <c r="D3218" i="6"/>
  <c r="D3219" i="6"/>
  <c r="D3220" i="6"/>
  <c r="D3221" i="6"/>
  <c r="D3222" i="6"/>
  <c r="D3223" i="6"/>
  <c r="D3224" i="6"/>
  <c r="D3225" i="6"/>
  <c r="D3226" i="6"/>
  <c r="D3227" i="6"/>
  <c r="D3228" i="6"/>
  <c r="D3229" i="6"/>
  <c r="D3230" i="6"/>
  <c r="D3231" i="6"/>
  <c r="D3232" i="6"/>
  <c r="D3233" i="6"/>
  <c r="D3234" i="6"/>
  <c r="D3235" i="6"/>
  <c r="D3236" i="6"/>
  <c r="D3237" i="6"/>
  <c r="D3238" i="6"/>
  <c r="D3239" i="6"/>
  <c r="D3240" i="6"/>
  <c r="D3241" i="6"/>
  <c r="D3242" i="6"/>
  <c r="D3243" i="6"/>
  <c r="D3244" i="6"/>
  <c r="D3245" i="6"/>
  <c r="D3246" i="6"/>
  <c r="D3247" i="6"/>
  <c r="D3248" i="6"/>
  <c r="D3249" i="6"/>
  <c r="D3250" i="6"/>
  <c r="D3251" i="6"/>
  <c r="D3252" i="6"/>
  <c r="D3253" i="6"/>
  <c r="D3254" i="6"/>
  <c r="D3255" i="6"/>
  <c r="D3256" i="6"/>
  <c r="D3257" i="6"/>
  <c r="D3258" i="6"/>
  <c r="D3259" i="6"/>
  <c r="D3260" i="6"/>
  <c r="D3261" i="6"/>
  <c r="D3262" i="6"/>
  <c r="D3263" i="6"/>
  <c r="D3264" i="6"/>
  <c r="D3265" i="6"/>
  <c r="D3266" i="6"/>
  <c r="D3267" i="6"/>
  <c r="D3268" i="6"/>
  <c r="D3269" i="6"/>
  <c r="D3270" i="6"/>
  <c r="D3271" i="6"/>
  <c r="D3272" i="6"/>
  <c r="D3273" i="6"/>
  <c r="D3274" i="6"/>
  <c r="D3275" i="6"/>
  <c r="D3276" i="6"/>
  <c r="D3277" i="6"/>
  <c r="D3278" i="6"/>
  <c r="D3279" i="6"/>
  <c r="D3280" i="6"/>
  <c r="D3281" i="6"/>
  <c r="D3282" i="6"/>
  <c r="D3283" i="6"/>
  <c r="D3284" i="6"/>
  <c r="D3285" i="6"/>
  <c r="D3286" i="6"/>
  <c r="D3287" i="6"/>
  <c r="D3288" i="6"/>
  <c r="D3289" i="6"/>
  <c r="D3290" i="6"/>
  <c r="D3291" i="6"/>
  <c r="D3292" i="6"/>
  <c r="D3293" i="6"/>
  <c r="D3294" i="6"/>
  <c r="D3295" i="6"/>
  <c r="D3296" i="6"/>
  <c r="D3297" i="6"/>
  <c r="D3298" i="6"/>
  <c r="D3299" i="6"/>
  <c r="D3300" i="6"/>
  <c r="D3301" i="6"/>
  <c r="D3302" i="6"/>
  <c r="D3303" i="6"/>
  <c r="D3304" i="6"/>
  <c r="D3305" i="6"/>
  <c r="D3306" i="6"/>
  <c r="D3307" i="6"/>
  <c r="D3308" i="6"/>
  <c r="D3309" i="6"/>
  <c r="D3310" i="6"/>
  <c r="D3311" i="6"/>
  <c r="D3312" i="6"/>
  <c r="D3313" i="6"/>
  <c r="D3314" i="6"/>
  <c r="D3315" i="6"/>
  <c r="D3316" i="6"/>
  <c r="D3317" i="6"/>
  <c r="D3318" i="6"/>
  <c r="D3319" i="6"/>
  <c r="D3320" i="6"/>
  <c r="D3321" i="6"/>
  <c r="D3322" i="6"/>
  <c r="D3323" i="6"/>
  <c r="D3324" i="6"/>
  <c r="D3325" i="6"/>
  <c r="D3326" i="6"/>
  <c r="D3327" i="6"/>
  <c r="D3328" i="6"/>
  <c r="D3329" i="6"/>
  <c r="D3330" i="6"/>
  <c r="D3331" i="6"/>
  <c r="D3332" i="6"/>
  <c r="D3333" i="6"/>
  <c r="D3334" i="6"/>
  <c r="D3335" i="6"/>
  <c r="D3336" i="6"/>
  <c r="D3337" i="6"/>
  <c r="D3338" i="6"/>
  <c r="D3339" i="6"/>
  <c r="D3340" i="6"/>
  <c r="D3341" i="6"/>
  <c r="D3342" i="6"/>
  <c r="D3343" i="6"/>
  <c r="D3344" i="6"/>
  <c r="D3345" i="6"/>
  <c r="D3346" i="6"/>
  <c r="D3347" i="6"/>
  <c r="D3348" i="6"/>
  <c r="D3349" i="6"/>
  <c r="D3350" i="6"/>
  <c r="D3351" i="6"/>
  <c r="D3352" i="6"/>
  <c r="D3353" i="6"/>
  <c r="D3354" i="6"/>
  <c r="D3355" i="6"/>
  <c r="D3356" i="6"/>
  <c r="D3357" i="6"/>
  <c r="D3358" i="6"/>
  <c r="D3359" i="6"/>
  <c r="D3360" i="6"/>
  <c r="D3361" i="6"/>
  <c r="D3362" i="6"/>
  <c r="D3363" i="6"/>
  <c r="D3364" i="6"/>
  <c r="D3365" i="6"/>
  <c r="D3366" i="6"/>
  <c r="D3367" i="6"/>
  <c r="D3368" i="6"/>
  <c r="D3369" i="6"/>
  <c r="D3370" i="6"/>
  <c r="D3371" i="6"/>
  <c r="D3372" i="6"/>
  <c r="D3373" i="6"/>
  <c r="D3374" i="6"/>
  <c r="D3375" i="6"/>
  <c r="D3376" i="6"/>
  <c r="D3377" i="6"/>
  <c r="D3378" i="6"/>
  <c r="D3379" i="6"/>
  <c r="D3380" i="6"/>
  <c r="D3381" i="6"/>
  <c r="D3382" i="6"/>
  <c r="D3383" i="6"/>
  <c r="D3384" i="6"/>
  <c r="D3385" i="6"/>
  <c r="D3386" i="6"/>
  <c r="D3387" i="6"/>
  <c r="D3388" i="6"/>
  <c r="D3389" i="6"/>
  <c r="D3390" i="6"/>
  <c r="D3391" i="6"/>
  <c r="D3392" i="6"/>
  <c r="D3393" i="6"/>
  <c r="D3394" i="6"/>
  <c r="D3395" i="6"/>
  <c r="D3396" i="6"/>
  <c r="D3397" i="6"/>
  <c r="D3398" i="6"/>
  <c r="D3399" i="6"/>
  <c r="D3400" i="6"/>
  <c r="D3401" i="6"/>
  <c r="D3402" i="6"/>
  <c r="D3403" i="6"/>
  <c r="D3404" i="6"/>
  <c r="D3405" i="6"/>
  <c r="D3406" i="6"/>
  <c r="D3407" i="6"/>
  <c r="D3408" i="6"/>
  <c r="D3409" i="6"/>
  <c r="D3410" i="6"/>
  <c r="D3411" i="6"/>
  <c r="D3412" i="6"/>
  <c r="D3413" i="6"/>
  <c r="D3414" i="6"/>
  <c r="D3415" i="6"/>
  <c r="D3416" i="6"/>
  <c r="D3417" i="6"/>
  <c r="D3418" i="6"/>
  <c r="D3419" i="6"/>
  <c r="D3420" i="6"/>
  <c r="D3421" i="6"/>
  <c r="D3422" i="6"/>
  <c r="D3423" i="6"/>
  <c r="D3424" i="6"/>
  <c r="D3425" i="6"/>
  <c r="D3426" i="6"/>
  <c r="D3427" i="6"/>
  <c r="D3428" i="6"/>
  <c r="D3429" i="6"/>
  <c r="D3430" i="6"/>
  <c r="D3431" i="6"/>
  <c r="D3432" i="6"/>
  <c r="D3433" i="6"/>
  <c r="D3434" i="6"/>
  <c r="D3435" i="6"/>
  <c r="D3436" i="6"/>
  <c r="D3437" i="6"/>
  <c r="D3438" i="6"/>
  <c r="D3439" i="6"/>
  <c r="D3440" i="6"/>
  <c r="D3441" i="6"/>
  <c r="D3442" i="6"/>
  <c r="D3443" i="6"/>
  <c r="D3444" i="6"/>
  <c r="D3445" i="6"/>
  <c r="D3446" i="6"/>
  <c r="D3447" i="6"/>
  <c r="D3448" i="6"/>
  <c r="D3449" i="6"/>
  <c r="D3450" i="6"/>
  <c r="D3451" i="6"/>
  <c r="D3452" i="6"/>
  <c r="D3453" i="6"/>
  <c r="D3454" i="6"/>
  <c r="D3455" i="6"/>
  <c r="D3456" i="6"/>
  <c r="D3457" i="6"/>
  <c r="D3458" i="6"/>
  <c r="D3459" i="6"/>
  <c r="D3460" i="6"/>
  <c r="D3461" i="6"/>
  <c r="D3462" i="6"/>
  <c r="D3463" i="6"/>
  <c r="D3464" i="6"/>
  <c r="D3465" i="6"/>
  <c r="D3466" i="6"/>
  <c r="D3467" i="6"/>
  <c r="D3468" i="6"/>
  <c r="D3469" i="6"/>
  <c r="D3470" i="6"/>
  <c r="D3471" i="6"/>
  <c r="D3472" i="6"/>
  <c r="D3473" i="6"/>
  <c r="D3474" i="6"/>
  <c r="D3475" i="6"/>
  <c r="D3476" i="6"/>
  <c r="D3477" i="6"/>
  <c r="D3478" i="6"/>
  <c r="D3479" i="6"/>
  <c r="D3480" i="6"/>
  <c r="D3481" i="6"/>
  <c r="D3482" i="6"/>
  <c r="D3483" i="6"/>
  <c r="D3484" i="6"/>
  <c r="D3485" i="6"/>
  <c r="D3486" i="6"/>
  <c r="D3487" i="6"/>
  <c r="D3488" i="6"/>
  <c r="D3489" i="6"/>
  <c r="D3490" i="6"/>
  <c r="D3491" i="6"/>
  <c r="D3492" i="6"/>
  <c r="D3493" i="6"/>
  <c r="D3494" i="6"/>
  <c r="D3495" i="6"/>
  <c r="D3496" i="6"/>
  <c r="D3497" i="6"/>
  <c r="D3498" i="6"/>
  <c r="D3499" i="6"/>
  <c r="D3500" i="6"/>
  <c r="D3501" i="6"/>
  <c r="D3502" i="6"/>
  <c r="D3503" i="6"/>
  <c r="D3504" i="6"/>
  <c r="D3505" i="6"/>
  <c r="D3506" i="6"/>
  <c r="D3507" i="6"/>
  <c r="D3508" i="6"/>
  <c r="D3509" i="6"/>
  <c r="D3510" i="6"/>
  <c r="D3511" i="6"/>
  <c r="D3512" i="6"/>
  <c r="D3513" i="6"/>
  <c r="D3514" i="6"/>
  <c r="D3515" i="6"/>
  <c r="D3516" i="6"/>
  <c r="D3517" i="6"/>
  <c r="D3518" i="6"/>
  <c r="D3519" i="6"/>
  <c r="D3520" i="6"/>
  <c r="D3521" i="6"/>
  <c r="D3522" i="6"/>
  <c r="D3523" i="6"/>
  <c r="D3524" i="6"/>
  <c r="D3525" i="6"/>
  <c r="D3526" i="6"/>
  <c r="D3527" i="6"/>
  <c r="D3528" i="6"/>
  <c r="D3529" i="6"/>
  <c r="D3530" i="6"/>
  <c r="D3531" i="6"/>
  <c r="D3532" i="6"/>
  <c r="D3533" i="6"/>
  <c r="D3534" i="6"/>
  <c r="D3535" i="6"/>
  <c r="D3536" i="6"/>
  <c r="D3537" i="6"/>
  <c r="D3538" i="6"/>
  <c r="D3539" i="6"/>
  <c r="D3540" i="6"/>
  <c r="D3541" i="6"/>
  <c r="D3542" i="6"/>
  <c r="D3543" i="6"/>
  <c r="D3544" i="6"/>
  <c r="D3545" i="6"/>
  <c r="D3546" i="6"/>
  <c r="D3547" i="6"/>
  <c r="D3548" i="6"/>
  <c r="D3549" i="6"/>
  <c r="D3550" i="6"/>
  <c r="D3551" i="6"/>
  <c r="D3552" i="6"/>
  <c r="D3553" i="6"/>
  <c r="D3554" i="6"/>
  <c r="D3555" i="6"/>
  <c r="D3556" i="6"/>
  <c r="D3557" i="6"/>
  <c r="D3558" i="6"/>
  <c r="D3559" i="6"/>
  <c r="D3560" i="6"/>
  <c r="D3561" i="6"/>
  <c r="D3562" i="6"/>
  <c r="D3563" i="6"/>
  <c r="D3564" i="6"/>
  <c r="D3565" i="6"/>
  <c r="D3566" i="6"/>
  <c r="D3567" i="6"/>
  <c r="D3568" i="6"/>
  <c r="D3569" i="6"/>
  <c r="D3570" i="6"/>
  <c r="D3571" i="6"/>
  <c r="D3572" i="6"/>
  <c r="D3573" i="6"/>
  <c r="D3574" i="6"/>
  <c r="D3575" i="6"/>
  <c r="D3576" i="6"/>
  <c r="D3577" i="6"/>
  <c r="D3578" i="6"/>
  <c r="D3579" i="6"/>
  <c r="D3580" i="6"/>
  <c r="D3581" i="6"/>
  <c r="D3582" i="6"/>
  <c r="D3583" i="6"/>
  <c r="D3584" i="6"/>
  <c r="D3585" i="6"/>
  <c r="D3586" i="6"/>
  <c r="D3587" i="6"/>
  <c r="D3588" i="6"/>
  <c r="D3589" i="6"/>
  <c r="D3590" i="6"/>
  <c r="D3591" i="6"/>
  <c r="D3592" i="6"/>
  <c r="D3593" i="6"/>
  <c r="D3594" i="6"/>
  <c r="D3595" i="6"/>
  <c r="D3596" i="6"/>
  <c r="D3597" i="6"/>
  <c r="D3598" i="6"/>
  <c r="D3599" i="6"/>
  <c r="D3600" i="6"/>
  <c r="D3601" i="6"/>
  <c r="D3602" i="6"/>
  <c r="D3603" i="6"/>
  <c r="D3604" i="6"/>
  <c r="D3605" i="6"/>
  <c r="D3606" i="6"/>
  <c r="D3607" i="6"/>
  <c r="D3608" i="6"/>
  <c r="D3609" i="6"/>
  <c r="D3610" i="6"/>
  <c r="D3611" i="6"/>
  <c r="D3612" i="6"/>
  <c r="D3613" i="6"/>
  <c r="D3614" i="6"/>
  <c r="D3615" i="6"/>
  <c r="D3616" i="6"/>
  <c r="D3617" i="6"/>
  <c r="D3618" i="6"/>
  <c r="D3619" i="6"/>
  <c r="D3620" i="6"/>
  <c r="D3621" i="6"/>
  <c r="D3622" i="6"/>
  <c r="D3623" i="6"/>
  <c r="D3624" i="6"/>
  <c r="D3625" i="6"/>
  <c r="D3626" i="6"/>
  <c r="D3627" i="6"/>
  <c r="D3628" i="6"/>
  <c r="D3629" i="6"/>
  <c r="D3630" i="6"/>
  <c r="D3631" i="6"/>
  <c r="D3632" i="6"/>
  <c r="D3633" i="6"/>
  <c r="D3634" i="6"/>
  <c r="D3635" i="6"/>
  <c r="D3636" i="6"/>
  <c r="D3637" i="6"/>
  <c r="D3638" i="6"/>
  <c r="D3639" i="6"/>
  <c r="D3640" i="6"/>
  <c r="D3641" i="6"/>
  <c r="D3642" i="6"/>
  <c r="D3643" i="6"/>
  <c r="D3644" i="6"/>
  <c r="D3645" i="6"/>
  <c r="D3646" i="6"/>
  <c r="D3647" i="6"/>
  <c r="D3648" i="6"/>
  <c r="D3649" i="6"/>
  <c r="D3650" i="6"/>
  <c r="D3651" i="6"/>
  <c r="D3652" i="6"/>
  <c r="D3653" i="6"/>
  <c r="D3654" i="6"/>
  <c r="D3655" i="6"/>
  <c r="D3656" i="6"/>
  <c r="D3657" i="6"/>
  <c r="D3658" i="6"/>
  <c r="D3659" i="6"/>
  <c r="D3660" i="6"/>
  <c r="D3661" i="6"/>
  <c r="D3662" i="6"/>
  <c r="D3663" i="6"/>
  <c r="D3664" i="6"/>
  <c r="D3665" i="6"/>
  <c r="D3666" i="6"/>
  <c r="D3667" i="6"/>
  <c r="D3668" i="6"/>
  <c r="D3669" i="6"/>
  <c r="D3670" i="6"/>
  <c r="D3671" i="6"/>
  <c r="D3672" i="6"/>
  <c r="D3673" i="6"/>
  <c r="D3674" i="6"/>
  <c r="D3675" i="6"/>
  <c r="D3676" i="6"/>
  <c r="D3677" i="6"/>
  <c r="D3678" i="6"/>
  <c r="D3679" i="6"/>
  <c r="D3680" i="6"/>
  <c r="D3681" i="6"/>
  <c r="D3682" i="6"/>
  <c r="D3683" i="6"/>
  <c r="D3684" i="6"/>
  <c r="D3685" i="6"/>
  <c r="D3686" i="6"/>
  <c r="D3687" i="6"/>
  <c r="D3688" i="6"/>
  <c r="D3689" i="6"/>
  <c r="D3690" i="6"/>
  <c r="E2953" i="6"/>
  <c r="D2953" i="6"/>
  <c r="C245" i="10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657" i="6"/>
  <c r="E2658" i="6"/>
  <c r="E2659" i="6"/>
  <c r="E2660" i="6"/>
  <c r="E2661" i="6"/>
  <c r="E2662" i="6"/>
  <c r="E2663" i="6"/>
  <c r="E2664" i="6"/>
  <c r="E2665" i="6"/>
  <c r="E2666" i="6"/>
  <c r="E2667" i="6"/>
  <c r="E2668" i="6"/>
  <c r="E2669" i="6"/>
  <c r="E2670" i="6"/>
  <c r="E2671" i="6"/>
  <c r="E2672" i="6"/>
  <c r="E2673" i="6"/>
  <c r="E2674" i="6"/>
  <c r="E2675" i="6"/>
  <c r="E2676" i="6"/>
  <c r="E2677" i="6"/>
  <c r="E2678" i="6"/>
  <c r="E2679" i="6"/>
  <c r="E2680" i="6"/>
  <c r="E2681" i="6"/>
  <c r="E2682" i="6"/>
  <c r="E2683" i="6"/>
  <c r="E2684" i="6"/>
  <c r="E2685" i="6"/>
  <c r="E2686" i="6"/>
  <c r="E2687" i="6"/>
  <c r="E2688" i="6"/>
  <c r="E2689" i="6"/>
  <c r="E2690" i="6"/>
  <c r="E2691" i="6"/>
  <c r="E2692" i="6"/>
  <c r="E2693" i="6"/>
  <c r="E2694" i="6"/>
  <c r="E2695" i="6"/>
  <c r="E2696" i="6"/>
  <c r="E2697" i="6"/>
  <c r="E2698" i="6"/>
  <c r="E2699" i="6"/>
  <c r="E2700" i="6"/>
  <c r="E2701" i="6"/>
  <c r="E2702" i="6"/>
  <c r="E2703" i="6"/>
  <c r="E2704" i="6"/>
  <c r="E2705" i="6"/>
  <c r="E2706" i="6"/>
  <c r="E2707" i="6"/>
  <c r="E2708" i="6"/>
  <c r="E2709" i="6"/>
  <c r="E2710" i="6"/>
  <c r="E2711" i="6"/>
  <c r="E2712" i="6"/>
  <c r="E2713" i="6"/>
  <c r="E2714" i="6"/>
  <c r="E2715" i="6"/>
  <c r="E2716" i="6"/>
  <c r="E2717" i="6"/>
  <c r="E2718" i="6"/>
  <c r="E2719" i="6"/>
  <c r="E2720" i="6"/>
  <c r="E2721" i="6"/>
  <c r="E2722" i="6"/>
  <c r="E2723" i="6"/>
  <c r="E2724" i="6"/>
  <c r="E2725" i="6"/>
  <c r="E2726" i="6"/>
  <c r="E2727" i="6"/>
  <c r="E2728" i="6"/>
  <c r="E2729" i="6"/>
  <c r="E2730" i="6"/>
  <c r="E2731" i="6"/>
  <c r="E2732" i="6"/>
  <c r="E2733" i="6"/>
  <c r="E2734" i="6"/>
  <c r="E2735" i="6"/>
  <c r="E2736" i="6"/>
  <c r="E2737" i="6"/>
  <c r="E2738" i="6"/>
  <c r="E2739" i="6"/>
  <c r="E2740" i="6"/>
  <c r="E2741" i="6"/>
  <c r="E2742" i="6"/>
  <c r="E2743" i="6"/>
  <c r="E2744" i="6"/>
  <c r="E2745" i="6"/>
  <c r="E2746" i="6"/>
  <c r="E2747" i="6"/>
  <c r="E2748" i="6"/>
  <c r="E2749" i="6"/>
  <c r="E2750" i="6"/>
  <c r="E2751" i="6"/>
  <c r="E2752" i="6"/>
  <c r="E2753" i="6"/>
  <c r="E2754" i="6"/>
  <c r="E2755" i="6"/>
  <c r="E2756" i="6"/>
  <c r="E2757" i="6"/>
  <c r="E2758" i="6"/>
  <c r="E2759" i="6"/>
  <c r="E2760" i="6"/>
  <c r="E2761" i="6"/>
  <c r="E2762" i="6"/>
  <c r="E2763" i="6"/>
  <c r="E2764" i="6"/>
  <c r="E2765" i="6"/>
  <c r="E2766" i="6"/>
  <c r="E2767" i="6"/>
  <c r="E2768" i="6"/>
  <c r="E2769" i="6"/>
  <c r="E2770" i="6"/>
  <c r="E2771" i="6"/>
  <c r="E2772" i="6"/>
  <c r="E2773" i="6"/>
  <c r="E2774" i="6"/>
  <c r="E2775" i="6"/>
  <c r="E2776" i="6"/>
  <c r="E2777" i="6"/>
  <c r="E2778" i="6"/>
  <c r="E2779" i="6"/>
  <c r="E2780" i="6"/>
  <c r="E2781" i="6"/>
  <c r="E2782" i="6"/>
  <c r="E2783" i="6"/>
  <c r="E2784" i="6"/>
  <c r="E2785" i="6"/>
  <c r="E2786" i="6"/>
  <c r="E2787" i="6"/>
  <c r="E2788" i="6"/>
  <c r="E2789" i="6"/>
  <c r="E2790" i="6"/>
  <c r="E2791" i="6"/>
  <c r="E2792" i="6"/>
  <c r="E2793" i="6"/>
  <c r="E2794" i="6"/>
  <c r="E2795" i="6"/>
  <c r="E2796" i="6"/>
  <c r="E2797" i="6"/>
  <c r="E2798" i="6"/>
  <c r="E2799" i="6"/>
  <c r="E2800" i="6"/>
  <c r="E2801" i="6"/>
  <c r="E2802" i="6"/>
  <c r="E2803" i="6"/>
  <c r="E2804" i="6"/>
  <c r="E2805" i="6"/>
  <c r="E2806" i="6"/>
  <c r="E2807" i="6"/>
  <c r="E2808" i="6"/>
  <c r="E2809" i="6"/>
  <c r="E2810" i="6"/>
  <c r="E2811" i="6"/>
  <c r="E2812" i="6"/>
  <c r="E2813" i="6"/>
  <c r="E2814" i="6"/>
  <c r="E2815" i="6"/>
  <c r="E2816" i="6"/>
  <c r="E2817" i="6"/>
  <c r="E2818" i="6"/>
  <c r="E2819" i="6"/>
  <c r="E2820" i="6"/>
  <c r="E2821" i="6"/>
  <c r="E2822" i="6"/>
  <c r="E2823" i="6"/>
  <c r="E2824" i="6"/>
  <c r="E2825" i="6"/>
  <c r="E2826" i="6"/>
  <c r="E2827" i="6"/>
  <c r="E2828" i="6"/>
  <c r="E2829" i="6"/>
  <c r="E2830" i="6"/>
  <c r="E2831" i="6"/>
  <c r="E2832" i="6"/>
  <c r="E2833" i="6"/>
  <c r="E2834" i="6"/>
  <c r="E2835" i="6"/>
  <c r="E2836" i="6"/>
  <c r="E2837" i="6"/>
  <c r="E2838" i="6"/>
  <c r="E2839" i="6"/>
  <c r="E2840" i="6"/>
  <c r="E2841" i="6"/>
  <c r="E2842" i="6"/>
  <c r="E2843" i="6"/>
  <c r="E2844" i="6"/>
  <c r="E2845" i="6"/>
  <c r="E2846" i="6"/>
  <c r="E2847" i="6"/>
  <c r="E2848" i="6"/>
  <c r="E2849" i="6"/>
  <c r="E2850" i="6"/>
  <c r="E2851" i="6"/>
  <c r="E2852" i="6"/>
  <c r="E2853" i="6"/>
  <c r="E2854" i="6"/>
  <c r="E2855" i="6"/>
  <c r="E2856" i="6"/>
  <c r="E2857" i="6"/>
  <c r="E2858" i="6"/>
  <c r="E2859" i="6"/>
  <c r="E2860" i="6"/>
  <c r="E2861" i="6"/>
  <c r="E2862" i="6"/>
  <c r="E2863" i="6"/>
  <c r="E2864" i="6"/>
  <c r="E2865" i="6"/>
  <c r="E2866" i="6"/>
  <c r="E2867" i="6"/>
  <c r="E2868" i="6"/>
  <c r="E2869" i="6"/>
  <c r="E2870" i="6"/>
  <c r="E2871" i="6"/>
  <c r="E2872" i="6"/>
  <c r="E2873" i="6"/>
  <c r="E2874" i="6"/>
  <c r="E2875" i="6"/>
  <c r="E2876" i="6"/>
  <c r="E2877" i="6"/>
  <c r="E2878" i="6"/>
  <c r="E2879" i="6"/>
  <c r="E2880" i="6"/>
  <c r="E2881" i="6"/>
  <c r="E2882" i="6"/>
  <c r="E2883" i="6"/>
  <c r="E2884" i="6"/>
  <c r="E2885" i="6"/>
  <c r="E2886" i="6"/>
  <c r="E2887" i="6"/>
  <c r="E2888" i="6"/>
  <c r="E2889" i="6"/>
  <c r="E2890" i="6"/>
  <c r="E2891" i="6"/>
  <c r="E2892" i="6"/>
  <c r="E2893" i="6"/>
  <c r="E2894" i="6"/>
  <c r="E2895" i="6"/>
  <c r="E2896" i="6"/>
  <c r="E2897" i="6"/>
  <c r="E2898" i="6"/>
  <c r="E2899" i="6"/>
  <c r="E2900" i="6"/>
  <c r="E2901" i="6"/>
  <c r="E2902" i="6"/>
  <c r="E2903" i="6"/>
  <c r="E2904" i="6"/>
  <c r="E2905" i="6"/>
  <c r="E2906" i="6"/>
  <c r="E2907" i="6"/>
  <c r="E2908" i="6"/>
  <c r="E2909" i="6"/>
  <c r="E2910" i="6"/>
  <c r="E2911" i="6"/>
  <c r="E2912" i="6"/>
  <c r="E2913" i="6"/>
  <c r="E2914" i="6"/>
  <c r="E2915" i="6"/>
  <c r="E2916" i="6"/>
  <c r="E2917" i="6"/>
  <c r="E2918" i="6"/>
  <c r="E2919" i="6"/>
  <c r="E2920" i="6"/>
  <c r="E2921" i="6"/>
  <c r="E2922" i="6"/>
  <c r="E2923" i="6"/>
  <c r="E2924" i="6"/>
  <c r="E2925" i="6"/>
  <c r="E2926" i="6"/>
  <c r="E2927" i="6"/>
  <c r="E2928" i="6"/>
  <c r="E2929" i="6"/>
  <c r="E2930" i="6"/>
  <c r="E2931" i="6"/>
  <c r="E2932" i="6"/>
  <c r="E2933" i="6"/>
  <c r="E2934" i="6"/>
  <c r="E2935" i="6"/>
  <c r="E2936" i="6"/>
  <c r="E2937" i="6"/>
  <c r="E2938" i="6"/>
  <c r="E2939" i="6"/>
  <c r="E2940" i="6"/>
  <c r="E2941" i="6"/>
  <c r="E2942" i="6"/>
  <c r="E2943" i="6"/>
  <c r="E2944" i="6"/>
  <c r="E2945" i="6"/>
  <c r="E2946" i="6"/>
  <c r="E2947" i="6"/>
  <c r="E2948" i="6"/>
  <c r="E2949" i="6"/>
  <c r="E2950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D2657" i="6"/>
  <c r="D2658" i="6"/>
  <c r="D2659" i="6"/>
  <c r="D2660" i="6"/>
  <c r="D2661" i="6"/>
  <c r="D2662" i="6"/>
  <c r="D2663" i="6"/>
  <c r="D2664" i="6"/>
  <c r="D2665" i="6"/>
  <c r="D2666" i="6"/>
  <c r="D2667" i="6"/>
  <c r="D2668" i="6"/>
  <c r="D2669" i="6"/>
  <c r="D2670" i="6"/>
  <c r="D2671" i="6"/>
  <c r="D2672" i="6"/>
  <c r="D2673" i="6"/>
  <c r="D2674" i="6"/>
  <c r="D2675" i="6"/>
  <c r="D2676" i="6"/>
  <c r="D2677" i="6"/>
  <c r="D2678" i="6"/>
  <c r="D2679" i="6"/>
  <c r="D2680" i="6"/>
  <c r="D2681" i="6"/>
  <c r="D2682" i="6"/>
  <c r="D2683" i="6"/>
  <c r="D2684" i="6"/>
  <c r="D2685" i="6"/>
  <c r="D2686" i="6"/>
  <c r="D2687" i="6"/>
  <c r="D2688" i="6"/>
  <c r="D2689" i="6"/>
  <c r="D2690" i="6"/>
  <c r="D2691" i="6"/>
  <c r="D2692" i="6"/>
  <c r="D2693" i="6"/>
  <c r="D2694" i="6"/>
  <c r="D2695" i="6"/>
  <c r="D2696" i="6"/>
  <c r="D2697" i="6"/>
  <c r="D2698" i="6"/>
  <c r="D2699" i="6"/>
  <c r="D2700" i="6"/>
  <c r="D2701" i="6"/>
  <c r="D2702" i="6"/>
  <c r="D2703" i="6"/>
  <c r="D2704" i="6"/>
  <c r="D2705" i="6"/>
  <c r="D2706" i="6"/>
  <c r="D2707" i="6"/>
  <c r="D2708" i="6"/>
  <c r="D2709" i="6"/>
  <c r="D2710" i="6"/>
  <c r="D2711" i="6"/>
  <c r="D2712" i="6"/>
  <c r="D2713" i="6"/>
  <c r="D2714" i="6"/>
  <c r="D2715" i="6"/>
  <c r="D2716" i="6"/>
  <c r="D2717" i="6"/>
  <c r="D2718" i="6"/>
  <c r="D2719" i="6"/>
  <c r="D2720" i="6"/>
  <c r="D2721" i="6"/>
  <c r="D2722" i="6"/>
  <c r="D2723" i="6"/>
  <c r="D2724" i="6"/>
  <c r="D2725" i="6"/>
  <c r="D2726" i="6"/>
  <c r="D2727" i="6"/>
  <c r="D2728" i="6"/>
  <c r="D2729" i="6"/>
  <c r="D2730" i="6"/>
  <c r="D2731" i="6"/>
  <c r="D2732" i="6"/>
  <c r="D2733" i="6"/>
  <c r="D2734" i="6"/>
  <c r="D2735" i="6"/>
  <c r="D2736" i="6"/>
  <c r="D2737" i="6"/>
  <c r="D2738" i="6"/>
  <c r="D2739" i="6"/>
  <c r="D2740" i="6"/>
  <c r="D2741" i="6"/>
  <c r="D2742" i="6"/>
  <c r="D2743" i="6"/>
  <c r="D2744" i="6"/>
  <c r="D2745" i="6"/>
  <c r="D2746" i="6"/>
  <c r="D2747" i="6"/>
  <c r="D2748" i="6"/>
  <c r="D2749" i="6"/>
  <c r="D2750" i="6"/>
  <c r="D2751" i="6"/>
  <c r="D2752" i="6"/>
  <c r="D2753" i="6"/>
  <c r="D2754" i="6"/>
  <c r="D2755" i="6"/>
  <c r="D2756" i="6"/>
  <c r="D2757" i="6"/>
  <c r="D2758" i="6"/>
  <c r="D2759" i="6"/>
  <c r="D2760" i="6"/>
  <c r="D2761" i="6"/>
  <c r="D2762" i="6"/>
  <c r="D2763" i="6"/>
  <c r="D2764" i="6"/>
  <c r="D2765" i="6"/>
  <c r="D2766" i="6"/>
  <c r="D2767" i="6"/>
  <c r="D2768" i="6"/>
  <c r="D2769" i="6"/>
  <c r="D2770" i="6"/>
  <c r="D2771" i="6"/>
  <c r="D2772" i="6"/>
  <c r="D2773" i="6"/>
  <c r="D2774" i="6"/>
  <c r="D2775" i="6"/>
  <c r="D2776" i="6"/>
  <c r="D2777" i="6"/>
  <c r="D2778" i="6"/>
  <c r="D2779" i="6"/>
  <c r="D2780" i="6"/>
  <c r="D2781" i="6"/>
  <c r="D2782" i="6"/>
  <c r="D2783" i="6"/>
  <c r="D2784" i="6"/>
  <c r="D2785" i="6"/>
  <c r="D2786" i="6"/>
  <c r="D2787" i="6"/>
  <c r="D2788" i="6"/>
  <c r="D2789" i="6"/>
  <c r="D2790" i="6"/>
  <c r="D2791" i="6"/>
  <c r="D2792" i="6"/>
  <c r="D2793" i="6"/>
  <c r="D2794" i="6"/>
  <c r="D2795" i="6"/>
  <c r="D2796" i="6"/>
  <c r="D2797" i="6"/>
  <c r="D2798" i="6"/>
  <c r="D2799" i="6"/>
  <c r="D2800" i="6"/>
  <c r="D2801" i="6"/>
  <c r="D2802" i="6"/>
  <c r="D2803" i="6"/>
  <c r="D2804" i="6"/>
  <c r="D2805" i="6"/>
  <c r="D2806" i="6"/>
  <c r="D2807" i="6"/>
  <c r="D2808" i="6"/>
  <c r="D2809" i="6"/>
  <c r="D2810" i="6"/>
  <c r="D2811" i="6"/>
  <c r="D2812" i="6"/>
  <c r="D2813" i="6"/>
  <c r="D2814" i="6"/>
  <c r="D2815" i="6"/>
  <c r="D2816" i="6"/>
  <c r="D2817" i="6"/>
  <c r="D2818" i="6"/>
  <c r="D2819" i="6"/>
  <c r="D2820" i="6"/>
  <c r="D2821" i="6"/>
  <c r="D2822" i="6"/>
  <c r="D2823" i="6"/>
  <c r="D2824" i="6"/>
  <c r="D2825" i="6"/>
  <c r="D2826" i="6"/>
  <c r="D2827" i="6"/>
  <c r="D2828" i="6"/>
  <c r="D2829" i="6"/>
  <c r="D2830" i="6"/>
  <c r="D2831" i="6"/>
  <c r="D2832" i="6"/>
  <c r="D2833" i="6"/>
  <c r="D2834" i="6"/>
  <c r="D2835" i="6"/>
  <c r="D2836" i="6"/>
  <c r="D2837" i="6"/>
  <c r="D2838" i="6"/>
  <c r="D2839" i="6"/>
  <c r="D2840" i="6"/>
  <c r="D2841" i="6"/>
  <c r="D2842" i="6"/>
  <c r="D2843" i="6"/>
  <c r="D2844" i="6"/>
  <c r="D2845" i="6"/>
  <c r="D2846" i="6"/>
  <c r="D2847" i="6"/>
  <c r="D2848" i="6"/>
  <c r="D2849" i="6"/>
  <c r="D2850" i="6"/>
  <c r="D2851" i="6"/>
  <c r="D2852" i="6"/>
  <c r="D2853" i="6"/>
  <c r="D2854" i="6"/>
  <c r="D2855" i="6"/>
  <c r="D2856" i="6"/>
  <c r="D2857" i="6"/>
  <c r="D2858" i="6"/>
  <c r="D2859" i="6"/>
  <c r="D2860" i="6"/>
  <c r="D2861" i="6"/>
  <c r="D2862" i="6"/>
  <c r="D2863" i="6"/>
  <c r="D2864" i="6"/>
  <c r="D2865" i="6"/>
  <c r="D2866" i="6"/>
  <c r="D2867" i="6"/>
  <c r="D2868" i="6"/>
  <c r="D2869" i="6"/>
  <c r="D2870" i="6"/>
  <c r="D2871" i="6"/>
  <c r="D2872" i="6"/>
  <c r="D2873" i="6"/>
  <c r="D2874" i="6"/>
  <c r="D2875" i="6"/>
  <c r="D2876" i="6"/>
  <c r="D2877" i="6"/>
  <c r="D2878" i="6"/>
  <c r="D2879" i="6"/>
  <c r="D2880" i="6"/>
  <c r="D2881" i="6"/>
  <c r="D2882" i="6"/>
  <c r="D2883" i="6"/>
  <c r="D2884" i="6"/>
  <c r="D2885" i="6"/>
  <c r="D2886" i="6"/>
  <c r="D2887" i="6"/>
  <c r="D2888" i="6"/>
  <c r="D2889" i="6"/>
  <c r="D2890" i="6"/>
  <c r="D2891" i="6"/>
  <c r="D2892" i="6"/>
  <c r="D2893" i="6"/>
  <c r="D2894" i="6"/>
  <c r="D2895" i="6"/>
  <c r="D2896" i="6"/>
  <c r="D2897" i="6"/>
  <c r="D2898" i="6"/>
  <c r="D2899" i="6"/>
  <c r="D2900" i="6"/>
  <c r="D2901" i="6"/>
  <c r="D2902" i="6"/>
  <c r="D2903" i="6"/>
  <c r="D2904" i="6"/>
  <c r="D2905" i="6"/>
  <c r="D2906" i="6"/>
  <c r="D2907" i="6"/>
  <c r="D2908" i="6"/>
  <c r="D2909" i="6"/>
  <c r="D2910" i="6"/>
  <c r="D2911" i="6"/>
  <c r="D2912" i="6"/>
  <c r="D2913" i="6"/>
  <c r="D2914" i="6"/>
  <c r="D2915" i="6"/>
  <c r="D2916" i="6"/>
  <c r="D2917" i="6"/>
  <c r="D2918" i="6"/>
  <c r="D2919" i="6"/>
  <c r="D2920" i="6"/>
  <c r="D2921" i="6"/>
  <c r="D2922" i="6"/>
  <c r="D2923" i="6"/>
  <c r="D2924" i="6"/>
  <c r="D2925" i="6"/>
  <c r="D2926" i="6"/>
  <c r="D2927" i="6"/>
  <c r="D2928" i="6"/>
  <c r="D2929" i="6"/>
  <c r="D2930" i="6"/>
  <c r="D2931" i="6"/>
  <c r="D2932" i="6"/>
  <c r="D2933" i="6"/>
  <c r="D2934" i="6"/>
  <c r="D2935" i="6"/>
  <c r="D2936" i="6"/>
  <c r="D2937" i="6"/>
  <c r="D2938" i="6"/>
  <c r="D2939" i="6"/>
  <c r="D2940" i="6"/>
  <c r="D2941" i="6"/>
  <c r="D2942" i="6"/>
  <c r="D2943" i="6"/>
  <c r="D2944" i="6"/>
  <c r="D2945" i="6"/>
  <c r="D2946" i="6"/>
  <c r="D2947" i="6"/>
  <c r="D2948" i="6"/>
  <c r="D2949" i="6"/>
  <c r="D2950" i="6"/>
  <c r="E2217" i="6"/>
  <c r="D2217" i="6"/>
  <c r="C245" i="9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E1481" i="6"/>
  <c r="D1481" i="6"/>
  <c r="C245" i="8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E744" i="6"/>
  <c r="D744" i="6"/>
  <c r="AF66" i="1" l="1"/>
  <c r="AD65" i="1"/>
  <c r="AD41" i="1"/>
  <c r="AF65" i="1"/>
  <c r="AE49" i="1"/>
  <c r="AE29" i="1"/>
  <c r="AF41" i="1"/>
  <c r="AD66" i="1"/>
  <c r="AD29" i="1"/>
  <c r="AD49" i="1"/>
  <c r="C248" i="7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E6" i="6"/>
  <c r="D6" i="6"/>
  <c r="AZ211" i="1" l="1"/>
  <c r="AZ212" i="1"/>
  <c r="AZ213" i="1"/>
  <c r="AZ214" i="1"/>
  <c r="AZ177" i="1"/>
  <c r="AZ125" i="1"/>
  <c r="BD77" i="1"/>
  <c r="BD52" i="1"/>
  <c r="BD25" i="1"/>
  <c r="F22" i="2" l="1"/>
  <c r="W1" i="1" s="1"/>
  <c r="F20" i="2"/>
  <c r="U1" i="1" s="1"/>
  <c r="U89" i="1" s="1"/>
  <c r="T1" i="1"/>
  <c r="F21" i="2"/>
  <c r="V1" i="1" s="1"/>
  <c r="X1" i="1"/>
  <c r="T85" i="1"/>
  <c r="I81" i="3"/>
  <c r="I80" i="3"/>
  <c r="H81" i="3"/>
  <c r="K81" i="3" s="1"/>
  <c r="L81" i="3" s="1"/>
  <c r="M81" i="3" s="1"/>
  <c r="Q81" i="3" s="1"/>
  <c r="T81" i="3" s="1"/>
  <c r="H86" i="3"/>
  <c r="K86" i="3" s="1"/>
  <c r="L86" i="3" s="1"/>
  <c r="M86" i="3" s="1"/>
  <c r="Q86" i="3" s="1"/>
  <c r="T86" i="3" s="1"/>
  <c r="H88" i="3"/>
  <c r="K88" i="3" s="1"/>
  <c r="L88" i="3" s="1"/>
  <c r="M88" i="3" s="1"/>
  <c r="Q88" i="3" s="1"/>
  <c r="T88" i="3" s="1"/>
  <c r="F3" i="3"/>
  <c r="F4" i="3"/>
  <c r="F5" i="3"/>
  <c r="F6" i="3"/>
  <c r="F7" i="3"/>
  <c r="F8" i="3"/>
  <c r="F9" i="3"/>
  <c r="H9" i="3" s="1"/>
  <c r="K9" i="3" s="1"/>
  <c r="F10" i="3"/>
  <c r="F11" i="3"/>
  <c r="F12" i="3"/>
  <c r="F13" i="3"/>
  <c r="F14" i="3"/>
  <c r="H14" i="3" s="1"/>
  <c r="K14" i="3" s="1"/>
  <c r="F15" i="3"/>
  <c r="F16" i="3"/>
  <c r="H16" i="3" s="1"/>
  <c r="K16" i="3" s="1"/>
  <c r="F17" i="3"/>
  <c r="F19" i="3"/>
  <c r="H19" i="3" s="1"/>
  <c r="K19" i="3" s="1"/>
  <c r="F20" i="3"/>
  <c r="F21" i="3"/>
  <c r="F22" i="3"/>
  <c r="F23" i="3"/>
  <c r="F24" i="3"/>
  <c r="F25" i="3"/>
  <c r="F26" i="3"/>
  <c r="F27" i="3"/>
  <c r="F28" i="3"/>
  <c r="F29" i="3"/>
  <c r="F30" i="3"/>
  <c r="H30" i="3" s="1"/>
  <c r="K30" i="3" s="1"/>
  <c r="F31" i="3"/>
  <c r="F32" i="3"/>
  <c r="F33" i="3"/>
  <c r="F34" i="3"/>
  <c r="H34" i="3" s="1"/>
  <c r="K34" i="3" s="1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H52" i="3" s="1"/>
  <c r="K52" i="3" s="1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2" i="3"/>
  <c r="F83" i="3"/>
  <c r="F84" i="3"/>
  <c r="F85" i="3"/>
  <c r="F87" i="3"/>
  <c r="F89" i="3"/>
  <c r="F90" i="3"/>
  <c r="F92" i="3"/>
  <c r="F93" i="3"/>
  <c r="F94" i="3"/>
  <c r="F2" i="3"/>
  <c r="E3" i="3"/>
  <c r="E4" i="3"/>
  <c r="E5" i="3"/>
  <c r="E6" i="3"/>
  <c r="E7" i="3"/>
  <c r="E8" i="3"/>
  <c r="E10" i="3"/>
  <c r="E11" i="3"/>
  <c r="E12" i="3"/>
  <c r="E13" i="3"/>
  <c r="E15" i="3"/>
  <c r="E17" i="3"/>
  <c r="E18" i="3"/>
  <c r="E20" i="3"/>
  <c r="E21" i="3"/>
  <c r="E22" i="3"/>
  <c r="E23" i="3"/>
  <c r="E24" i="3"/>
  <c r="E25" i="3"/>
  <c r="E26" i="3"/>
  <c r="E27" i="3"/>
  <c r="E28" i="3"/>
  <c r="E29" i="3"/>
  <c r="E31" i="3"/>
  <c r="E32" i="3"/>
  <c r="E33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3" i="3"/>
  <c r="E54" i="3"/>
  <c r="E55" i="3"/>
  <c r="E56" i="3"/>
  <c r="E57" i="3"/>
  <c r="E58" i="3"/>
  <c r="E59" i="3"/>
  <c r="E60" i="3"/>
  <c r="E61" i="3"/>
  <c r="E62" i="3"/>
  <c r="E63" i="3"/>
  <c r="E64" i="3"/>
  <c r="E66" i="3"/>
  <c r="E67" i="3"/>
  <c r="E69" i="3"/>
  <c r="E70" i="3"/>
  <c r="E71" i="3"/>
  <c r="E72" i="3"/>
  <c r="E73" i="3"/>
  <c r="E74" i="3"/>
  <c r="E75" i="3"/>
  <c r="E76" i="3"/>
  <c r="E77" i="3"/>
  <c r="B17" i="16" s="1"/>
  <c r="E78" i="3"/>
  <c r="E79" i="3"/>
  <c r="E80" i="3"/>
  <c r="E82" i="3"/>
  <c r="E83" i="3"/>
  <c r="E84" i="3"/>
  <c r="E85" i="3"/>
  <c r="E87" i="3"/>
  <c r="E89" i="3"/>
  <c r="E90" i="3"/>
  <c r="E91" i="3"/>
  <c r="E92" i="3"/>
  <c r="E93" i="3"/>
  <c r="E94" i="3"/>
  <c r="D94" i="3"/>
  <c r="Y93" i="3"/>
  <c r="D93" i="3"/>
  <c r="D92" i="3"/>
  <c r="D91" i="3"/>
  <c r="Y90" i="3"/>
  <c r="D90" i="3"/>
  <c r="D89" i="3"/>
  <c r="D88" i="3"/>
  <c r="D87" i="3"/>
  <c r="D86" i="3"/>
  <c r="D85" i="3"/>
  <c r="D84" i="3"/>
  <c r="D83" i="3"/>
  <c r="D82" i="3"/>
  <c r="D79" i="3"/>
  <c r="D78" i="3"/>
  <c r="D77" i="3"/>
  <c r="D76" i="3"/>
  <c r="I76" i="3" s="1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R62" i="3" s="1"/>
  <c r="D61" i="3"/>
  <c r="R61" i="3" s="1"/>
  <c r="D60" i="3"/>
  <c r="D59" i="3"/>
  <c r="Y58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R46" i="3" s="1"/>
  <c r="D45" i="3"/>
  <c r="D44" i="3"/>
  <c r="D43" i="3"/>
  <c r="D42" i="3"/>
  <c r="D41" i="3"/>
  <c r="D40" i="3"/>
  <c r="D39" i="3"/>
  <c r="D38" i="3"/>
  <c r="R38" i="3" s="1"/>
  <c r="D37" i="3"/>
  <c r="D36" i="3"/>
  <c r="D35" i="3"/>
  <c r="D34" i="3"/>
  <c r="D33" i="3"/>
  <c r="D32" i="3"/>
  <c r="D31" i="3"/>
  <c r="D30" i="3"/>
  <c r="D29" i="3"/>
  <c r="D28" i="3"/>
  <c r="D27" i="3"/>
  <c r="D26" i="3"/>
  <c r="R26" i="3" s="1"/>
  <c r="D25" i="3"/>
  <c r="D24" i="3"/>
  <c r="Y23" i="3"/>
  <c r="D23" i="3"/>
  <c r="D22" i="3"/>
  <c r="D21" i="3"/>
  <c r="D20" i="3"/>
  <c r="D19" i="3"/>
  <c r="D18" i="3"/>
  <c r="I18" i="3" s="1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U90" i="1" l="1"/>
  <c r="I58" i="3"/>
  <c r="R58" i="3"/>
  <c r="I30" i="3"/>
  <c r="R30" i="3"/>
  <c r="I92" i="3"/>
  <c r="R92" i="3"/>
  <c r="I90" i="3"/>
  <c r="R90" i="3"/>
  <c r="I59" i="3"/>
  <c r="R59" i="3"/>
  <c r="I78" i="3"/>
  <c r="R78" i="3"/>
  <c r="I93" i="3"/>
  <c r="R93" i="3"/>
  <c r="I8" i="3"/>
  <c r="R8" i="3"/>
  <c r="I57" i="3"/>
  <c r="R57" i="3"/>
  <c r="I48" i="3"/>
  <c r="R48" i="3"/>
  <c r="I79" i="3"/>
  <c r="R79" i="3"/>
  <c r="I40" i="3"/>
  <c r="R40" i="3"/>
  <c r="I27" i="3"/>
  <c r="R27" i="3"/>
  <c r="I94" i="3"/>
  <c r="R94" i="3"/>
  <c r="I60" i="3"/>
  <c r="R60" i="3"/>
  <c r="I31" i="3"/>
  <c r="R31" i="3"/>
  <c r="I47" i="3"/>
  <c r="R47" i="3"/>
  <c r="I34" i="3"/>
  <c r="R34" i="3"/>
  <c r="I39" i="3"/>
  <c r="R39" i="3"/>
  <c r="I10" i="3"/>
  <c r="R10" i="3"/>
  <c r="I44" i="3"/>
  <c r="R44" i="3"/>
  <c r="I16" i="3"/>
  <c r="R16" i="3"/>
  <c r="I19" i="3"/>
  <c r="R19" i="3"/>
  <c r="I85" i="3"/>
  <c r="R85" i="3"/>
  <c r="I55" i="3"/>
  <c r="R55" i="3"/>
  <c r="I14" i="3"/>
  <c r="R14" i="3"/>
  <c r="I15" i="3"/>
  <c r="R15" i="3"/>
  <c r="I5" i="3"/>
  <c r="R5" i="3"/>
  <c r="I36" i="3"/>
  <c r="R36" i="3"/>
  <c r="I52" i="3"/>
  <c r="R52" i="3"/>
  <c r="I6" i="3"/>
  <c r="R6" i="3"/>
  <c r="I53" i="3"/>
  <c r="R53" i="3"/>
  <c r="I9" i="3"/>
  <c r="R9" i="3"/>
  <c r="I89" i="3"/>
  <c r="R89" i="3"/>
  <c r="I23" i="3"/>
  <c r="R23" i="3"/>
  <c r="I54" i="3"/>
  <c r="R54" i="3"/>
  <c r="I87" i="3"/>
  <c r="R87" i="3"/>
  <c r="R21" i="1"/>
  <c r="U21" i="1" s="1"/>
  <c r="L19" i="3"/>
  <c r="M19" i="3" s="1"/>
  <c r="Q19" i="3" s="1"/>
  <c r="T19" i="3" s="1"/>
  <c r="S21" i="1" s="1"/>
  <c r="R37" i="1"/>
  <c r="U37" i="1" s="1"/>
  <c r="L34" i="3"/>
  <c r="M34" i="3" s="1"/>
  <c r="Q34" i="3" s="1"/>
  <c r="T34" i="3" s="1"/>
  <c r="S37" i="1" s="1"/>
  <c r="R18" i="1"/>
  <c r="U18" i="1" s="1"/>
  <c r="L16" i="3"/>
  <c r="M16" i="3" s="1"/>
  <c r="Q16" i="3" s="1"/>
  <c r="T16" i="3" s="1"/>
  <c r="S18" i="1" s="1"/>
  <c r="H79" i="3"/>
  <c r="K79" i="3" s="1"/>
  <c r="R84" i="1" s="1"/>
  <c r="U84" i="1" s="1"/>
  <c r="R16" i="1"/>
  <c r="T16" i="1" s="1"/>
  <c r="L14" i="3"/>
  <c r="M14" i="3" s="1"/>
  <c r="Q14" i="3" s="1"/>
  <c r="T14" i="3" s="1"/>
  <c r="S16" i="1" s="1"/>
  <c r="R11" i="1"/>
  <c r="L9" i="3"/>
  <c r="M9" i="3" s="1"/>
  <c r="Q9" i="3" s="1"/>
  <c r="T9" i="3" s="1"/>
  <c r="S11" i="1" s="1"/>
  <c r="R33" i="1"/>
  <c r="U33" i="1" s="1"/>
  <c r="L30" i="3"/>
  <c r="M30" i="3" s="1"/>
  <c r="Q30" i="3" s="1"/>
  <c r="T30" i="3" s="1"/>
  <c r="S33" i="1" s="1"/>
  <c r="H18" i="3"/>
  <c r="K18" i="3" s="1"/>
  <c r="R20" i="1" s="1"/>
  <c r="U20" i="1" s="1"/>
  <c r="H53" i="3"/>
  <c r="K53" i="3" s="1"/>
  <c r="R57" i="1" s="1"/>
  <c r="U57" i="1" s="1"/>
  <c r="R56" i="1"/>
  <c r="U56" i="1" s="1"/>
  <c r="L52" i="3"/>
  <c r="M52" i="3" s="1"/>
  <c r="Q52" i="3" s="1"/>
  <c r="T52" i="3" s="1"/>
  <c r="S56" i="1" s="1"/>
  <c r="U85" i="1"/>
  <c r="H44" i="3"/>
  <c r="K44" i="3" s="1"/>
  <c r="R47" i="1" s="1"/>
  <c r="U47" i="1" s="1"/>
  <c r="H58" i="3"/>
  <c r="K58" i="3" s="1"/>
  <c r="R62" i="1" s="1"/>
  <c r="U62" i="1" s="1"/>
  <c r="H8" i="3"/>
  <c r="K8" i="3" s="1"/>
  <c r="R10" i="1" s="1"/>
  <c r="H94" i="3"/>
  <c r="K94" i="3" s="1"/>
  <c r="R96" i="1" s="1"/>
  <c r="U96" i="1" s="1"/>
  <c r="H59" i="3"/>
  <c r="K59" i="3" s="1"/>
  <c r="R63" i="1" s="1"/>
  <c r="U63" i="1" s="1"/>
  <c r="H27" i="3"/>
  <c r="K27" i="3" s="1"/>
  <c r="R30" i="1" s="1"/>
  <c r="U30" i="1" s="1"/>
  <c r="H93" i="3"/>
  <c r="K93" i="3" s="1"/>
  <c r="R95" i="1" s="1"/>
  <c r="U95" i="1" s="1"/>
  <c r="H6" i="3"/>
  <c r="K6" i="3" s="1"/>
  <c r="R8" i="1" s="1"/>
  <c r="H5" i="3"/>
  <c r="H85" i="3"/>
  <c r="K85" i="3" s="1"/>
  <c r="L85" i="3" s="1"/>
  <c r="M85" i="3" s="1"/>
  <c r="Q85" i="3" s="1"/>
  <c r="T85" i="3" s="1"/>
  <c r="U85" i="3" s="1"/>
  <c r="Y85" i="3" s="1"/>
  <c r="H31" i="3"/>
  <c r="K31" i="3" s="1"/>
  <c r="R34" i="1" s="1"/>
  <c r="U34" i="1" s="1"/>
  <c r="H47" i="3"/>
  <c r="K47" i="3" s="1"/>
  <c r="R50" i="1" s="1"/>
  <c r="U50" i="1" s="1"/>
  <c r="H57" i="3"/>
  <c r="K57" i="3" s="1"/>
  <c r="R61" i="1" s="1"/>
  <c r="U61" i="1" s="1"/>
  <c r="H92" i="3"/>
  <c r="K92" i="3" s="1"/>
  <c r="R94" i="1" s="1"/>
  <c r="U94" i="1" s="1"/>
  <c r="H40" i="3"/>
  <c r="K40" i="3" s="1"/>
  <c r="R43" i="1" s="1"/>
  <c r="U43" i="1" s="1"/>
  <c r="H90" i="3"/>
  <c r="K90" i="3" s="1"/>
  <c r="R92" i="1" s="1"/>
  <c r="U92" i="1" s="1"/>
  <c r="H55" i="3"/>
  <c r="K55" i="3" s="1"/>
  <c r="R59" i="1" s="1"/>
  <c r="U59" i="1" s="1"/>
  <c r="H39" i="3"/>
  <c r="K39" i="3" s="1"/>
  <c r="R42" i="1" s="1"/>
  <c r="U42" i="1" s="1"/>
  <c r="H23" i="3"/>
  <c r="K23" i="3" s="1"/>
  <c r="R26" i="1" s="1"/>
  <c r="U26" i="1" s="1"/>
  <c r="H89" i="3"/>
  <c r="K89" i="3" s="1"/>
  <c r="R91" i="1" s="1"/>
  <c r="U91" i="1" s="1"/>
  <c r="H54" i="3"/>
  <c r="K54" i="3" s="1"/>
  <c r="R58" i="1" s="1"/>
  <c r="U58" i="1" s="1"/>
  <c r="H87" i="3"/>
  <c r="K87" i="3" s="1"/>
  <c r="L87" i="3" s="1"/>
  <c r="M87" i="3" s="1"/>
  <c r="Q87" i="3" s="1"/>
  <c r="T87" i="3" s="1"/>
  <c r="U87" i="3" s="1"/>
  <c r="Y87" i="3" s="1"/>
  <c r="H36" i="3"/>
  <c r="K36" i="3" s="1"/>
  <c r="R39" i="1" s="1"/>
  <c r="U39" i="1" s="1"/>
  <c r="H10" i="3"/>
  <c r="K10" i="3" s="1"/>
  <c r="R12" i="1" s="1"/>
  <c r="H80" i="3"/>
  <c r="K80" i="3" s="1"/>
  <c r="L80" i="3" s="1"/>
  <c r="M80" i="3" s="1"/>
  <c r="Q80" i="3" s="1"/>
  <c r="T80" i="3" s="1"/>
  <c r="U80" i="3" s="1"/>
  <c r="H48" i="3"/>
  <c r="K48" i="3" s="1"/>
  <c r="L48" i="3" s="1"/>
  <c r="M48" i="3" s="1"/>
  <c r="Q48" i="3" s="1"/>
  <c r="T48" i="3" s="1"/>
  <c r="H15" i="3"/>
  <c r="K15" i="3" s="1"/>
  <c r="R17" i="1" s="1"/>
  <c r="H60" i="3"/>
  <c r="K60" i="3" s="1"/>
  <c r="R64" i="1" s="1"/>
  <c r="U64" i="1" s="1"/>
  <c r="H78" i="3"/>
  <c r="K78" i="3" s="1"/>
  <c r="R83" i="1" s="1"/>
  <c r="U83" i="1" s="1"/>
  <c r="H76" i="3"/>
  <c r="K76" i="3" s="1"/>
  <c r="R81" i="1" s="1"/>
  <c r="U81" i="1" s="1"/>
  <c r="Y79" i="3"/>
  <c r="Y31" i="3"/>
  <c r="Y59" i="3"/>
  <c r="Y88" i="3"/>
  <c r="Y47" i="3"/>
  <c r="Y65" i="3"/>
  <c r="Y27" i="3"/>
  <c r="Y53" i="3"/>
  <c r="Y78" i="3"/>
  <c r="Y89" i="3"/>
  <c r="Y44" i="3"/>
  <c r="Y86" i="3"/>
  <c r="Y30" i="3"/>
  <c r="Y68" i="3"/>
  <c r="F4" i="2"/>
  <c r="F5" i="2"/>
  <c r="F6" i="2"/>
  <c r="F7" i="2"/>
  <c r="F8" i="2"/>
  <c r="F9" i="2"/>
  <c r="H9" i="2" s="1"/>
  <c r="F10" i="2"/>
  <c r="F11" i="2"/>
  <c r="F12" i="2"/>
  <c r="F3" i="2"/>
  <c r="G9" i="2"/>
  <c r="G3" i="2"/>
  <c r="S52" i="1" l="1"/>
  <c r="S51" i="1"/>
  <c r="AF18" i="1"/>
  <c r="AE18" i="1"/>
  <c r="AD18" i="1"/>
  <c r="AF37" i="1"/>
  <c r="AE37" i="1"/>
  <c r="AD37" i="1"/>
  <c r="AF21" i="1"/>
  <c r="AE21" i="1"/>
  <c r="AD21" i="1"/>
  <c r="AF56" i="1"/>
  <c r="AE56" i="1"/>
  <c r="AD56" i="1"/>
  <c r="AF33" i="1"/>
  <c r="AE33" i="1"/>
  <c r="AD33" i="1"/>
  <c r="AF11" i="1"/>
  <c r="AE11" i="1"/>
  <c r="AD11" i="1"/>
  <c r="AF16" i="1"/>
  <c r="AE16" i="1"/>
  <c r="AD16" i="1"/>
  <c r="I95" i="3"/>
  <c r="T18" i="1"/>
  <c r="L40" i="3"/>
  <c r="M40" i="3" s="1"/>
  <c r="Q40" i="3" s="1"/>
  <c r="T40" i="3" s="1"/>
  <c r="S43" i="1" s="1"/>
  <c r="L60" i="3"/>
  <c r="M60" i="3" s="1"/>
  <c r="Q60" i="3" s="1"/>
  <c r="T60" i="3" s="1"/>
  <c r="S64" i="1" s="1"/>
  <c r="L59" i="3"/>
  <c r="M59" i="3" s="1"/>
  <c r="Q59" i="3" s="1"/>
  <c r="T59" i="3" s="1"/>
  <c r="S63" i="1" s="1"/>
  <c r="R95" i="3"/>
  <c r="L57" i="3"/>
  <c r="M57" i="3" s="1"/>
  <c r="Q57" i="3" s="1"/>
  <c r="T57" i="3" s="1"/>
  <c r="S61" i="1" s="1"/>
  <c r="T21" i="1"/>
  <c r="L18" i="3"/>
  <c r="M18" i="3" s="1"/>
  <c r="L78" i="3"/>
  <c r="M78" i="3" s="1"/>
  <c r="Q78" i="3" s="1"/>
  <c r="T78" i="3" s="1"/>
  <c r="S83" i="1" s="1"/>
  <c r="L92" i="3"/>
  <c r="M92" i="3" s="1"/>
  <c r="Q92" i="3" s="1"/>
  <c r="T92" i="3" s="1"/>
  <c r="S94" i="1" s="1"/>
  <c r="L47" i="3"/>
  <c r="M47" i="3" s="1"/>
  <c r="Q47" i="3" s="1"/>
  <c r="T47" i="3" s="1"/>
  <c r="S50" i="1" s="1"/>
  <c r="L89" i="3"/>
  <c r="M89" i="3" s="1"/>
  <c r="Q89" i="3" s="1"/>
  <c r="T89" i="3" s="1"/>
  <c r="S91" i="1" s="1"/>
  <c r="L55" i="3"/>
  <c r="M55" i="3" s="1"/>
  <c r="Q55" i="3" s="1"/>
  <c r="T55" i="3" s="1"/>
  <c r="S59" i="1" s="1"/>
  <c r="L79" i="3"/>
  <c r="M79" i="3" s="1"/>
  <c r="Q79" i="3" s="1"/>
  <c r="T79" i="3" s="1"/>
  <c r="S84" i="1" s="1"/>
  <c r="L10" i="3"/>
  <c r="M10" i="3" s="1"/>
  <c r="Q10" i="3" s="1"/>
  <c r="T10" i="3" s="1"/>
  <c r="S12" i="1" s="1"/>
  <c r="T11" i="1"/>
  <c r="U11" i="1"/>
  <c r="L54" i="3"/>
  <c r="M54" i="3" s="1"/>
  <c r="Q54" i="3" s="1"/>
  <c r="T54" i="3" s="1"/>
  <c r="S58" i="1" s="1"/>
  <c r="L6" i="3"/>
  <c r="M6" i="3" s="1"/>
  <c r="Q6" i="3" s="1"/>
  <c r="T6" i="3" s="1"/>
  <c r="S8" i="1" s="1"/>
  <c r="L27" i="3"/>
  <c r="M27" i="3" s="1"/>
  <c r="Q27" i="3" s="1"/>
  <c r="T27" i="3" s="1"/>
  <c r="S30" i="1" s="1"/>
  <c r="L44" i="3"/>
  <c r="M44" i="3" s="1"/>
  <c r="Q44" i="3" s="1"/>
  <c r="T44" i="3" s="1"/>
  <c r="S47" i="1" s="1"/>
  <c r="T20" i="1"/>
  <c r="L53" i="3"/>
  <c r="M53" i="3" s="1"/>
  <c r="Q53" i="3" s="1"/>
  <c r="T53" i="3" s="1"/>
  <c r="S57" i="1" s="1"/>
  <c r="L58" i="3"/>
  <c r="M58" i="3" s="1"/>
  <c r="Q58" i="3" s="1"/>
  <c r="T58" i="3" s="1"/>
  <c r="S62" i="1" s="1"/>
  <c r="L90" i="3"/>
  <c r="M90" i="3" s="1"/>
  <c r="Q90" i="3" s="1"/>
  <c r="T90" i="3" s="1"/>
  <c r="S92" i="1" s="1"/>
  <c r="L94" i="3"/>
  <c r="M94" i="3" s="1"/>
  <c r="Q94" i="3" s="1"/>
  <c r="T94" i="3" s="1"/>
  <c r="S96" i="1" s="1"/>
  <c r="L39" i="3"/>
  <c r="M39" i="3" s="1"/>
  <c r="Q39" i="3" s="1"/>
  <c r="T39" i="3" s="1"/>
  <c r="S42" i="1" s="1"/>
  <c r="L23" i="3"/>
  <c r="M23" i="3" s="1"/>
  <c r="Q23" i="3" s="1"/>
  <c r="T23" i="3" s="1"/>
  <c r="S26" i="1" s="1"/>
  <c r="U16" i="1"/>
  <c r="L93" i="3"/>
  <c r="M93" i="3" s="1"/>
  <c r="Q93" i="3" s="1"/>
  <c r="T93" i="3" s="1"/>
  <c r="S95" i="1" s="1"/>
  <c r="L76" i="3"/>
  <c r="M76" i="3" s="1"/>
  <c r="L8" i="3"/>
  <c r="M8" i="3" s="1"/>
  <c r="Q8" i="3" s="1"/>
  <c r="T8" i="3" s="1"/>
  <c r="S10" i="1" s="1"/>
  <c r="L31" i="3"/>
  <c r="M31" i="3" s="1"/>
  <c r="Q31" i="3" s="1"/>
  <c r="T31" i="3" s="1"/>
  <c r="S34" i="1" s="1"/>
  <c r="L36" i="3"/>
  <c r="M36" i="3" s="1"/>
  <c r="Q36" i="3" s="1"/>
  <c r="T36" i="3" s="1"/>
  <c r="S39" i="1" s="1"/>
  <c r="L15" i="3"/>
  <c r="M15" i="3" s="1"/>
  <c r="Q15" i="3" s="1"/>
  <c r="T15" i="3" s="1"/>
  <c r="S17" i="1" s="1"/>
  <c r="U10" i="1"/>
  <c r="T10" i="1"/>
  <c r="H3" i="2"/>
  <c r="T17" i="1"/>
  <c r="U17" i="1"/>
  <c r="T12" i="1"/>
  <c r="U12" i="1"/>
  <c r="U8" i="1"/>
  <c r="T8" i="1"/>
  <c r="R52" i="1"/>
  <c r="X52" i="1" s="1"/>
  <c r="R51" i="1"/>
  <c r="U51" i="1" s="1"/>
  <c r="H95" i="3"/>
  <c r="K5" i="3"/>
  <c r="Y76" i="3"/>
  <c r="Y94" i="3"/>
  <c r="Y92" i="3"/>
  <c r="Y40" i="3"/>
  <c r="Y80" i="3"/>
  <c r="Y18" i="3"/>
  <c r="G14" i="2"/>
  <c r="G13" i="2"/>
  <c r="G12" i="2"/>
  <c r="H12" i="2" s="1"/>
  <c r="G11" i="2"/>
  <c r="H11" i="2" s="1"/>
  <c r="G10" i="2"/>
  <c r="H10" i="2" s="1"/>
  <c r="G8" i="2"/>
  <c r="H8" i="2" s="1"/>
  <c r="G7" i="2"/>
  <c r="G6" i="2"/>
  <c r="H6" i="2" s="1"/>
  <c r="G5" i="2"/>
  <c r="H5" i="2" s="1"/>
  <c r="G4" i="2"/>
  <c r="H4" i="2" s="1"/>
  <c r="N4" i="2" s="1"/>
  <c r="J95" i="3" l="1"/>
  <c r="O4" i="2"/>
  <c r="S4" i="2"/>
  <c r="S6" i="2" s="1"/>
  <c r="AF39" i="1"/>
  <c r="AE39" i="1"/>
  <c r="AD39" i="1"/>
  <c r="AF10" i="1"/>
  <c r="AE10" i="1"/>
  <c r="AD10" i="1"/>
  <c r="AF26" i="1"/>
  <c r="AE26" i="1"/>
  <c r="AD26" i="1"/>
  <c r="AF62" i="1"/>
  <c r="AE62" i="1"/>
  <c r="AD62" i="1"/>
  <c r="AF58" i="1"/>
  <c r="AE58" i="1"/>
  <c r="AD58" i="1"/>
  <c r="AF91" i="1"/>
  <c r="AE91" i="1"/>
  <c r="AD91" i="1"/>
  <c r="AF94" i="1"/>
  <c r="AE94" i="1"/>
  <c r="AD94" i="1"/>
  <c r="AF61" i="1"/>
  <c r="AE61" i="1"/>
  <c r="AD61" i="1"/>
  <c r="AF63" i="1"/>
  <c r="AE63" i="1"/>
  <c r="AD63" i="1"/>
  <c r="AF43" i="1"/>
  <c r="AE43" i="1"/>
  <c r="AD43" i="1"/>
  <c r="AF51" i="1"/>
  <c r="AE51" i="1"/>
  <c r="AD51" i="1"/>
  <c r="AF95" i="1"/>
  <c r="AE95" i="1"/>
  <c r="AD95" i="1"/>
  <c r="AF96" i="1"/>
  <c r="AE96" i="1"/>
  <c r="AD96" i="1"/>
  <c r="AF30" i="1"/>
  <c r="AE30" i="1"/>
  <c r="AD30" i="1"/>
  <c r="AF84" i="1"/>
  <c r="AE84" i="1"/>
  <c r="AD84" i="1"/>
  <c r="AF17" i="1"/>
  <c r="AE17" i="1"/>
  <c r="AD17" i="1"/>
  <c r="AF34" i="1"/>
  <c r="AE34" i="1"/>
  <c r="AD34" i="1"/>
  <c r="AF42" i="1"/>
  <c r="AE42" i="1"/>
  <c r="AD42" i="1"/>
  <c r="AF92" i="1"/>
  <c r="AE92" i="1"/>
  <c r="AD92" i="1"/>
  <c r="AF57" i="1"/>
  <c r="AE57" i="1"/>
  <c r="AD57" i="1"/>
  <c r="AF47" i="1"/>
  <c r="AE47" i="1"/>
  <c r="AD47" i="1"/>
  <c r="AF8" i="1"/>
  <c r="AE8" i="1"/>
  <c r="AD8" i="1"/>
  <c r="AF12" i="1"/>
  <c r="AE12" i="1"/>
  <c r="AD12" i="1"/>
  <c r="AF59" i="1"/>
  <c r="AE59" i="1"/>
  <c r="AD59" i="1"/>
  <c r="AF50" i="1"/>
  <c r="AE50" i="1"/>
  <c r="AD50" i="1"/>
  <c r="AF83" i="1"/>
  <c r="AE83" i="1"/>
  <c r="AD83" i="1"/>
  <c r="AF64" i="1"/>
  <c r="AE64" i="1"/>
  <c r="AD64" i="1"/>
  <c r="AF52" i="1"/>
  <c r="AE52" i="1"/>
  <c r="AD52" i="1"/>
  <c r="BE52" i="1" s="1"/>
  <c r="R7" i="1"/>
  <c r="T7" i="1" s="1"/>
  <c r="L5" i="3"/>
  <c r="M5" i="3" s="1"/>
  <c r="Q5" i="3" s="1"/>
  <c r="AJ1" i="1"/>
  <c r="T4" i="2"/>
  <c r="J82" i="3"/>
  <c r="K82" i="3" s="1"/>
  <c r="J2" i="3"/>
  <c r="K2" i="3" s="1"/>
  <c r="Y52" i="1"/>
  <c r="AZ52" i="1"/>
  <c r="T3" i="2"/>
  <c r="J37" i="3"/>
  <c r="K37" i="3" s="1"/>
  <c r="J38" i="3"/>
  <c r="K38" i="3" s="1"/>
  <c r="J11" i="3"/>
  <c r="K11" i="3" s="1"/>
  <c r="J13" i="3"/>
  <c r="K13" i="3" s="1"/>
  <c r="J12" i="3"/>
  <c r="K12" i="3" s="1"/>
  <c r="J17" i="3"/>
  <c r="K17" i="3" s="1"/>
  <c r="J42" i="3"/>
  <c r="K42" i="3" s="1"/>
  <c r="J41" i="3"/>
  <c r="K41" i="3" s="1"/>
  <c r="J43" i="3"/>
  <c r="K43" i="3" s="1"/>
  <c r="J7" i="3"/>
  <c r="K7" i="3" s="1"/>
  <c r="J49" i="3"/>
  <c r="K49" i="3" s="1"/>
  <c r="J69" i="3"/>
  <c r="K69" i="3" s="1"/>
  <c r="J28" i="3"/>
  <c r="K28" i="3" s="1"/>
  <c r="J32" i="3"/>
  <c r="K32" i="3" s="1"/>
  <c r="J24" i="3"/>
  <c r="K24" i="3" s="1"/>
  <c r="J45" i="3"/>
  <c r="K45" i="3" s="1"/>
  <c r="J71" i="3"/>
  <c r="K71" i="3" s="1"/>
  <c r="J91" i="3"/>
  <c r="K91" i="3" s="1"/>
  <c r="J46" i="3"/>
  <c r="K46" i="3" s="1"/>
  <c r="J26" i="3"/>
  <c r="K26" i="3" s="1"/>
  <c r="J64" i="3"/>
  <c r="K64" i="3" s="1"/>
  <c r="J50" i="3"/>
  <c r="K50" i="3" s="1"/>
  <c r="J62" i="3"/>
  <c r="K62" i="3" s="1"/>
  <c r="J65" i="3"/>
  <c r="K65" i="3" s="1"/>
  <c r="J35" i="3"/>
  <c r="K35" i="3" s="1"/>
  <c r="J25" i="3"/>
  <c r="K25" i="3" s="1"/>
  <c r="J67" i="3"/>
  <c r="K67" i="3" s="1"/>
  <c r="J70" i="3"/>
  <c r="K70" i="3" s="1"/>
  <c r="J29" i="3"/>
  <c r="K29" i="3" s="1"/>
  <c r="J63" i="3"/>
  <c r="K63" i="3" s="1"/>
  <c r="J72" i="3"/>
  <c r="K72" i="3" s="1"/>
  <c r="L72" i="3" s="1"/>
  <c r="J33" i="3"/>
  <c r="K33" i="3" s="1"/>
  <c r="J61" i="3"/>
  <c r="K61" i="3" s="1"/>
  <c r="L61" i="3" s="1"/>
  <c r="J77" i="3"/>
  <c r="K77" i="3" s="1"/>
  <c r="J3" i="3"/>
  <c r="J83" i="3"/>
  <c r="K83" i="3" s="1"/>
  <c r="J84" i="3"/>
  <c r="K84" i="3" s="1"/>
  <c r="J4" i="3"/>
  <c r="K4" i="3" s="1"/>
  <c r="J22" i="3"/>
  <c r="K22" i="3" s="1"/>
  <c r="L22" i="3" s="1"/>
  <c r="J51" i="3"/>
  <c r="K51" i="3" s="1"/>
  <c r="J66" i="3"/>
  <c r="K66" i="3" s="1"/>
  <c r="J21" i="3"/>
  <c r="K21" i="3" s="1"/>
  <c r="J75" i="3"/>
  <c r="K75" i="3" s="1"/>
  <c r="J20" i="3"/>
  <c r="K20" i="3" s="1"/>
  <c r="J68" i="3"/>
  <c r="K68" i="3" s="1"/>
  <c r="J56" i="3"/>
  <c r="K56" i="3" s="1"/>
  <c r="J73" i="3"/>
  <c r="K73" i="3" s="1"/>
  <c r="J74" i="3"/>
  <c r="K74" i="3" s="1"/>
  <c r="Y57" i="3"/>
  <c r="Y16" i="3"/>
  <c r="Y9" i="3"/>
  <c r="Y14" i="3"/>
  <c r="Y52" i="3"/>
  <c r="Y15" i="3"/>
  <c r="Y10" i="3"/>
  <c r="Y55" i="3"/>
  <c r="Y54" i="3"/>
  <c r="Y60" i="3"/>
  <c r="Y48" i="3"/>
  <c r="Y36" i="3"/>
  <c r="Y39" i="3"/>
  <c r="Y8" i="3"/>
  <c r="C177" i="1"/>
  <c r="C213" i="1"/>
  <c r="C211" i="1"/>
  <c r="C125" i="1"/>
  <c r="C52" i="1"/>
  <c r="AI52" i="1" s="1"/>
  <c r="E85" i="1"/>
  <c r="C77" i="1"/>
  <c r="AI77" i="1" s="1"/>
  <c r="C25" i="1"/>
  <c r="AI25" i="1" s="1"/>
  <c r="BC258" i="1"/>
  <c r="BB258" i="1"/>
  <c r="BA258" i="1"/>
  <c r="BA264" i="1" s="1"/>
  <c r="BD257" i="1"/>
  <c r="AZ257" i="1"/>
  <c r="E257" i="1"/>
  <c r="C257" i="1"/>
  <c r="BD256" i="1"/>
  <c r="AZ256" i="1"/>
  <c r="E256" i="1"/>
  <c r="C256" i="1"/>
  <c r="BD255" i="1"/>
  <c r="AZ255" i="1"/>
  <c r="E255" i="1"/>
  <c r="C255" i="1"/>
  <c r="BD254" i="1"/>
  <c r="AZ254" i="1"/>
  <c r="E254" i="1"/>
  <c r="C254" i="1"/>
  <c r="BD253" i="1"/>
  <c r="AZ253" i="1"/>
  <c r="E253" i="1"/>
  <c r="C253" i="1"/>
  <c r="BD252" i="1"/>
  <c r="AZ252" i="1"/>
  <c r="E252" i="1"/>
  <c r="C252" i="1"/>
  <c r="BD251" i="1"/>
  <c r="AZ251" i="1"/>
  <c r="E251" i="1"/>
  <c r="C251" i="1"/>
  <c r="BD250" i="1"/>
  <c r="AZ250" i="1"/>
  <c r="E250" i="1"/>
  <c r="C250" i="1"/>
  <c r="BD249" i="1"/>
  <c r="AZ249" i="1"/>
  <c r="E249" i="1"/>
  <c r="C249" i="1"/>
  <c r="BD248" i="1"/>
  <c r="AZ248" i="1"/>
  <c r="E248" i="1"/>
  <c r="C248" i="1"/>
  <c r="BD247" i="1"/>
  <c r="AZ247" i="1"/>
  <c r="E247" i="1"/>
  <c r="C247" i="1"/>
  <c r="BD246" i="1"/>
  <c r="AZ246" i="1"/>
  <c r="E246" i="1"/>
  <c r="C246" i="1"/>
  <c r="BD245" i="1"/>
  <c r="AZ245" i="1"/>
  <c r="E245" i="1"/>
  <c r="C245" i="1"/>
  <c r="BD244" i="1"/>
  <c r="AZ244" i="1"/>
  <c r="E244" i="1"/>
  <c r="C244" i="1"/>
  <c r="BD243" i="1"/>
  <c r="AZ243" i="1"/>
  <c r="E243" i="1"/>
  <c r="C243" i="1"/>
  <c r="BD242" i="1"/>
  <c r="AZ242" i="1"/>
  <c r="E242" i="1"/>
  <c r="C242" i="1"/>
  <c r="BD241" i="1"/>
  <c r="AZ241" i="1"/>
  <c r="E241" i="1"/>
  <c r="C241" i="1"/>
  <c r="BD240" i="1"/>
  <c r="AZ240" i="1"/>
  <c r="E240" i="1"/>
  <c r="C240" i="1"/>
  <c r="BD239" i="1"/>
  <c r="AZ239" i="1"/>
  <c r="E239" i="1"/>
  <c r="C239" i="1"/>
  <c r="BD238" i="1"/>
  <c r="AZ238" i="1"/>
  <c r="E238" i="1"/>
  <c r="C238" i="1"/>
  <c r="BD237" i="1"/>
  <c r="AZ237" i="1"/>
  <c r="E237" i="1"/>
  <c r="C237" i="1"/>
  <c r="BD236" i="1"/>
  <c r="AZ236" i="1"/>
  <c r="E236" i="1"/>
  <c r="C236" i="1"/>
  <c r="BD235" i="1"/>
  <c r="AZ235" i="1"/>
  <c r="E235" i="1"/>
  <c r="C235" i="1"/>
  <c r="BD234" i="1"/>
  <c r="AZ234" i="1"/>
  <c r="E234" i="1"/>
  <c r="C234" i="1"/>
  <c r="BD233" i="1"/>
  <c r="AZ233" i="1"/>
  <c r="E233" i="1"/>
  <c r="C233" i="1"/>
  <c r="BD232" i="1"/>
  <c r="AZ232" i="1"/>
  <c r="E232" i="1"/>
  <c r="C232" i="1"/>
  <c r="BD231" i="1"/>
  <c r="AZ231" i="1"/>
  <c r="E231" i="1"/>
  <c r="C231" i="1"/>
  <c r="BD230" i="1"/>
  <c r="AZ230" i="1"/>
  <c r="E230" i="1"/>
  <c r="C230" i="1"/>
  <c r="BD229" i="1"/>
  <c r="AZ229" i="1"/>
  <c r="E229" i="1"/>
  <c r="C229" i="1"/>
  <c r="BD228" i="1"/>
  <c r="AZ228" i="1"/>
  <c r="E228" i="1"/>
  <c r="C228" i="1"/>
  <c r="BD227" i="1"/>
  <c r="AZ227" i="1"/>
  <c r="E227" i="1"/>
  <c r="C227" i="1"/>
  <c r="BD226" i="1"/>
  <c r="AZ226" i="1"/>
  <c r="E226" i="1"/>
  <c r="C226" i="1"/>
  <c r="BD225" i="1"/>
  <c r="AZ225" i="1"/>
  <c r="E225" i="1"/>
  <c r="C225" i="1"/>
  <c r="BD224" i="1"/>
  <c r="AZ224" i="1"/>
  <c r="E224" i="1"/>
  <c r="C224" i="1"/>
  <c r="BD223" i="1"/>
  <c r="AZ223" i="1"/>
  <c r="E223" i="1"/>
  <c r="C223" i="1"/>
  <c r="BD222" i="1"/>
  <c r="AZ222" i="1"/>
  <c r="E222" i="1"/>
  <c r="C222" i="1"/>
  <c r="BD221" i="1"/>
  <c r="AZ221" i="1"/>
  <c r="E221" i="1"/>
  <c r="C221" i="1"/>
  <c r="BD220" i="1"/>
  <c r="AZ220" i="1"/>
  <c r="E220" i="1"/>
  <c r="C220" i="1"/>
  <c r="BD219" i="1"/>
  <c r="AZ219" i="1"/>
  <c r="E219" i="1"/>
  <c r="C219" i="1"/>
  <c r="BD218" i="1"/>
  <c r="AZ218" i="1"/>
  <c r="E218" i="1"/>
  <c r="C218" i="1"/>
  <c r="BD217" i="1"/>
  <c r="AZ217" i="1"/>
  <c r="E217" i="1"/>
  <c r="C217" i="1"/>
  <c r="BD216" i="1"/>
  <c r="AZ216" i="1"/>
  <c r="E216" i="1"/>
  <c r="C216" i="1"/>
  <c r="BD215" i="1"/>
  <c r="AZ215" i="1"/>
  <c r="E215" i="1"/>
  <c r="C215" i="1"/>
  <c r="BD214" i="1"/>
  <c r="E214" i="1"/>
  <c r="C214" i="1"/>
  <c r="E212" i="1"/>
  <c r="C212" i="1"/>
  <c r="BD210" i="1"/>
  <c r="AZ210" i="1"/>
  <c r="E210" i="1"/>
  <c r="C210" i="1"/>
  <c r="BD209" i="1"/>
  <c r="AZ209" i="1"/>
  <c r="E209" i="1"/>
  <c r="C209" i="1"/>
  <c r="BD208" i="1"/>
  <c r="AZ208" i="1"/>
  <c r="E208" i="1"/>
  <c r="C208" i="1"/>
  <c r="BD207" i="1"/>
  <c r="AZ207" i="1"/>
  <c r="E207" i="1"/>
  <c r="C207" i="1"/>
  <c r="BD206" i="1"/>
  <c r="AZ206" i="1"/>
  <c r="E206" i="1"/>
  <c r="C206" i="1"/>
  <c r="BD205" i="1"/>
  <c r="AZ205" i="1"/>
  <c r="E205" i="1"/>
  <c r="C205" i="1"/>
  <c r="BD204" i="1"/>
  <c r="AZ204" i="1"/>
  <c r="E204" i="1"/>
  <c r="C204" i="1"/>
  <c r="BD203" i="1"/>
  <c r="AZ203" i="1"/>
  <c r="E203" i="1"/>
  <c r="C203" i="1"/>
  <c r="BD202" i="1"/>
  <c r="AZ202" i="1"/>
  <c r="E202" i="1"/>
  <c r="C202" i="1"/>
  <c r="BD201" i="1"/>
  <c r="AZ201" i="1"/>
  <c r="E201" i="1"/>
  <c r="C201" i="1"/>
  <c r="BD200" i="1"/>
  <c r="AZ200" i="1"/>
  <c r="E200" i="1"/>
  <c r="C200" i="1"/>
  <c r="BD199" i="1"/>
  <c r="AZ199" i="1"/>
  <c r="E199" i="1"/>
  <c r="C199" i="1"/>
  <c r="BD198" i="1"/>
  <c r="AZ198" i="1"/>
  <c r="E198" i="1"/>
  <c r="C198" i="1"/>
  <c r="BD197" i="1"/>
  <c r="AZ197" i="1"/>
  <c r="E197" i="1"/>
  <c r="C197" i="1"/>
  <c r="BD196" i="1"/>
  <c r="AZ196" i="1"/>
  <c r="E196" i="1"/>
  <c r="C196" i="1"/>
  <c r="BD195" i="1"/>
  <c r="AZ195" i="1"/>
  <c r="E195" i="1"/>
  <c r="C195" i="1"/>
  <c r="BD194" i="1"/>
  <c r="AZ194" i="1"/>
  <c r="E194" i="1"/>
  <c r="C194" i="1"/>
  <c r="BD193" i="1"/>
  <c r="AZ193" i="1"/>
  <c r="E193" i="1"/>
  <c r="C193" i="1"/>
  <c r="BD192" i="1"/>
  <c r="AZ192" i="1"/>
  <c r="E192" i="1"/>
  <c r="C192" i="1"/>
  <c r="BD191" i="1"/>
  <c r="AZ191" i="1"/>
  <c r="E191" i="1"/>
  <c r="C191" i="1"/>
  <c r="BD190" i="1"/>
  <c r="AZ190" i="1"/>
  <c r="E190" i="1"/>
  <c r="C190" i="1"/>
  <c r="BD189" i="1"/>
  <c r="AZ189" i="1"/>
  <c r="E189" i="1"/>
  <c r="C189" i="1"/>
  <c r="BD188" i="1"/>
  <c r="AZ188" i="1"/>
  <c r="E188" i="1"/>
  <c r="C188" i="1"/>
  <c r="BD187" i="1"/>
  <c r="AZ187" i="1"/>
  <c r="E187" i="1"/>
  <c r="C187" i="1"/>
  <c r="BD186" i="1"/>
  <c r="AZ186" i="1"/>
  <c r="E186" i="1"/>
  <c r="C186" i="1"/>
  <c r="BD185" i="1"/>
  <c r="AZ185" i="1"/>
  <c r="E185" i="1"/>
  <c r="C185" i="1"/>
  <c r="BD184" i="1"/>
  <c r="AZ184" i="1"/>
  <c r="E184" i="1"/>
  <c r="C184" i="1"/>
  <c r="BD183" i="1"/>
  <c r="AZ183" i="1"/>
  <c r="E183" i="1"/>
  <c r="C183" i="1"/>
  <c r="BD182" i="1"/>
  <c r="AZ182" i="1"/>
  <c r="E182" i="1"/>
  <c r="C182" i="1"/>
  <c r="BD181" i="1"/>
  <c r="AZ181" i="1"/>
  <c r="E181" i="1"/>
  <c r="C181" i="1"/>
  <c r="BD180" i="1"/>
  <c r="AZ180" i="1"/>
  <c r="E180" i="1"/>
  <c r="C180" i="1"/>
  <c r="BD179" i="1"/>
  <c r="AZ179" i="1"/>
  <c r="E179" i="1"/>
  <c r="C179" i="1"/>
  <c r="BD178" i="1"/>
  <c r="AZ178" i="1"/>
  <c r="E178" i="1"/>
  <c r="C178" i="1"/>
  <c r="BD176" i="1"/>
  <c r="AZ176" i="1"/>
  <c r="E176" i="1"/>
  <c r="C176" i="1"/>
  <c r="BD175" i="1"/>
  <c r="AZ175" i="1"/>
  <c r="E175" i="1"/>
  <c r="C175" i="1"/>
  <c r="BD174" i="1"/>
  <c r="AZ174" i="1"/>
  <c r="E174" i="1"/>
  <c r="C174" i="1"/>
  <c r="BD173" i="1"/>
  <c r="AZ173" i="1"/>
  <c r="E173" i="1"/>
  <c r="C173" i="1"/>
  <c r="BD172" i="1"/>
  <c r="AZ172" i="1"/>
  <c r="E172" i="1"/>
  <c r="C172" i="1"/>
  <c r="BD171" i="1"/>
  <c r="AZ171" i="1"/>
  <c r="E171" i="1"/>
  <c r="C171" i="1"/>
  <c r="BD170" i="1"/>
  <c r="AZ170" i="1"/>
  <c r="E170" i="1"/>
  <c r="C170" i="1"/>
  <c r="BD169" i="1"/>
  <c r="AZ169" i="1"/>
  <c r="E169" i="1"/>
  <c r="C169" i="1"/>
  <c r="BD168" i="1"/>
  <c r="AZ168" i="1"/>
  <c r="E168" i="1"/>
  <c r="C168" i="1"/>
  <c r="BD167" i="1"/>
  <c r="AZ167" i="1"/>
  <c r="E167" i="1"/>
  <c r="C167" i="1"/>
  <c r="BD166" i="1"/>
  <c r="AZ166" i="1"/>
  <c r="E166" i="1"/>
  <c r="C166" i="1"/>
  <c r="BD165" i="1"/>
  <c r="AZ165" i="1"/>
  <c r="E165" i="1"/>
  <c r="C165" i="1"/>
  <c r="BD164" i="1"/>
  <c r="AZ164" i="1"/>
  <c r="E164" i="1"/>
  <c r="C164" i="1"/>
  <c r="BD163" i="1"/>
  <c r="AZ163" i="1"/>
  <c r="E163" i="1"/>
  <c r="C163" i="1"/>
  <c r="BD162" i="1"/>
  <c r="AZ162" i="1"/>
  <c r="E162" i="1"/>
  <c r="C162" i="1"/>
  <c r="BD161" i="1"/>
  <c r="AZ161" i="1"/>
  <c r="E161" i="1"/>
  <c r="C161" i="1"/>
  <c r="BD160" i="1"/>
  <c r="AZ160" i="1"/>
  <c r="E160" i="1"/>
  <c r="C160" i="1"/>
  <c r="BD159" i="1"/>
  <c r="AZ159" i="1"/>
  <c r="E159" i="1"/>
  <c r="C159" i="1"/>
  <c r="BD158" i="1"/>
  <c r="AZ158" i="1"/>
  <c r="E158" i="1"/>
  <c r="C158" i="1"/>
  <c r="BD157" i="1"/>
  <c r="AZ157" i="1"/>
  <c r="E157" i="1"/>
  <c r="C157" i="1"/>
  <c r="BD156" i="1"/>
  <c r="AZ156" i="1"/>
  <c r="E156" i="1"/>
  <c r="C156" i="1"/>
  <c r="BD155" i="1"/>
  <c r="AZ155" i="1"/>
  <c r="E155" i="1"/>
  <c r="C155" i="1"/>
  <c r="BD154" i="1"/>
  <c r="AZ154" i="1"/>
  <c r="E154" i="1"/>
  <c r="C154" i="1"/>
  <c r="BD153" i="1"/>
  <c r="AZ153" i="1"/>
  <c r="E153" i="1"/>
  <c r="C153" i="1"/>
  <c r="BD152" i="1"/>
  <c r="AZ152" i="1"/>
  <c r="E152" i="1"/>
  <c r="C152" i="1"/>
  <c r="BD151" i="1"/>
  <c r="AZ151" i="1"/>
  <c r="E151" i="1"/>
  <c r="C151" i="1"/>
  <c r="BD150" i="1"/>
  <c r="AZ150" i="1"/>
  <c r="E150" i="1"/>
  <c r="C150" i="1"/>
  <c r="BD149" i="1"/>
  <c r="AZ149" i="1"/>
  <c r="E149" i="1"/>
  <c r="C149" i="1"/>
  <c r="BD148" i="1"/>
  <c r="AZ148" i="1"/>
  <c r="E148" i="1"/>
  <c r="C148" i="1"/>
  <c r="BD147" i="1"/>
  <c r="AZ147" i="1"/>
  <c r="E147" i="1"/>
  <c r="C147" i="1"/>
  <c r="BD146" i="1"/>
  <c r="AZ146" i="1"/>
  <c r="E146" i="1"/>
  <c r="C146" i="1"/>
  <c r="BD145" i="1"/>
  <c r="AZ145" i="1"/>
  <c r="E145" i="1"/>
  <c r="C145" i="1"/>
  <c r="BD144" i="1"/>
  <c r="AZ144" i="1"/>
  <c r="E144" i="1"/>
  <c r="C144" i="1"/>
  <c r="BD143" i="1"/>
  <c r="AZ143" i="1"/>
  <c r="E143" i="1"/>
  <c r="C143" i="1"/>
  <c r="BD142" i="1"/>
  <c r="AZ142" i="1"/>
  <c r="E142" i="1"/>
  <c r="C142" i="1"/>
  <c r="BD141" i="1"/>
  <c r="AZ141" i="1"/>
  <c r="E141" i="1"/>
  <c r="C141" i="1"/>
  <c r="BD140" i="1"/>
  <c r="AZ140" i="1"/>
  <c r="E140" i="1"/>
  <c r="C140" i="1"/>
  <c r="BD139" i="1"/>
  <c r="AZ139" i="1"/>
  <c r="E139" i="1"/>
  <c r="C139" i="1"/>
  <c r="BD138" i="1"/>
  <c r="AZ138" i="1"/>
  <c r="E138" i="1"/>
  <c r="C138" i="1"/>
  <c r="BD137" i="1"/>
  <c r="AZ137" i="1"/>
  <c r="E137" i="1"/>
  <c r="C137" i="1"/>
  <c r="BD136" i="1"/>
  <c r="AZ136" i="1"/>
  <c r="E136" i="1"/>
  <c r="C136" i="1"/>
  <c r="BD135" i="1"/>
  <c r="AZ135" i="1"/>
  <c r="E135" i="1"/>
  <c r="C135" i="1"/>
  <c r="BD134" i="1"/>
  <c r="AZ134" i="1"/>
  <c r="E134" i="1"/>
  <c r="C134" i="1"/>
  <c r="BD133" i="1"/>
  <c r="AZ133" i="1"/>
  <c r="E133" i="1"/>
  <c r="C133" i="1"/>
  <c r="BD132" i="1"/>
  <c r="AZ132" i="1"/>
  <c r="E132" i="1"/>
  <c r="C132" i="1"/>
  <c r="BD131" i="1"/>
  <c r="AZ131" i="1"/>
  <c r="E131" i="1"/>
  <c r="C131" i="1"/>
  <c r="BD130" i="1"/>
  <c r="AZ130" i="1"/>
  <c r="E130" i="1"/>
  <c r="C130" i="1"/>
  <c r="BD129" i="1"/>
  <c r="AZ129" i="1"/>
  <c r="E129" i="1"/>
  <c r="C129" i="1"/>
  <c r="BD128" i="1"/>
  <c r="AZ128" i="1"/>
  <c r="E128" i="1"/>
  <c r="C128" i="1"/>
  <c r="BD127" i="1"/>
  <c r="AZ127" i="1"/>
  <c r="E127" i="1"/>
  <c r="C127" i="1"/>
  <c r="BD126" i="1"/>
  <c r="AZ126" i="1"/>
  <c r="E126" i="1"/>
  <c r="C126" i="1"/>
  <c r="BD124" i="1"/>
  <c r="AZ124" i="1"/>
  <c r="E124" i="1"/>
  <c r="C124" i="1"/>
  <c r="BD123" i="1"/>
  <c r="AZ123" i="1"/>
  <c r="E123" i="1"/>
  <c r="C123" i="1"/>
  <c r="BD122" i="1"/>
  <c r="AZ122" i="1"/>
  <c r="E122" i="1"/>
  <c r="C122" i="1"/>
  <c r="BD121" i="1"/>
  <c r="AZ121" i="1"/>
  <c r="E121" i="1"/>
  <c r="C121" i="1"/>
  <c r="BD120" i="1"/>
  <c r="AZ120" i="1"/>
  <c r="E120" i="1"/>
  <c r="C120" i="1"/>
  <c r="BD119" i="1"/>
  <c r="AZ119" i="1"/>
  <c r="E119" i="1"/>
  <c r="C119" i="1"/>
  <c r="BD118" i="1"/>
  <c r="AZ118" i="1"/>
  <c r="E118" i="1"/>
  <c r="C118" i="1"/>
  <c r="BD117" i="1"/>
  <c r="AZ117" i="1"/>
  <c r="E117" i="1"/>
  <c r="C117" i="1"/>
  <c r="BD116" i="1"/>
  <c r="AZ116" i="1"/>
  <c r="E116" i="1"/>
  <c r="C116" i="1"/>
  <c r="BD115" i="1"/>
  <c r="AZ115" i="1"/>
  <c r="E115" i="1"/>
  <c r="C115" i="1"/>
  <c r="BD114" i="1"/>
  <c r="AZ114" i="1"/>
  <c r="E114" i="1"/>
  <c r="C114" i="1"/>
  <c r="BD113" i="1"/>
  <c r="AZ113" i="1"/>
  <c r="E113" i="1"/>
  <c r="C113" i="1"/>
  <c r="BD112" i="1"/>
  <c r="AZ112" i="1"/>
  <c r="E112" i="1"/>
  <c r="C112" i="1"/>
  <c r="BD111" i="1"/>
  <c r="AZ111" i="1"/>
  <c r="E111" i="1"/>
  <c r="C111" i="1"/>
  <c r="BD110" i="1"/>
  <c r="AZ110" i="1"/>
  <c r="E110" i="1"/>
  <c r="C110" i="1"/>
  <c r="BD109" i="1"/>
  <c r="AZ109" i="1"/>
  <c r="E109" i="1"/>
  <c r="C109" i="1"/>
  <c r="BD108" i="1"/>
  <c r="AZ108" i="1"/>
  <c r="E108" i="1"/>
  <c r="C108" i="1"/>
  <c r="BD107" i="1"/>
  <c r="AZ107" i="1"/>
  <c r="E107" i="1"/>
  <c r="C107" i="1"/>
  <c r="BD106" i="1"/>
  <c r="AZ106" i="1"/>
  <c r="E106" i="1"/>
  <c r="C106" i="1"/>
  <c r="BD105" i="1"/>
  <c r="AZ105" i="1"/>
  <c r="E105" i="1"/>
  <c r="C105" i="1"/>
  <c r="BD104" i="1"/>
  <c r="AZ104" i="1"/>
  <c r="E104" i="1"/>
  <c r="C104" i="1"/>
  <c r="BD103" i="1"/>
  <c r="AZ103" i="1"/>
  <c r="E103" i="1"/>
  <c r="C103" i="1"/>
  <c r="BD102" i="1"/>
  <c r="AZ102" i="1"/>
  <c r="E102" i="1"/>
  <c r="C102" i="1"/>
  <c r="BD101" i="1"/>
  <c r="AZ101" i="1"/>
  <c r="E101" i="1"/>
  <c r="C101" i="1"/>
  <c r="BD100" i="1"/>
  <c r="AZ100" i="1"/>
  <c r="E100" i="1"/>
  <c r="C100" i="1"/>
  <c r="BC97" i="1"/>
  <c r="BB97" i="1"/>
  <c r="BA97" i="1"/>
  <c r="BD96" i="1"/>
  <c r="E96" i="1"/>
  <c r="C96" i="1"/>
  <c r="AI96" i="1" s="1"/>
  <c r="BD95" i="1"/>
  <c r="T95" i="1"/>
  <c r="E95" i="1"/>
  <c r="C95" i="1"/>
  <c r="AI95" i="1" s="1"/>
  <c r="BD94" i="1"/>
  <c r="E94" i="1"/>
  <c r="C94" i="1"/>
  <c r="AI94" i="1" s="1"/>
  <c r="BD93" i="1"/>
  <c r="E93" i="1"/>
  <c r="C93" i="1"/>
  <c r="AI93" i="1" s="1"/>
  <c r="BD92" i="1"/>
  <c r="W92" i="1"/>
  <c r="E92" i="1"/>
  <c r="C92" i="1"/>
  <c r="AI92" i="1" s="1"/>
  <c r="BD91" i="1"/>
  <c r="E91" i="1"/>
  <c r="C91" i="1"/>
  <c r="AI91" i="1" s="1"/>
  <c r="BD90" i="1"/>
  <c r="X90" i="1"/>
  <c r="AZ90" i="1" s="1"/>
  <c r="E90" i="1"/>
  <c r="C90" i="1"/>
  <c r="AI90" i="1" s="1"/>
  <c r="BD89" i="1"/>
  <c r="T89" i="1"/>
  <c r="E89" i="1"/>
  <c r="C89" i="1"/>
  <c r="AI89" i="1" s="1"/>
  <c r="BD88" i="1"/>
  <c r="E88" i="1"/>
  <c r="C88" i="1"/>
  <c r="AI88" i="1" s="1"/>
  <c r="BD87" i="1"/>
  <c r="E87" i="1"/>
  <c r="C87" i="1"/>
  <c r="AI87" i="1" s="1"/>
  <c r="BD86" i="1"/>
  <c r="E86" i="1"/>
  <c r="C86" i="1"/>
  <c r="AI86" i="1" s="1"/>
  <c r="BD85" i="1"/>
  <c r="AR85" i="1"/>
  <c r="BE85" i="1" s="1"/>
  <c r="H235" i="14" s="1"/>
  <c r="I235" i="14" s="1"/>
  <c r="AL85" i="1"/>
  <c r="X85" i="1"/>
  <c r="AZ85" i="1" s="1"/>
  <c r="BD84" i="1"/>
  <c r="E84" i="1"/>
  <c r="C84" i="1"/>
  <c r="AI84" i="1" s="1"/>
  <c r="BD83" i="1"/>
  <c r="E83" i="1"/>
  <c r="C83" i="1"/>
  <c r="BD82" i="1"/>
  <c r="E82" i="1"/>
  <c r="C82" i="1"/>
  <c r="AI82" i="1" s="1"/>
  <c r="BD81" i="1"/>
  <c r="E81" i="1"/>
  <c r="C81" i="1"/>
  <c r="AI81" i="1" s="1"/>
  <c r="BD80" i="1"/>
  <c r="E80" i="1"/>
  <c r="C80" i="1"/>
  <c r="AI80" i="1" s="1"/>
  <c r="BD79" i="1"/>
  <c r="E79" i="1"/>
  <c r="C79" i="1"/>
  <c r="AI79" i="1" s="1"/>
  <c r="BD78" i="1"/>
  <c r="E78" i="1"/>
  <c r="C78" i="1"/>
  <c r="AI78" i="1" s="1"/>
  <c r="BD76" i="1"/>
  <c r="E76" i="1"/>
  <c r="C76" i="1"/>
  <c r="AI76" i="1" s="1"/>
  <c r="BD75" i="1"/>
  <c r="E75" i="1"/>
  <c r="C75" i="1"/>
  <c r="AI75" i="1" s="1"/>
  <c r="BD74" i="1"/>
  <c r="E74" i="1"/>
  <c r="C74" i="1"/>
  <c r="AI74" i="1" s="1"/>
  <c r="BD73" i="1"/>
  <c r="E73" i="1"/>
  <c r="C73" i="1"/>
  <c r="AI73" i="1" s="1"/>
  <c r="BD72" i="1"/>
  <c r="E72" i="1"/>
  <c r="C72" i="1"/>
  <c r="AI72" i="1" s="1"/>
  <c r="BD71" i="1"/>
  <c r="E71" i="1"/>
  <c r="C71" i="1"/>
  <c r="AI71" i="1" s="1"/>
  <c r="BD70" i="1"/>
  <c r="E70" i="1"/>
  <c r="C70" i="1"/>
  <c r="AI70" i="1" s="1"/>
  <c r="BD69" i="1"/>
  <c r="E69" i="1"/>
  <c r="C69" i="1"/>
  <c r="AI69" i="1" s="1"/>
  <c r="BD68" i="1"/>
  <c r="E68" i="1"/>
  <c r="C68" i="1"/>
  <c r="AI68" i="1" s="1"/>
  <c r="BD67" i="1"/>
  <c r="E67" i="1"/>
  <c r="C67" i="1"/>
  <c r="AI67" i="1" s="1"/>
  <c r="BD66" i="1"/>
  <c r="E66" i="1"/>
  <c r="C66" i="1"/>
  <c r="AI66" i="1" s="1"/>
  <c r="BD65" i="1"/>
  <c r="E65" i="1"/>
  <c r="C65" i="1"/>
  <c r="AI65" i="1" s="1"/>
  <c r="BD64" i="1"/>
  <c r="T64" i="1"/>
  <c r="E64" i="1"/>
  <c r="C64" i="1"/>
  <c r="AI64" i="1" s="1"/>
  <c r="BD63" i="1"/>
  <c r="V63" i="1"/>
  <c r="E63" i="1"/>
  <c r="C63" i="1"/>
  <c r="AI63" i="1" s="1"/>
  <c r="BD62" i="1"/>
  <c r="W62" i="1"/>
  <c r="E62" i="1"/>
  <c r="C62" i="1"/>
  <c r="AI62" i="1" s="1"/>
  <c r="BD61" i="1"/>
  <c r="X61" i="1"/>
  <c r="AZ61" i="1" s="1"/>
  <c r="E61" i="1"/>
  <c r="C61" i="1"/>
  <c r="AI61" i="1" s="1"/>
  <c r="BD60" i="1"/>
  <c r="E60" i="1"/>
  <c r="C60" i="1"/>
  <c r="AI60" i="1" s="1"/>
  <c r="BD59" i="1"/>
  <c r="V59" i="1"/>
  <c r="E59" i="1"/>
  <c r="C59" i="1"/>
  <c r="AI59" i="1" s="1"/>
  <c r="BD58" i="1"/>
  <c r="X58" i="1"/>
  <c r="AZ58" i="1" s="1"/>
  <c r="E58" i="1"/>
  <c r="C58" i="1"/>
  <c r="AI58" i="1" s="1"/>
  <c r="BD57" i="1"/>
  <c r="T57" i="1"/>
  <c r="E57" i="1"/>
  <c r="C57" i="1"/>
  <c r="AI57" i="1" s="1"/>
  <c r="BD56" i="1"/>
  <c r="E56" i="1"/>
  <c r="C56" i="1"/>
  <c r="AI56" i="1" s="1"/>
  <c r="BD55" i="1"/>
  <c r="E55" i="1"/>
  <c r="C55" i="1"/>
  <c r="AI55" i="1" s="1"/>
  <c r="BD54" i="1"/>
  <c r="E54" i="1"/>
  <c r="C54" i="1"/>
  <c r="AI54" i="1" s="1"/>
  <c r="BD53" i="1"/>
  <c r="E53" i="1"/>
  <c r="C53" i="1"/>
  <c r="AI53" i="1" s="1"/>
  <c r="BD51" i="1"/>
  <c r="E51" i="1"/>
  <c r="C51" i="1"/>
  <c r="AI51" i="1" s="1"/>
  <c r="BD50" i="1"/>
  <c r="E50" i="1"/>
  <c r="C50" i="1"/>
  <c r="AI50" i="1" s="1"/>
  <c r="BD49" i="1"/>
  <c r="E49" i="1"/>
  <c r="C49" i="1"/>
  <c r="AI49" i="1" s="1"/>
  <c r="BD48" i="1"/>
  <c r="E48" i="1"/>
  <c r="C48" i="1"/>
  <c r="AI48" i="1" s="1"/>
  <c r="BD47" i="1"/>
  <c r="E47" i="1"/>
  <c r="C47" i="1"/>
  <c r="AI47" i="1" s="1"/>
  <c r="BD46" i="1"/>
  <c r="E46" i="1"/>
  <c r="C46" i="1"/>
  <c r="AI46" i="1" s="1"/>
  <c r="BD45" i="1"/>
  <c r="E45" i="1"/>
  <c r="C45" i="1"/>
  <c r="AI45" i="1" s="1"/>
  <c r="BD44" i="1"/>
  <c r="E44" i="1"/>
  <c r="C44" i="1"/>
  <c r="AI44" i="1" s="1"/>
  <c r="BD43" i="1"/>
  <c r="V43" i="1"/>
  <c r="E43" i="1"/>
  <c r="C43" i="1"/>
  <c r="AI43" i="1" s="1"/>
  <c r="BD42" i="1"/>
  <c r="W42" i="1"/>
  <c r="E42" i="1"/>
  <c r="C42" i="1"/>
  <c r="AI42" i="1" s="1"/>
  <c r="BD41" i="1"/>
  <c r="E41" i="1"/>
  <c r="C41" i="1"/>
  <c r="AI41" i="1" s="1"/>
  <c r="BD40" i="1"/>
  <c r="E40" i="1"/>
  <c r="C40" i="1"/>
  <c r="AI40" i="1" s="1"/>
  <c r="BD39" i="1"/>
  <c r="T39" i="1"/>
  <c r="E39" i="1"/>
  <c r="C39" i="1"/>
  <c r="AI39" i="1" s="1"/>
  <c r="BD38" i="1"/>
  <c r="E38" i="1"/>
  <c r="C38" i="1"/>
  <c r="AI38" i="1" s="1"/>
  <c r="BD37" i="1"/>
  <c r="X37" i="1"/>
  <c r="AZ37" i="1" s="1"/>
  <c r="E37" i="1"/>
  <c r="C37" i="1"/>
  <c r="AI37" i="1" s="1"/>
  <c r="BD36" i="1"/>
  <c r="E36" i="1"/>
  <c r="C36" i="1"/>
  <c r="AI36" i="1" s="1"/>
  <c r="BD35" i="1"/>
  <c r="E35" i="1"/>
  <c r="C35" i="1"/>
  <c r="AI35" i="1" s="1"/>
  <c r="BD34" i="1"/>
  <c r="W34" i="1"/>
  <c r="E34" i="1"/>
  <c r="C34" i="1"/>
  <c r="AI34" i="1" s="1"/>
  <c r="BD33" i="1"/>
  <c r="X33" i="1"/>
  <c r="AZ33" i="1" s="1"/>
  <c r="E33" i="1"/>
  <c r="C33" i="1"/>
  <c r="AI33" i="1" s="1"/>
  <c r="BD32" i="1"/>
  <c r="E32" i="1"/>
  <c r="C32" i="1"/>
  <c r="AI32" i="1" s="1"/>
  <c r="BD31" i="1"/>
  <c r="E31" i="1"/>
  <c r="C31" i="1"/>
  <c r="AI31" i="1" s="1"/>
  <c r="BD30" i="1"/>
  <c r="X30" i="1"/>
  <c r="AZ30" i="1" s="1"/>
  <c r="E30" i="1"/>
  <c r="C30" i="1"/>
  <c r="AI30" i="1" s="1"/>
  <c r="BD29" i="1"/>
  <c r="E29" i="1"/>
  <c r="C29" i="1"/>
  <c r="AI29" i="1" s="1"/>
  <c r="BD28" i="1"/>
  <c r="E28" i="1"/>
  <c r="C28" i="1"/>
  <c r="AI28" i="1" s="1"/>
  <c r="BD27" i="1"/>
  <c r="E27" i="1"/>
  <c r="C27" i="1"/>
  <c r="AI27" i="1" s="1"/>
  <c r="BD26" i="1"/>
  <c r="X26" i="1"/>
  <c r="AZ26" i="1" s="1"/>
  <c r="E26" i="1"/>
  <c r="C26" i="1"/>
  <c r="AI26" i="1" s="1"/>
  <c r="BD24" i="1"/>
  <c r="E24" i="1"/>
  <c r="C24" i="1"/>
  <c r="AI24" i="1" s="1"/>
  <c r="BD23" i="1"/>
  <c r="E23" i="1"/>
  <c r="C23" i="1"/>
  <c r="AI23" i="1" s="1"/>
  <c r="BD22" i="1"/>
  <c r="E22" i="1"/>
  <c r="C22" i="1"/>
  <c r="AI22" i="1" s="1"/>
  <c r="BD21" i="1"/>
  <c r="E21" i="1"/>
  <c r="C21" i="1"/>
  <c r="AI21" i="1" s="1"/>
  <c r="BD20" i="1"/>
  <c r="X20" i="1"/>
  <c r="AZ20" i="1" s="1"/>
  <c r="E20" i="1"/>
  <c r="C20" i="1"/>
  <c r="AI20" i="1" s="1"/>
  <c r="BD19" i="1"/>
  <c r="E19" i="1"/>
  <c r="C19" i="1"/>
  <c r="AI19" i="1" s="1"/>
  <c r="BD18" i="1"/>
  <c r="X18" i="1"/>
  <c r="AZ18" i="1" s="1"/>
  <c r="E18" i="1"/>
  <c r="C18" i="1"/>
  <c r="AI18" i="1" s="1"/>
  <c r="BD17" i="1"/>
  <c r="X17" i="1"/>
  <c r="AZ17" i="1" s="1"/>
  <c r="E17" i="1"/>
  <c r="C17" i="1"/>
  <c r="AI17" i="1" s="1"/>
  <c r="BD16" i="1"/>
  <c r="E16" i="1"/>
  <c r="C16" i="1"/>
  <c r="AI16" i="1" s="1"/>
  <c r="BD15" i="1"/>
  <c r="E15" i="1"/>
  <c r="C15" i="1"/>
  <c r="AI15" i="1" s="1"/>
  <c r="BD14" i="1"/>
  <c r="E14" i="1"/>
  <c r="C14" i="1"/>
  <c r="AI14" i="1" s="1"/>
  <c r="BD13" i="1"/>
  <c r="E13" i="1"/>
  <c r="C13" i="1"/>
  <c r="AI13" i="1" s="1"/>
  <c r="BD12" i="1"/>
  <c r="E12" i="1"/>
  <c r="C12" i="1"/>
  <c r="AI12" i="1" s="1"/>
  <c r="BD11" i="1"/>
  <c r="W11" i="1"/>
  <c r="E11" i="1"/>
  <c r="C11" i="1"/>
  <c r="AI11" i="1" s="1"/>
  <c r="BD10" i="1"/>
  <c r="X10" i="1"/>
  <c r="AZ10" i="1" s="1"/>
  <c r="E10" i="1"/>
  <c r="C10" i="1"/>
  <c r="AI10" i="1" s="1"/>
  <c r="BD9" i="1"/>
  <c r="E9" i="1"/>
  <c r="C9" i="1"/>
  <c r="AI9" i="1" s="1"/>
  <c r="BD8" i="1"/>
  <c r="W8" i="1"/>
  <c r="E8" i="1"/>
  <c r="C8" i="1"/>
  <c r="AI8" i="1" s="1"/>
  <c r="BD7" i="1"/>
  <c r="E7" i="1"/>
  <c r="C7" i="1"/>
  <c r="AI7" i="1" s="1"/>
  <c r="BD6" i="1"/>
  <c r="E6" i="1"/>
  <c r="C6" i="1"/>
  <c r="AI6" i="1" s="1"/>
  <c r="BD5" i="1"/>
  <c r="E5" i="1"/>
  <c r="C5" i="1"/>
  <c r="AI5" i="1" s="1"/>
  <c r="BD4" i="1"/>
  <c r="E4" i="1"/>
  <c r="C4" i="1"/>
  <c r="AS4" i="1" s="1"/>
  <c r="B16" i="16" l="1"/>
  <c r="B24" i="16" s="1"/>
  <c r="AI83" i="1"/>
  <c r="H233" i="13"/>
  <c r="I233" i="13" s="1"/>
  <c r="AS6" i="1"/>
  <c r="AT6" i="1"/>
  <c r="AT8" i="1"/>
  <c r="AS8" i="1"/>
  <c r="AT9" i="1"/>
  <c r="AS9" i="1"/>
  <c r="AT13" i="1"/>
  <c r="AS13" i="1"/>
  <c r="AT35" i="1"/>
  <c r="AS35" i="1"/>
  <c r="AT37" i="1"/>
  <c r="BG37" i="1" s="1"/>
  <c r="AS37" i="1"/>
  <c r="BF37" i="1" s="1"/>
  <c r="AT38" i="1"/>
  <c r="AS38" i="1"/>
  <c r="AT45" i="1"/>
  <c r="AS45" i="1"/>
  <c r="AT51" i="1"/>
  <c r="BG51" i="1" s="1"/>
  <c r="AS51" i="1"/>
  <c r="AT61" i="1"/>
  <c r="AS61" i="1"/>
  <c r="AT62" i="1"/>
  <c r="BG62" i="1" s="1"/>
  <c r="AS62" i="1"/>
  <c r="AT64" i="1"/>
  <c r="AS64" i="1"/>
  <c r="AT67" i="1"/>
  <c r="AS67" i="1"/>
  <c r="AT71" i="1"/>
  <c r="AS71" i="1"/>
  <c r="AT78" i="1"/>
  <c r="AS78" i="1"/>
  <c r="AR82" i="1"/>
  <c r="AT82" i="1"/>
  <c r="AS82" i="1"/>
  <c r="AT84" i="1"/>
  <c r="AS84" i="1"/>
  <c r="AT86" i="1"/>
  <c r="AS86" i="1"/>
  <c r="AT92" i="1"/>
  <c r="AS92" i="1"/>
  <c r="AT95" i="1"/>
  <c r="AS95" i="1"/>
  <c r="BF95" i="1" s="1"/>
  <c r="AT102" i="1"/>
  <c r="BG102" i="1" s="1"/>
  <c r="AS102" i="1"/>
  <c r="BF102" i="1" s="1"/>
  <c r="AS104" i="1"/>
  <c r="BF104" i="1" s="1"/>
  <c r="AT104" i="1"/>
  <c r="BG104" i="1" s="1"/>
  <c r="AT106" i="1"/>
  <c r="BG106" i="1" s="1"/>
  <c r="AS106" i="1"/>
  <c r="BF106" i="1" s="1"/>
  <c r="AL108" i="1"/>
  <c r="AY108" i="1" s="1"/>
  <c r="AS108" i="1"/>
  <c r="BF108" i="1" s="1"/>
  <c r="AT108" i="1"/>
  <c r="BG108" i="1" s="1"/>
  <c r="K9" i="11"/>
  <c r="L9" i="11" s="1"/>
  <c r="AT110" i="1"/>
  <c r="BG110" i="1" s="1"/>
  <c r="AS110" i="1"/>
  <c r="BF110" i="1" s="1"/>
  <c r="AT112" i="1"/>
  <c r="BG112" i="1" s="1"/>
  <c r="AS112" i="1"/>
  <c r="BF112" i="1" s="1"/>
  <c r="H13" i="15" s="1"/>
  <c r="I13" i="15" s="1"/>
  <c r="AS114" i="1"/>
  <c r="BF114" i="1" s="1"/>
  <c r="AT114" i="1"/>
  <c r="BG114" i="1" s="1"/>
  <c r="AT116" i="1"/>
  <c r="BG116" i="1" s="1"/>
  <c r="AS116" i="1"/>
  <c r="BF116" i="1" s="1"/>
  <c r="H17" i="15" s="1"/>
  <c r="I17" i="15" s="1"/>
  <c r="AS118" i="1"/>
  <c r="BF118" i="1" s="1"/>
  <c r="AT118" i="1"/>
  <c r="BG118" i="1" s="1"/>
  <c r="AT120" i="1"/>
  <c r="BG120" i="1" s="1"/>
  <c r="AS120" i="1"/>
  <c r="BF120" i="1" s="1"/>
  <c r="AS122" i="1"/>
  <c r="BF122" i="1" s="1"/>
  <c r="AT122" i="1"/>
  <c r="BG122" i="1" s="1"/>
  <c r="AT124" i="1"/>
  <c r="BG124" i="1" s="1"/>
  <c r="AS124" i="1"/>
  <c r="BF124" i="1" s="1"/>
  <c r="AT127" i="1"/>
  <c r="BG127" i="1" s="1"/>
  <c r="AS127" i="1"/>
  <c r="BF127" i="1" s="1"/>
  <c r="AT129" i="1"/>
  <c r="BG129" i="1" s="1"/>
  <c r="AS129" i="1"/>
  <c r="BF129" i="1" s="1"/>
  <c r="AT131" i="1"/>
  <c r="BG131" i="1" s="1"/>
  <c r="AS131" i="1"/>
  <c r="BF131" i="1" s="1"/>
  <c r="AS134" i="1"/>
  <c r="BF134" i="1" s="1"/>
  <c r="AT134" i="1"/>
  <c r="BG134" i="1" s="1"/>
  <c r="AT136" i="1"/>
  <c r="BG136" i="1" s="1"/>
  <c r="AS136" i="1"/>
  <c r="BF136" i="1" s="1"/>
  <c r="AT137" i="1"/>
  <c r="BG137" i="1" s="1"/>
  <c r="AS137" i="1"/>
  <c r="BF137" i="1" s="1"/>
  <c r="H37" i="15" s="1"/>
  <c r="I37" i="15" s="1"/>
  <c r="AT139" i="1"/>
  <c r="BG139" i="1" s="1"/>
  <c r="AS139" i="1"/>
  <c r="BF139" i="1" s="1"/>
  <c r="H39" i="15" s="1"/>
  <c r="I39" i="15" s="1"/>
  <c r="AT140" i="1"/>
  <c r="BG140" i="1" s="1"/>
  <c r="AS140" i="1"/>
  <c r="BF140" i="1" s="1"/>
  <c r="H40" i="15" s="1"/>
  <c r="I40" i="15" s="1"/>
  <c r="AI141" i="1"/>
  <c r="AV141" i="1" s="1"/>
  <c r="AT141" i="1"/>
  <c r="BG141" i="1" s="1"/>
  <c r="AS141" i="1"/>
  <c r="BF141" i="1" s="1"/>
  <c r="AS142" i="1"/>
  <c r="BF142" i="1" s="1"/>
  <c r="H42" i="15" s="1"/>
  <c r="I42" i="15" s="1"/>
  <c r="AT142" i="1"/>
  <c r="BG142" i="1" s="1"/>
  <c r="AT143" i="1"/>
  <c r="BG143" i="1" s="1"/>
  <c r="AS143" i="1"/>
  <c r="BF143" i="1" s="1"/>
  <c r="AT144" i="1"/>
  <c r="BG144" i="1" s="1"/>
  <c r="AS144" i="1"/>
  <c r="BF144" i="1" s="1"/>
  <c r="AT145" i="1"/>
  <c r="BG145" i="1" s="1"/>
  <c r="AS145" i="1"/>
  <c r="BF145" i="1" s="1"/>
  <c r="AS146" i="1"/>
  <c r="BF146" i="1" s="1"/>
  <c r="AT146" i="1"/>
  <c r="BG146" i="1" s="1"/>
  <c r="AT147" i="1"/>
  <c r="BG147" i="1" s="1"/>
  <c r="AS147" i="1"/>
  <c r="BF147" i="1" s="1"/>
  <c r="AT148" i="1"/>
  <c r="BG148" i="1" s="1"/>
  <c r="AS148" i="1"/>
  <c r="BF148" i="1" s="1"/>
  <c r="AT149" i="1"/>
  <c r="BG149" i="1" s="1"/>
  <c r="AS149" i="1"/>
  <c r="BF149" i="1" s="1"/>
  <c r="AS150" i="1"/>
  <c r="BF150" i="1" s="1"/>
  <c r="AT150" i="1"/>
  <c r="BG150" i="1" s="1"/>
  <c r="AT151" i="1"/>
  <c r="BG151" i="1" s="1"/>
  <c r="AS151" i="1"/>
  <c r="BF151" i="1" s="1"/>
  <c r="AT152" i="1"/>
  <c r="BG152" i="1" s="1"/>
  <c r="AS152" i="1"/>
  <c r="BF152" i="1" s="1"/>
  <c r="AI153" i="1"/>
  <c r="AV153" i="1" s="1"/>
  <c r="AT153" i="1"/>
  <c r="BG153" i="1" s="1"/>
  <c r="AS153" i="1"/>
  <c r="BF153" i="1" s="1"/>
  <c r="AS154" i="1"/>
  <c r="BF154" i="1" s="1"/>
  <c r="AT154" i="1"/>
  <c r="BG154" i="1" s="1"/>
  <c r="AT155" i="1"/>
  <c r="BG155" i="1" s="1"/>
  <c r="AS155" i="1"/>
  <c r="BF155" i="1" s="1"/>
  <c r="AT156" i="1"/>
  <c r="BG156" i="1" s="1"/>
  <c r="AS156" i="1"/>
  <c r="BF156" i="1" s="1"/>
  <c r="AT157" i="1"/>
  <c r="BG157" i="1" s="1"/>
  <c r="AS157" i="1"/>
  <c r="BF157" i="1" s="1"/>
  <c r="H57" i="15" s="1"/>
  <c r="I57" i="15" s="1"/>
  <c r="AS158" i="1"/>
  <c r="BF158" i="1" s="1"/>
  <c r="AT158" i="1"/>
  <c r="BG158" i="1" s="1"/>
  <c r="AT159" i="1"/>
  <c r="BG159" i="1" s="1"/>
  <c r="AS159" i="1"/>
  <c r="BF159" i="1" s="1"/>
  <c r="H59" i="15" s="1"/>
  <c r="I59" i="15" s="1"/>
  <c r="AT160" i="1"/>
  <c r="BG160" i="1" s="1"/>
  <c r="AS160" i="1"/>
  <c r="BF160" i="1" s="1"/>
  <c r="AT161" i="1"/>
  <c r="BG161" i="1" s="1"/>
  <c r="AS161" i="1"/>
  <c r="BF161" i="1" s="1"/>
  <c r="H61" i="15" s="1"/>
  <c r="I61" i="15" s="1"/>
  <c r="AS162" i="1"/>
  <c r="BF162" i="1" s="1"/>
  <c r="AT162" i="1"/>
  <c r="BG162" i="1" s="1"/>
  <c r="AL163" i="1"/>
  <c r="AY163" i="1" s="1"/>
  <c r="AT163" i="1"/>
  <c r="BG163" i="1" s="1"/>
  <c r="AS163" i="1"/>
  <c r="BF163" i="1" s="1"/>
  <c r="K63" i="11"/>
  <c r="L63" i="11" s="1"/>
  <c r="AT164" i="1"/>
  <c r="BG164" i="1" s="1"/>
  <c r="AS164" i="1"/>
  <c r="BF164" i="1" s="1"/>
  <c r="H64" i="15" s="1"/>
  <c r="I64" i="15" s="1"/>
  <c r="AT165" i="1"/>
  <c r="BG165" i="1" s="1"/>
  <c r="AS165" i="1"/>
  <c r="BF165" i="1" s="1"/>
  <c r="AS166" i="1"/>
  <c r="BF166" i="1" s="1"/>
  <c r="AT166" i="1"/>
  <c r="BG166" i="1" s="1"/>
  <c r="AL167" i="1"/>
  <c r="AY167" i="1" s="1"/>
  <c r="K67" i="11" s="1"/>
  <c r="L67" i="11" s="1"/>
  <c r="AT167" i="1"/>
  <c r="BG167" i="1" s="1"/>
  <c r="AS167" i="1"/>
  <c r="BF167" i="1" s="1"/>
  <c r="AT168" i="1"/>
  <c r="BG168" i="1" s="1"/>
  <c r="AS168" i="1"/>
  <c r="BF168" i="1" s="1"/>
  <c r="AT169" i="1"/>
  <c r="BG169" i="1" s="1"/>
  <c r="AS169" i="1"/>
  <c r="BF169" i="1" s="1"/>
  <c r="AI170" i="1"/>
  <c r="AV170" i="1" s="1"/>
  <c r="AS170" i="1"/>
  <c r="BF170" i="1" s="1"/>
  <c r="AT170" i="1"/>
  <c r="BG170" i="1" s="1"/>
  <c r="AR171" i="1"/>
  <c r="BE171" i="1" s="1"/>
  <c r="AT171" i="1"/>
  <c r="BG171" i="1" s="1"/>
  <c r="AS171" i="1"/>
  <c r="BF171" i="1" s="1"/>
  <c r="AT172" i="1"/>
  <c r="BG172" i="1" s="1"/>
  <c r="AS172" i="1"/>
  <c r="BF172" i="1" s="1"/>
  <c r="AT173" i="1"/>
  <c r="BG173" i="1" s="1"/>
  <c r="AS173" i="1"/>
  <c r="BF173" i="1" s="1"/>
  <c r="AL174" i="1"/>
  <c r="AY174" i="1" s="1"/>
  <c r="K74" i="11" s="1"/>
  <c r="L74" i="11" s="1"/>
  <c r="AS174" i="1"/>
  <c r="BF174" i="1" s="1"/>
  <c r="AT174" i="1"/>
  <c r="BG174" i="1" s="1"/>
  <c r="AT175" i="1"/>
  <c r="BG175" i="1" s="1"/>
  <c r="AS175" i="1"/>
  <c r="BF175" i="1" s="1"/>
  <c r="AL176" i="1"/>
  <c r="AY176" i="1" s="1"/>
  <c r="K76" i="11" s="1"/>
  <c r="L76" i="11" s="1"/>
  <c r="AT176" i="1"/>
  <c r="BG176" i="1" s="1"/>
  <c r="AS176" i="1"/>
  <c r="BF176" i="1" s="1"/>
  <c r="AL178" i="1"/>
  <c r="AY178" i="1" s="1"/>
  <c r="K77" i="11" s="1"/>
  <c r="L77" i="11" s="1"/>
  <c r="AS178" i="1"/>
  <c r="BF178" i="1" s="1"/>
  <c r="AT178" i="1"/>
  <c r="BG178" i="1" s="1"/>
  <c r="AT179" i="1"/>
  <c r="BG179" i="1" s="1"/>
  <c r="AS179" i="1"/>
  <c r="BF179" i="1" s="1"/>
  <c r="AT180" i="1"/>
  <c r="BG180" i="1" s="1"/>
  <c r="AS180" i="1"/>
  <c r="BF180" i="1" s="1"/>
  <c r="AR181" i="1"/>
  <c r="BE181" i="1" s="1"/>
  <c r="H80" i="13" s="1"/>
  <c r="I80" i="13" s="1"/>
  <c r="AT181" i="1"/>
  <c r="BG181" i="1" s="1"/>
  <c r="AS181" i="1"/>
  <c r="BF181" i="1" s="1"/>
  <c r="AS182" i="1"/>
  <c r="BF182" i="1" s="1"/>
  <c r="AT182" i="1"/>
  <c r="BG182" i="1" s="1"/>
  <c r="AT183" i="1"/>
  <c r="BG183" i="1" s="1"/>
  <c r="AS183" i="1"/>
  <c r="BF183" i="1" s="1"/>
  <c r="AT184" i="1"/>
  <c r="BG184" i="1" s="1"/>
  <c r="AS184" i="1"/>
  <c r="BF184" i="1" s="1"/>
  <c r="AT185" i="1"/>
  <c r="BG185" i="1" s="1"/>
  <c r="AS185" i="1"/>
  <c r="BF185" i="1" s="1"/>
  <c r="AS186" i="1"/>
  <c r="BF186" i="1" s="1"/>
  <c r="AT186" i="1"/>
  <c r="BG186" i="1" s="1"/>
  <c r="AI187" i="1"/>
  <c r="AV187" i="1" s="1"/>
  <c r="AT187" i="1"/>
  <c r="BG187" i="1" s="1"/>
  <c r="AS187" i="1"/>
  <c r="BF187" i="1" s="1"/>
  <c r="AT188" i="1"/>
  <c r="BG188" i="1" s="1"/>
  <c r="AS188" i="1"/>
  <c r="BF188" i="1" s="1"/>
  <c r="AT189" i="1"/>
  <c r="BG189" i="1" s="1"/>
  <c r="AS189" i="1"/>
  <c r="BF189" i="1" s="1"/>
  <c r="AS190" i="1"/>
  <c r="BF190" i="1" s="1"/>
  <c r="AT190" i="1"/>
  <c r="BG190" i="1" s="1"/>
  <c r="AT191" i="1"/>
  <c r="BG191" i="1" s="1"/>
  <c r="AS191" i="1"/>
  <c r="BF191" i="1" s="1"/>
  <c r="AT192" i="1"/>
  <c r="BG192" i="1" s="1"/>
  <c r="AS192" i="1"/>
  <c r="BF192" i="1" s="1"/>
  <c r="AL193" i="1"/>
  <c r="AY193" i="1" s="1"/>
  <c r="K92" i="11" s="1"/>
  <c r="L92" i="11" s="1"/>
  <c r="AT193" i="1"/>
  <c r="BG193" i="1" s="1"/>
  <c r="AS193" i="1"/>
  <c r="BF193" i="1" s="1"/>
  <c r="AS194" i="1"/>
  <c r="BF194" i="1" s="1"/>
  <c r="AT194" i="1"/>
  <c r="BG194" i="1" s="1"/>
  <c r="AT195" i="1"/>
  <c r="BG195" i="1" s="1"/>
  <c r="AS195" i="1"/>
  <c r="BF195" i="1" s="1"/>
  <c r="AT196" i="1"/>
  <c r="BG196" i="1" s="1"/>
  <c r="AS196" i="1"/>
  <c r="BF196" i="1" s="1"/>
  <c r="AT197" i="1"/>
  <c r="BG197" i="1" s="1"/>
  <c r="AS197" i="1"/>
  <c r="BF197" i="1" s="1"/>
  <c r="AS198" i="1"/>
  <c r="BF198" i="1" s="1"/>
  <c r="AT198" i="1"/>
  <c r="BG198" i="1" s="1"/>
  <c r="AT199" i="1"/>
  <c r="BG199" i="1" s="1"/>
  <c r="AS199" i="1"/>
  <c r="BF199" i="1" s="1"/>
  <c r="AT200" i="1"/>
  <c r="BG200" i="1" s="1"/>
  <c r="AS200" i="1"/>
  <c r="BF200" i="1" s="1"/>
  <c r="AT201" i="1"/>
  <c r="BG201" i="1" s="1"/>
  <c r="AS201" i="1"/>
  <c r="BF201" i="1" s="1"/>
  <c r="AS202" i="1"/>
  <c r="BF202" i="1" s="1"/>
  <c r="AT202" i="1"/>
  <c r="BG202" i="1" s="1"/>
  <c r="AI203" i="1"/>
  <c r="AV203" i="1" s="1"/>
  <c r="AT203" i="1"/>
  <c r="BG203" i="1" s="1"/>
  <c r="AS203" i="1"/>
  <c r="BF203" i="1" s="1"/>
  <c r="AT204" i="1"/>
  <c r="BG204" i="1" s="1"/>
  <c r="AS204" i="1"/>
  <c r="BF204" i="1" s="1"/>
  <c r="AT205" i="1"/>
  <c r="BG205" i="1" s="1"/>
  <c r="AS205" i="1"/>
  <c r="BF205" i="1" s="1"/>
  <c r="AS206" i="1"/>
  <c r="BF206" i="1" s="1"/>
  <c r="AT206" i="1"/>
  <c r="BG206" i="1" s="1"/>
  <c r="AT207" i="1"/>
  <c r="BG207" i="1" s="1"/>
  <c r="AS207" i="1"/>
  <c r="BF207" i="1" s="1"/>
  <c r="AT208" i="1"/>
  <c r="BG208" i="1" s="1"/>
  <c r="AS208" i="1"/>
  <c r="BF208" i="1" s="1"/>
  <c r="AT209" i="1"/>
  <c r="BG209" i="1" s="1"/>
  <c r="AS209" i="1"/>
  <c r="BF209" i="1" s="1"/>
  <c r="AS210" i="1"/>
  <c r="BF210" i="1" s="1"/>
  <c r="AT210" i="1"/>
  <c r="BG210" i="1" s="1"/>
  <c r="AT212" i="1"/>
  <c r="BG212" i="1" s="1"/>
  <c r="AS212" i="1"/>
  <c r="BF212" i="1" s="1"/>
  <c r="AS214" i="1"/>
  <c r="BF214" i="1" s="1"/>
  <c r="H111" i="15" s="1"/>
  <c r="I111" i="15" s="1"/>
  <c r="AT214" i="1"/>
  <c r="BG214" i="1" s="1"/>
  <c r="AT25" i="1"/>
  <c r="AS25" i="1"/>
  <c r="AL125" i="1"/>
  <c r="AY125" i="1" s="1"/>
  <c r="AT125" i="1"/>
  <c r="BG125" i="1" s="1"/>
  <c r="AS125" i="1"/>
  <c r="BF125" i="1" s="1"/>
  <c r="AT213" i="1"/>
  <c r="BG213" i="1" s="1"/>
  <c r="AS213" i="1"/>
  <c r="BF213" i="1" s="1"/>
  <c r="BG64" i="1"/>
  <c r="BF8" i="1"/>
  <c r="BG92" i="1"/>
  <c r="BG84" i="1"/>
  <c r="BF61" i="1"/>
  <c r="BF62" i="1"/>
  <c r="AR15" i="1"/>
  <c r="AT15" i="1"/>
  <c r="AS15" i="1"/>
  <c r="AR17" i="1"/>
  <c r="AT17" i="1"/>
  <c r="AS17" i="1"/>
  <c r="BF17" i="1" s="1"/>
  <c r="AS18" i="1"/>
  <c r="BF18" i="1" s="1"/>
  <c r="AT18" i="1"/>
  <c r="BG18" i="1" s="1"/>
  <c r="AT19" i="1"/>
  <c r="AS19" i="1"/>
  <c r="AT22" i="1"/>
  <c r="AS22" i="1"/>
  <c r="AT24" i="1"/>
  <c r="AS24" i="1"/>
  <c r="AT28" i="1"/>
  <c r="AS28" i="1"/>
  <c r="AT30" i="1"/>
  <c r="BG30" i="1" s="1"/>
  <c r="AS30" i="1"/>
  <c r="BF30" i="1" s="1"/>
  <c r="AT31" i="1"/>
  <c r="AS31" i="1"/>
  <c r="AT33" i="1"/>
  <c r="BG33" i="1" s="1"/>
  <c r="AS33" i="1"/>
  <c r="BF33" i="1" s="1"/>
  <c r="AT34" i="1"/>
  <c r="BG34" i="1" s="1"/>
  <c r="AS34" i="1"/>
  <c r="BF34" i="1" s="1"/>
  <c r="AR41" i="1"/>
  <c r="BE41" i="1" s="1"/>
  <c r="AT41" i="1"/>
  <c r="BG41" i="1" s="1"/>
  <c r="AS41" i="1"/>
  <c r="BF41" i="1" s="1"/>
  <c r="AT47" i="1"/>
  <c r="BG47" i="1" s="1"/>
  <c r="AS47" i="1"/>
  <c r="AT49" i="1"/>
  <c r="BG49" i="1" s="1"/>
  <c r="AS49" i="1"/>
  <c r="BF49" i="1" s="1"/>
  <c r="AR54" i="1"/>
  <c r="AT54" i="1"/>
  <c r="AS54" i="1"/>
  <c r="AT56" i="1"/>
  <c r="BG56" i="1" s="1"/>
  <c r="AS56" i="1"/>
  <c r="BF56" i="1" s="1"/>
  <c r="AT63" i="1"/>
  <c r="BG63" i="1" s="1"/>
  <c r="AS63" i="1"/>
  <c r="BF63" i="1" s="1"/>
  <c r="H212" i="15" s="1"/>
  <c r="I212" i="15" s="1"/>
  <c r="AT65" i="1"/>
  <c r="BG65" i="1" s="1"/>
  <c r="AS65" i="1"/>
  <c r="BF65" i="1" s="1"/>
  <c r="AT69" i="1"/>
  <c r="AS69" i="1"/>
  <c r="AT73" i="1"/>
  <c r="AS73" i="1"/>
  <c r="AT75" i="1"/>
  <c r="AS75" i="1"/>
  <c r="AR80" i="1"/>
  <c r="AT80" i="1"/>
  <c r="AS80" i="1"/>
  <c r="AT88" i="1"/>
  <c r="AS88" i="1"/>
  <c r="AT93" i="1"/>
  <c r="AS93" i="1"/>
  <c r="AT96" i="1"/>
  <c r="BG96" i="1" s="1"/>
  <c r="AS96" i="1"/>
  <c r="AS101" i="1"/>
  <c r="BF101" i="1" s="1"/>
  <c r="AT101" i="1"/>
  <c r="BG101" i="1" s="1"/>
  <c r="AT103" i="1"/>
  <c r="BG103" i="1" s="1"/>
  <c r="AS103" i="1"/>
  <c r="BF103" i="1" s="1"/>
  <c r="AT105" i="1"/>
  <c r="BG105" i="1" s="1"/>
  <c r="AS105" i="1"/>
  <c r="BF105" i="1" s="1"/>
  <c r="AT107" i="1"/>
  <c r="BG107" i="1" s="1"/>
  <c r="AS107" i="1"/>
  <c r="BF107" i="1" s="1"/>
  <c r="AS109" i="1"/>
  <c r="BF109" i="1" s="1"/>
  <c r="AT109" i="1"/>
  <c r="BG109" i="1" s="1"/>
  <c r="AT111" i="1"/>
  <c r="BG111" i="1" s="1"/>
  <c r="AS111" i="1"/>
  <c r="BF111" i="1" s="1"/>
  <c r="AT113" i="1"/>
  <c r="BG113" i="1" s="1"/>
  <c r="AS113" i="1"/>
  <c r="BF113" i="1" s="1"/>
  <c r="AT115" i="1"/>
  <c r="BG115" i="1" s="1"/>
  <c r="AS115" i="1"/>
  <c r="BF115" i="1" s="1"/>
  <c r="AL117" i="1"/>
  <c r="AY117" i="1" s="1"/>
  <c r="K18" i="11" s="1"/>
  <c r="L18" i="11" s="1"/>
  <c r="AT117" i="1"/>
  <c r="BG117" i="1" s="1"/>
  <c r="AS117" i="1"/>
  <c r="BF117" i="1" s="1"/>
  <c r="AT119" i="1"/>
  <c r="BG119" i="1" s="1"/>
  <c r="AS119" i="1"/>
  <c r="BF119" i="1" s="1"/>
  <c r="AT121" i="1"/>
  <c r="BG121" i="1" s="1"/>
  <c r="AS121" i="1"/>
  <c r="BF121" i="1" s="1"/>
  <c r="AL123" i="1"/>
  <c r="AY123" i="1" s="1"/>
  <c r="K24" i="11" s="1"/>
  <c r="L24" i="11" s="1"/>
  <c r="AT123" i="1"/>
  <c r="BG123" i="1" s="1"/>
  <c r="AS123" i="1"/>
  <c r="BF123" i="1" s="1"/>
  <c r="AS126" i="1"/>
  <c r="BF126" i="1" s="1"/>
  <c r="AT126" i="1"/>
  <c r="BG126" i="1" s="1"/>
  <c r="AT128" i="1"/>
  <c r="BG128" i="1" s="1"/>
  <c r="AS128" i="1"/>
  <c r="BF128" i="1" s="1"/>
  <c r="AS130" i="1"/>
  <c r="BF130" i="1" s="1"/>
  <c r="AT130" i="1"/>
  <c r="BG130" i="1" s="1"/>
  <c r="AT132" i="1"/>
  <c r="BG132" i="1" s="1"/>
  <c r="AS132" i="1"/>
  <c r="BF132" i="1" s="1"/>
  <c r="AI133" i="1"/>
  <c r="AV133" i="1" s="1"/>
  <c r="AT133" i="1"/>
  <c r="BG133" i="1" s="1"/>
  <c r="AS133" i="1"/>
  <c r="BF133" i="1" s="1"/>
  <c r="AT135" i="1"/>
  <c r="BG135" i="1" s="1"/>
  <c r="AS135" i="1"/>
  <c r="BF135" i="1" s="1"/>
  <c r="AS138" i="1"/>
  <c r="BF138" i="1" s="1"/>
  <c r="AT138" i="1"/>
  <c r="BG138" i="1" s="1"/>
  <c r="AT5" i="1"/>
  <c r="AS5" i="1"/>
  <c r="AT7" i="1"/>
  <c r="AS7" i="1"/>
  <c r="AS10" i="1"/>
  <c r="BF10" i="1" s="1"/>
  <c r="AT10" i="1"/>
  <c r="BG10" i="1" s="1"/>
  <c r="AL11" i="1"/>
  <c r="AY11" i="1" s="1"/>
  <c r="AT11" i="1"/>
  <c r="BG11" i="1" s="1"/>
  <c r="AS11" i="1"/>
  <c r="BF11" i="1" s="1"/>
  <c r="AT12" i="1"/>
  <c r="BG12" i="1" s="1"/>
  <c r="AS12" i="1"/>
  <c r="BF12" i="1" s="1"/>
  <c r="AS14" i="1"/>
  <c r="AT14" i="1"/>
  <c r="AT16" i="1"/>
  <c r="BG16" i="1" s="1"/>
  <c r="AS16" i="1"/>
  <c r="BF16" i="1" s="1"/>
  <c r="AT20" i="1"/>
  <c r="AS20" i="1"/>
  <c r="AT21" i="1"/>
  <c r="BG21" i="1" s="1"/>
  <c r="AS21" i="1"/>
  <c r="BF21" i="1" s="1"/>
  <c r="AT23" i="1"/>
  <c r="AS23" i="1"/>
  <c r="AT26" i="1"/>
  <c r="BG26" i="1" s="1"/>
  <c r="AS26" i="1"/>
  <c r="AL27" i="1"/>
  <c r="AT27" i="1"/>
  <c r="AS27" i="1"/>
  <c r="AT29" i="1"/>
  <c r="BG29" i="1" s="1"/>
  <c r="AS29" i="1"/>
  <c r="BF29" i="1" s="1"/>
  <c r="AT32" i="1"/>
  <c r="AS32" i="1"/>
  <c r="AT36" i="1"/>
  <c r="AS36" i="1"/>
  <c r="AT39" i="1"/>
  <c r="BG39" i="1" s="1"/>
  <c r="AS39" i="1"/>
  <c r="AT40" i="1"/>
  <c r="AS40" i="1"/>
  <c r="AL42" i="1"/>
  <c r="AY42" i="1" s="1"/>
  <c r="AT42" i="1"/>
  <c r="BG42" i="1" s="1"/>
  <c r="AS42" i="1"/>
  <c r="BF42" i="1" s="1"/>
  <c r="AT43" i="1"/>
  <c r="BG43" i="1" s="1"/>
  <c r="AS43" i="1"/>
  <c r="BF43" i="1" s="1"/>
  <c r="AT44" i="1"/>
  <c r="AS44" i="1"/>
  <c r="AT46" i="1"/>
  <c r="AS46" i="1"/>
  <c r="AT48" i="1"/>
  <c r="AS48" i="1"/>
  <c r="AT50" i="1"/>
  <c r="BG50" i="1" s="1"/>
  <c r="AS50" i="1"/>
  <c r="BF50" i="1" s="1"/>
  <c r="AL53" i="1"/>
  <c r="AT53" i="1"/>
  <c r="AS53" i="1"/>
  <c r="AT55" i="1"/>
  <c r="AS55" i="1"/>
  <c r="AT57" i="1"/>
  <c r="BG57" i="1" s="1"/>
  <c r="AS57" i="1"/>
  <c r="BF57" i="1" s="1"/>
  <c r="AT58" i="1"/>
  <c r="BG58" i="1" s="1"/>
  <c r="AS58" i="1"/>
  <c r="AT59" i="1"/>
  <c r="BG59" i="1" s="1"/>
  <c r="AS59" i="1"/>
  <c r="BF59" i="1" s="1"/>
  <c r="AL60" i="1"/>
  <c r="AT60" i="1"/>
  <c r="AS60" i="1"/>
  <c r="AT66" i="1"/>
  <c r="BG66" i="1" s="1"/>
  <c r="AS66" i="1"/>
  <c r="BF66" i="1" s="1"/>
  <c r="AT68" i="1"/>
  <c r="AS68" i="1"/>
  <c r="AT70" i="1"/>
  <c r="AS70" i="1"/>
  <c r="AL72" i="1"/>
  <c r="AT72" i="1"/>
  <c r="AS72" i="1"/>
  <c r="AT74" i="1"/>
  <c r="AS74" i="1"/>
  <c r="AT76" i="1"/>
  <c r="AS76" i="1"/>
  <c r="AT79" i="1"/>
  <c r="AS79" i="1"/>
  <c r="AT81" i="1"/>
  <c r="AS81" i="1"/>
  <c r="AT83" i="1"/>
  <c r="BG83" i="1" s="1"/>
  <c r="AS83" i="1"/>
  <c r="BF83" i="1" s="1"/>
  <c r="AT87" i="1"/>
  <c r="AS87" i="1"/>
  <c r="AL89" i="1"/>
  <c r="AT89" i="1"/>
  <c r="BG89" i="1" s="1"/>
  <c r="AS89" i="1"/>
  <c r="BF89" i="1" s="1"/>
  <c r="AT90" i="1"/>
  <c r="BG90" i="1" s="1"/>
  <c r="AS90" i="1"/>
  <c r="BF90" i="1" s="1"/>
  <c r="AT91" i="1"/>
  <c r="BG91" i="1" s="1"/>
  <c r="AS91" i="1"/>
  <c r="BF91" i="1" s="1"/>
  <c r="AR94" i="1"/>
  <c r="BE94" i="1" s="1"/>
  <c r="AT94" i="1"/>
  <c r="BG94" i="1" s="1"/>
  <c r="AS94" i="1"/>
  <c r="AT215" i="1"/>
  <c r="BG215" i="1" s="1"/>
  <c r="AS215" i="1"/>
  <c r="BF215" i="1" s="1"/>
  <c r="AT216" i="1"/>
  <c r="BG216" i="1" s="1"/>
  <c r="AS216" i="1"/>
  <c r="BF216" i="1" s="1"/>
  <c r="AT217" i="1"/>
  <c r="BG217" i="1" s="1"/>
  <c r="AS217" i="1"/>
  <c r="BF217" i="1" s="1"/>
  <c r="AS218" i="1"/>
  <c r="BF218" i="1" s="1"/>
  <c r="AT218" i="1"/>
  <c r="BG218" i="1" s="1"/>
  <c r="AT219" i="1"/>
  <c r="BG219" i="1" s="1"/>
  <c r="AS219" i="1"/>
  <c r="BF219" i="1" s="1"/>
  <c r="AT220" i="1"/>
  <c r="BG220" i="1" s="1"/>
  <c r="AS220" i="1"/>
  <c r="BF220" i="1" s="1"/>
  <c r="AI221" i="1"/>
  <c r="AV221" i="1" s="1"/>
  <c r="AT221" i="1"/>
  <c r="BG221" i="1" s="1"/>
  <c r="AS221" i="1"/>
  <c r="BF221" i="1" s="1"/>
  <c r="AI222" i="1"/>
  <c r="AV222" i="1" s="1"/>
  <c r="AS222" i="1"/>
  <c r="BF222" i="1" s="1"/>
  <c r="AT222" i="1"/>
  <c r="BG222" i="1" s="1"/>
  <c r="AT223" i="1"/>
  <c r="BG223" i="1" s="1"/>
  <c r="AS223" i="1"/>
  <c r="BF223" i="1" s="1"/>
  <c r="AT224" i="1"/>
  <c r="BG224" i="1" s="1"/>
  <c r="AS224" i="1"/>
  <c r="BF224" i="1" s="1"/>
  <c r="AT225" i="1"/>
  <c r="BG225" i="1" s="1"/>
  <c r="AS225" i="1"/>
  <c r="BF225" i="1" s="1"/>
  <c r="AS226" i="1"/>
  <c r="BF226" i="1" s="1"/>
  <c r="AT226" i="1"/>
  <c r="BG226" i="1" s="1"/>
  <c r="AT227" i="1"/>
  <c r="BG227" i="1" s="1"/>
  <c r="AS227" i="1"/>
  <c r="BF227" i="1" s="1"/>
  <c r="AT228" i="1"/>
  <c r="BG228" i="1" s="1"/>
  <c r="AS228" i="1"/>
  <c r="BF228" i="1" s="1"/>
  <c r="AT229" i="1"/>
  <c r="BG229" i="1" s="1"/>
  <c r="AS229" i="1"/>
  <c r="BF229" i="1" s="1"/>
  <c r="AS230" i="1"/>
  <c r="BF230" i="1" s="1"/>
  <c r="AT230" i="1"/>
  <c r="BG230" i="1" s="1"/>
  <c r="AT231" i="1"/>
  <c r="BG231" i="1" s="1"/>
  <c r="AS231" i="1"/>
  <c r="BF231" i="1" s="1"/>
  <c r="AT232" i="1"/>
  <c r="BG232" i="1" s="1"/>
  <c r="AS232" i="1"/>
  <c r="BF232" i="1" s="1"/>
  <c r="AT233" i="1"/>
  <c r="BG233" i="1" s="1"/>
  <c r="AS233" i="1"/>
  <c r="BF233" i="1" s="1"/>
  <c r="AS234" i="1"/>
  <c r="BF234" i="1" s="1"/>
  <c r="AT234" i="1"/>
  <c r="BG234" i="1" s="1"/>
  <c r="AT235" i="1"/>
  <c r="BG235" i="1" s="1"/>
  <c r="AS235" i="1"/>
  <c r="BF235" i="1" s="1"/>
  <c r="AT236" i="1"/>
  <c r="BG236" i="1" s="1"/>
  <c r="AS236" i="1"/>
  <c r="BF236" i="1" s="1"/>
  <c r="AL237" i="1"/>
  <c r="AY237" i="1" s="1"/>
  <c r="AT237" i="1"/>
  <c r="BG237" i="1" s="1"/>
  <c r="AS237" i="1"/>
  <c r="BF237" i="1" s="1"/>
  <c r="K134" i="11"/>
  <c r="L134" i="11" s="1"/>
  <c r="AS238" i="1"/>
  <c r="BF238" i="1" s="1"/>
  <c r="AT238" i="1"/>
  <c r="BG238" i="1" s="1"/>
  <c r="AT239" i="1"/>
  <c r="BG239" i="1" s="1"/>
  <c r="AS239" i="1"/>
  <c r="BF239" i="1" s="1"/>
  <c r="AT240" i="1"/>
  <c r="BG240" i="1" s="1"/>
  <c r="AS240" i="1"/>
  <c r="BF240" i="1" s="1"/>
  <c r="AT241" i="1"/>
  <c r="BG241" i="1" s="1"/>
  <c r="AS241" i="1"/>
  <c r="BF241" i="1" s="1"/>
  <c r="AL242" i="1"/>
  <c r="AY242" i="1" s="1"/>
  <c r="AS242" i="1"/>
  <c r="BF242" i="1" s="1"/>
  <c r="AT242" i="1"/>
  <c r="BG242" i="1" s="1"/>
  <c r="K139" i="11"/>
  <c r="L139" i="11" s="1"/>
  <c r="AT243" i="1"/>
  <c r="BG243" i="1" s="1"/>
  <c r="AS243" i="1"/>
  <c r="BF243" i="1" s="1"/>
  <c r="AT244" i="1"/>
  <c r="BG244" i="1" s="1"/>
  <c r="AS244" i="1"/>
  <c r="BF244" i="1" s="1"/>
  <c r="AR245" i="1"/>
  <c r="BE245" i="1" s="1"/>
  <c r="AT245" i="1"/>
  <c r="BG245" i="1" s="1"/>
  <c r="AS245" i="1"/>
  <c r="BF245" i="1" s="1"/>
  <c r="AS246" i="1"/>
  <c r="BF246" i="1" s="1"/>
  <c r="AT246" i="1"/>
  <c r="BG246" i="1" s="1"/>
  <c r="AT247" i="1"/>
  <c r="BG247" i="1" s="1"/>
  <c r="AS247" i="1"/>
  <c r="BF247" i="1" s="1"/>
  <c r="AT248" i="1"/>
  <c r="BG248" i="1" s="1"/>
  <c r="AS248" i="1"/>
  <c r="BF248" i="1" s="1"/>
  <c r="AI249" i="1"/>
  <c r="AV249" i="1" s="1"/>
  <c r="AT249" i="1"/>
  <c r="BG249" i="1" s="1"/>
  <c r="AS249" i="1"/>
  <c r="BF249" i="1" s="1"/>
  <c r="AL250" i="1"/>
  <c r="AY250" i="1" s="1"/>
  <c r="K147" i="11" s="1"/>
  <c r="L147" i="11" s="1"/>
  <c r="AS250" i="1"/>
  <c r="BF250" i="1" s="1"/>
  <c r="AT250" i="1"/>
  <c r="BG250" i="1" s="1"/>
  <c r="AT251" i="1"/>
  <c r="BG251" i="1" s="1"/>
  <c r="AS251" i="1"/>
  <c r="BF251" i="1" s="1"/>
  <c r="AR252" i="1"/>
  <c r="BE252" i="1" s="1"/>
  <c r="AT252" i="1"/>
  <c r="BG252" i="1" s="1"/>
  <c r="AS252" i="1"/>
  <c r="BF252" i="1" s="1"/>
  <c r="AT253" i="1"/>
  <c r="BG253" i="1" s="1"/>
  <c r="AS253" i="1"/>
  <c r="BF253" i="1" s="1"/>
  <c r="AS254" i="1"/>
  <c r="BF254" i="1" s="1"/>
  <c r="AT254" i="1"/>
  <c r="BG254" i="1" s="1"/>
  <c r="AT255" i="1"/>
  <c r="BG255" i="1" s="1"/>
  <c r="AS255" i="1"/>
  <c r="BF255" i="1" s="1"/>
  <c r="AT256" i="1"/>
  <c r="BG256" i="1" s="1"/>
  <c r="AS256" i="1"/>
  <c r="BF256" i="1" s="1"/>
  <c r="AT257" i="1"/>
  <c r="BG257" i="1" s="1"/>
  <c r="AS257" i="1"/>
  <c r="BF257" i="1" s="1"/>
  <c r="AL77" i="1"/>
  <c r="AY77" i="1" s="1"/>
  <c r="AT77" i="1"/>
  <c r="AS77" i="1"/>
  <c r="AT52" i="1"/>
  <c r="BG52" i="1" s="1"/>
  <c r="AS52" i="1"/>
  <c r="BF52" i="1" s="1"/>
  <c r="AT211" i="1"/>
  <c r="BG211" i="1" s="1"/>
  <c r="AS211" i="1"/>
  <c r="BF211" i="1" s="1"/>
  <c r="AT177" i="1"/>
  <c r="BG177" i="1" s="1"/>
  <c r="AS177" i="1"/>
  <c r="BF177" i="1" s="1"/>
  <c r="U7" i="1"/>
  <c r="BF64" i="1"/>
  <c r="H213" i="15" s="1"/>
  <c r="I213" i="15" s="1"/>
  <c r="BG8" i="1"/>
  <c r="BF47" i="1"/>
  <c r="BF92" i="1"/>
  <c r="BE17" i="1"/>
  <c r="BG17" i="1"/>
  <c r="BF84" i="1"/>
  <c r="H232" i="15" s="1"/>
  <c r="I232" i="15" s="1"/>
  <c r="BF96" i="1"/>
  <c r="H244" i="15" s="1"/>
  <c r="I244" i="15" s="1"/>
  <c r="BG95" i="1"/>
  <c r="BF51" i="1"/>
  <c r="BG61" i="1"/>
  <c r="BF94" i="1"/>
  <c r="H242" i="15" s="1"/>
  <c r="I242" i="15" s="1"/>
  <c r="BF58" i="1"/>
  <c r="BF26" i="1"/>
  <c r="BF39" i="1"/>
  <c r="L2" i="3"/>
  <c r="R4" i="1"/>
  <c r="T4" i="1" s="1"/>
  <c r="Q95" i="3"/>
  <c r="S95" i="3" s="1"/>
  <c r="S17" i="3" s="1"/>
  <c r="T17" i="3" s="1"/>
  <c r="S19" i="1" s="1"/>
  <c r="T5" i="3"/>
  <c r="S7" i="1" s="1"/>
  <c r="S51" i="3"/>
  <c r="T51" i="3" s="1"/>
  <c r="S55" i="1" s="1"/>
  <c r="S45" i="3"/>
  <c r="T45" i="3" s="1"/>
  <c r="S48" i="1" s="1"/>
  <c r="S69" i="3"/>
  <c r="T69" i="3" s="1"/>
  <c r="S73" i="1" s="1"/>
  <c r="S11" i="3"/>
  <c r="T11" i="3" s="1"/>
  <c r="S13" i="1" s="1"/>
  <c r="S72" i="3"/>
  <c r="T72" i="3" s="1"/>
  <c r="S75" i="3"/>
  <c r="T75" i="3" s="1"/>
  <c r="S80" i="1" s="1"/>
  <c r="S56" i="3"/>
  <c r="T56" i="3" s="1"/>
  <c r="S60" i="1" s="1"/>
  <c r="S4" i="3"/>
  <c r="T4" i="3" s="1"/>
  <c r="S6" i="1" s="1"/>
  <c r="S77" i="3"/>
  <c r="T77" i="3" s="1"/>
  <c r="S82" i="1" s="1"/>
  <c r="B22" i="16" s="1"/>
  <c r="R60" i="1"/>
  <c r="X60" i="1" s="1"/>
  <c r="AZ60" i="1" s="1"/>
  <c r="L56" i="3"/>
  <c r="R67" i="1"/>
  <c r="U67" i="1" s="1"/>
  <c r="L63" i="3"/>
  <c r="R27" i="1"/>
  <c r="V27" i="1" s="1"/>
  <c r="L24" i="3"/>
  <c r="R72" i="1"/>
  <c r="U72" i="1" s="1"/>
  <c r="L68" i="3"/>
  <c r="M68" i="3" s="1"/>
  <c r="R32" i="1"/>
  <c r="U32" i="1" s="1"/>
  <c r="L29" i="3"/>
  <c r="R35" i="1"/>
  <c r="W35" i="1" s="1"/>
  <c r="L32" i="3"/>
  <c r="R22" i="1"/>
  <c r="U22" i="1" s="1"/>
  <c r="L20" i="3"/>
  <c r="R74" i="1"/>
  <c r="U74" i="1" s="1"/>
  <c r="L70" i="3"/>
  <c r="R31" i="1"/>
  <c r="X31" i="1" s="1"/>
  <c r="AZ31" i="1" s="1"/>
  <c r="L28" i="3"/>
  <c r="R23" i="1"/>
  <c r="U23" i="1" s="1"/>
  <c r="L21" i="3"/>
  <c r="R71" i="1"/>
  <c r="X71" i="1" s="1"/>
  <c r="AZ71" i="1" s="1"/>
  <c r="L67" i="3"/>
  <c r="R53" i="1"/>
  <c r="U53" i="1" s="1"/>
  <c r="L49" i="3"/>
  <c r="R80" i="1"/>
  <c r="U80" i="1" s="1"/>
  <c r="L75" i="3"/>
  <c r="R86" i="1"/>
  <c r="T86" i="1" s="1"/>
  <c r="L82" i="3"/>
  <c r="R73" i="1"/>
  <c r="U73" i="1" s="1"/>
  <c r="L69" i="3"/>
  <c r="R70" i="1"/>
  <c r="U70" i="1" s="1"/>
  <c r="L66" i="3"/>
  <c r="R28" i="1"/>
  <c r="X28" i="1" s="1"/>
  <c r="AZ28" i="1" s="1"/>
  <c r="L25" i="3"/>
  <c r="R9" i="1"/>
  <c r="V9" i="1" s="1"/>
  <c r="L7" i="3"/>
  <c r="R78" i="1"/>
  <c r="W78" i="1" s="1"/>
  <c r="L73" i="3"/>
  <c r="R55" i="1"/>
  <c r="V55" i="1" s="1"/>
  <c r="L51" i="3"/>
  <c r="R38" i="1"/>
  <c r="U38" i="1" s="1"/>
  <c r="L35" i="3"/>
  <c r="R46" i="1"/>
  <c r="W46" i="1" s="1"/>
  <c r="L43" i="3"/>
  <c r="R69" i="1"/>
  <c r="T69" i="1" s="1"/>
  <c r="L65" i="3"/>
  <c r="M65" i="3" s="1"/>
  <c r="R44" i="1"/>
  <c r="T44" i="1" s="1"/>
  <c r="L41" i="3"/>
  <c r="R6" i="1"/>
  <c r="X6" i="1" s="1"/>
  <c r="AZ6" i="1" s="1"/>
  <c r="L4" i="3"/>
  <c r="R66" i="1"/>
  <c r="U66" i="1" s="1"/>
  <c r="L62" i="3"/>
  <c r="R45" i="1"/>
  <c r="W45" i="1" s="1"/>
  <c r="L42" i="3"/>
  <c r="R88" i="1"/>
  <c r="U88" i="1" s="1"/>
  <c r="L84" i="3"/>
  <c r="R54" i="1"/>
  <c r="V54" i="1" s="1"/>
  <c r="L50" i="3"/>
  <c r="R19" i="1"/>
  <c r="V19" i="1" s="1"/>
  <c r="L17" i="3"/>
  <c r="R87" i="1"/>
  <c r="U87" i="1" s="1"/>
  <c r="L83" i="3"/>
  <c r="R68" i="1"/>
  <c r="W68" i="1" s="1"/>
  <c r="L64" i="3"/>
  <c r="R14" i="1"/>
  <c r="V14" i="1" s="1"/>
  <c r="L12" i="3"/>
  <c r="R29" i="1"/>
  <c r="X29" i="1" s="1"/>
  <c r="AZ29" i="1" s="1"/>
  <c r="L26" i="3"/>
  <c r="R15" i="1"/>
  <c r="X15" i="1" s="1"/>
  <c r="AZ15" i="1" s="1"/>
  <c r="L13" i="3"/>
  <c r="R82" i="1"/>
  <c r="L77" i="3"/>
  <c r="R49" i="1"/>
  <c r="U49" i="1" s="1"/>
  <c r="L46" i="3"/>
  <c r="R13" i="1"/>
  <c r="X13" i="1" s="1"/>
  <c r="AZ13" i="1" s="1"/>
  <c r="L11" i="3"/>
  <c r="R48" i="1"/>
  <c r="W48" i="1" s="1"/>
  <c r="L45" i="3"/>
  <c r="R65" i="1"/>
  <c r="X65" i="1" s="1"/>
  <c r="AZ65" i="1" s="1"/>
  <c r="R93" i="1"/>
  <c r="U93" i="1" s="1"/>
  <c r="L91" i="3"/>
  <c r="R41" i="1"/>
  <c r="U41" i="1" s="1"/>
  <c r="L38" i="3"/>
  <c r="R79" i="1"/>
  <c r="U79" i="1" s="1"/>
  <c r="L74" i="3"/>
  <c r="R36" i="1"/>
  <c r="V36" i="1" s="1"/>
  <c r="L33" i="3"/>
  <c r="R75" i="1"/>
  <c r="U75" i="1" s="1"/>
  <c r="L71" i="3"/>
  <c r="R40" i="1"/>
  <c r="U40" i="1" s="1"/>
  <c r="L37" i="3"/>
  <c r="AL213" i="1"/>
  <c r="AY213" i="1" s="1"/>
  <c r="AR213" i="1"/>
  <c r="BE213" i="1" s="1"/>
  <c r="AL177" i="1"/>
  <c r="AY177" i="1" s="1"/>
  <c r="AI178" i="1"/>
  <c r="AI211" i="1"/>
  <c r="AV211" i="1" s="1"/>
  <c r="AI213" i="1"/>
  <c r="AV213" i="1" s="1"/>
  <c r="AV52" i="1"/>
  <c r="AV77" i="1"/>
  <c r="AI177" i="1"/>
  <c r="AV177" i="1" s="1"/>
  <c r="AI212" i="1"/>
  <c r="AV212" i="1" s="1"/>
  <c r="K113" i="7" s="1"/>
  <c r="AI214" i="1"/>
  <c r="AV214" i="1" s="1"/>
  <c r="K114" i="7" s="1"/>
  <c r="AI125" i="1"/>
  <c r="AV125" i="1" s="1"/>
  <c r="AI126" i="1"/>
  <c r="AV126" i="1" s="1"/>
  <c r="AL126" i="1"/>
  <c r="AY126" i="1" s="1"/>
  <c r="AR212" i="1"/>
  <c r="BE212" i="1" s="1"/>
  <c r="AL212" i="1"/>
  <c r="AY212" i="1" s="1"/>
  <c r="T23" i="1"/>
  <c r="T5" i="2"/>
  <c r="T6" i="2" s="1"/>
  <c r="U6" i="2" s="1"/>
  <c r="P5" i="2"/>
  <c r="AK1" i="1" s="1"/>
  <c r="AK184" i="1" s="1"/>
  <c r="AX184" i="1" s="1"/>
  <c r="AL214" i="1"/>
  <c r="AY214" i="1" s="1"/>
  <c r="AR25" i="1"/>
  <c r="AL25" i="1"/>
  <c r="AR26" i="1"/>
  <c r="BE26" i="1" s="1"/>
  <c r="AL26" i="1"/>
  <c r="AR215" i="1"/>
  <c r="BE215" i="1" s="1"/>
  <c r="AL215" i="1"/>
  <c r="AL52" i="1"/>
  <c r="AY52" i="1" s="1"/>
  <c r="K3" i="3"/>
  <c r="AJ6" i="1"/>
  <c r="AJ22" i="1"/>
  <c r="AJ38" i="1"/>
  <c r="AJ54" i="1"/>
  <c r="AJ70" i="1"/>
  <c r="AJ86" i="1"/>
  <c r="AJ105" i="1"/>
  <c r="AJ121" i="1"/>
  <c r="AW121" i="1" s="1"/>
  <c r="K22" i="8" s="1"/>
  <c r="L22" i="8" s="1"/>
  <c r="AJ137" i="1"/>
  <c r="AW137" i="1" s="1"/>
  <c r="K37" i="8" s="1"/>
  <c r="L37" i="8" s="1"/>
  <c r="AJ153" i="1"/>
  <c r="AJ169" i="1"/>
  <c r="AJ185" i="1"/>
  <c r="AW185" i="1" s="1"/>
  <c r="K84" i="8" s="1"/>
  <c r="L84" i="8" s="1"/>
  <c r="AJ201" i="1"/>
  <c r="AJ217" i="1"/>
  <c r="AJ233" i="1"/>
  <c r="AJ249" i="1"/>
  <c r="AJ25" i="1"/>
  <c r="AJ89" i="1"/>
  <c r="AJ156" i="1"/>
  <c r="AJ220" i="1"/>
  <c r="AW220" i="1" s="1"/>
  <c r="K117" i="8" s="1"/>
  <c r="L117" i="8" s="1"/>
  <c r="AJ252" i="1"/>
  <c r="AJ90" i="1"/>
  <c r="AJ157" i="1"/>
  <c r="AJ221" i="1"/>
  <c r="AW221" i="1" s="1"/>
  <c r="K118" i="8" s="1"/>
  <c r="L118" i="8" s="1"/>
  <c r="AJ27" i="1"/>
  <c r="AJ59" i="1"/>
  <c r="AJ91" i="1"/>
  <c r="AJ126" i="1"/>
  <c r="AW126" i="1" s="1"/>
  <c r="K26" i="8" s="1"/>
  <c r="L26" i="8" s="1"/>
  <c r="AJ174" i="1"/>
  <c r="AJ222" i="1"/>
  <c r="AJ254" i="1"/>
  <c r="AJ28" i="1"/>
  <c r="AJ60" i="1"/>
  <c r="AJ111" i="1"/>
  <c r="AJ143" i="1"/>
  <c r="AJ191" i="1"/>
  <c r="AW191" i="1" s="1"/>
  <c r="K90" i="8" s="1"/>
  <c r="L90" i="8" s="1"/>
  <c r="AJ239" i="1"/>
  <c r="AJ45" i="1"/>
  <c r="AJ176" i="1"/>
  <c r="AJ30" i="1"/>
  <c r="AJ46" i="1"/>
  <c r="AJ94" i="1"/>
  <c r="AJ129" i="1"/>
  <c r="AJ161" i="1"/>
  <c r="AJ193" i="1"/>
  <c r="AJ241" i="1"/>
  <c r="AW241" i="1" s="1"/>
  <c r="K138" i="8" s="1"/>
  <c r="L138" i="8" s="1"/>
  <c r="AJ31" i="1"/>
  <c r="AJ95" i="1"/>
  <c r="AJ48" i="1"/>
  <c r="AJ147" i="1"/>
  <c r="AJ243" i="1"/>
  <c r="AJ180" i="1"/>
  <c r="AW180" i="1" s="1"/>
  <c r="K79" i="8" s="1"/>
  <c r="L79" i="8" s="1"/>
  <c r="AJ101" i="1"/>
  <c r="AW101" i="1" s="1"/>
  <c r="K2" i="8" s="1"/>
  <c r="L2" i="8" s="1"/>
  <c r="AJ229" i="1"/>
  <c r="AJ51" i="1"/>
  <c r="AJ166" i="1"/>
  <c r="AW166" i="1" s="1"/>
  <c r="K66" i="8" s="1"/>
  <c r="L66" i="8" s="1"/>
  <c r="AJ183" i="1"/>
  <c r="AW183" i="1" s="1"/>
  <c r="K82" i="8" s="1"/>
  <c r="L82" i="8" s="1"/>
  <c r="AJ104" i="1"/>
  <c r="AJ248" i="1"/>
  <c r="AJ7" i="1"/>
  <c r="AJ23" i="1"/>
  <c r="AJ39" i="1"/>
  <c r="AJ55" i="1"/>
  <c r="AJ71" i="1"/>
  <c r="AJ87" i="1"/>
  <c r="AJ106" i="1"/>
  <c r="AJ122" i="1"/>
  <c r="AW122" i="1" s="1"/>
  <c r="K23" i="8" s="1"/>
  <c r="L23" i="8" s="1"/>
  <c r="AJ138" i="1"/>
  <c r="AW138" i="1" s="1"/>
  <c r="K38" i="8" s="1"/>
  <c r="L38" i="8" s="1"/>
  <c r="AJ154" i="1"/>
  <c r="AW154" i="1" s="1"/>
  <c r="K54" i="8" s="1"/>
  <c r="L54" i="8" s="1"/>
  <c r="AJ170" i="1"/>
  <c r="AJ186" i="1"/>
  <c r="AJ202" i="1"/>
  <c r="AW202" i="1" s="1"/>
  <c r="K101" i="8" s="1"/>
  <c r="L101" i="8" s="1"/>
  <c r="AJ218" i="1"/>
  <c r="AJ234" i="1"/>
  <c r="AJ250" i="1"/>
  <c r="AJ9" i="1"/>
  <c r="AJ124" i="1"/>
  <c r="AJ204" i="1"/>
  <c r="AJ10" i="1"/>
  <c r="AJ42" i="1"/>
  <c r="AJ74" i="1"/>
  <c r="AJ109" i="1"/>
  <c r="AJ141" i="1"/>
  <c r="AJ189" i="1"/>
  <c r="AW189" i="1" s="1"/>
  <c r="K88" i="8" s="1"/>
  <c r="L88" i="8" s="1"/>
  <c r="AJ237" i="1"/>
  <c r="AJ158" i="1"/>
  <c r="AJ44" i="1"/>
  <c r="AJ127" i="1"/>
  <c r="AW127" i="1" s="1"/>
  <c r="K27" i="8" s="1"/>
  <c r="L27" i="8" s="1"/>
  <c r="AJ223" i="1"/>
  <c r="AW223" i="1" s="1"/>
  <c r="K120" i="8" s="1"/>
  <c r="L120" i="8" s="1"/>
  <c r="AJ13" i="1"/>
  <c r="AJ93" i="1"/>
  <c r="AJ192" i="1"/>
  <c r="AW192" i="1" s="1"/>
  <c r="K91" i="8" s="1"/>
  <c r="L91" i="8" s="1"/>
  <c r="AJ145" i="1"/>
  <c r="AJ15" i="1"/>
  <c r="AJ79" i="1"/>
  <c r="AJ131" i="1"/>
  <c r="AW131" i="1" s="1"/>
  <c r="K31" i="8" s="1"/>
  <c r="L31" i="8" s="1"/>
  <c r="AJ227" i="1"/>
  <c r="AW227" i="1" s="1"/>
  <c r="K124" i="8" s="1"/>
  <c r="L124" i="8" s="1"/>
  <c r="AJ116" i="1"/>
  <c r="AJ244" i="1"/>
  <c r="AW244" i="1" s="1"/>
  <c r="K141" i="8" s="1"/>
  <c r="L141" i="8" s="1"/>
  <c r="AJ18" i="1"/>
  <c r="AJ133" i="1"/>
  <c r="AJ245" i="1"/>
  <c r="AJ102" i="1"/>
  <c r="AW102" i="1" s="1"/>
  <c r="K3" i="8" s="1"/>
  <c r="L3" i="8" s="1"/>
  <c r="AJ246" i="1"/>
  <c r="AW246" i="1" s="1"/>
  <c r="K143" i="8" s="1"/>
  <c r="L143" i="8" s="1"/>
  <c r="AJ119" i="1"/>
  <c r="AJ37" i="1"/>
  <c r="AJ53" i="1"/>
  <c r="AJ152" i="1"/>
  <c r="AW152" i="1" s="1"/>
  <c r="K52" i="8" s="1"/>
  <c r="L52" i="8" s="1"/>
  <c r="AJ232" i="1"/>
  <c r="AJ8" i="1"/>
  <c r="AJ24" i="1"/>
  <c r="AJ40" i="1"/>
  <c r="AJ56" i="1"/>
  <c r="AW56" i="1" s="1"/>
  <c r="K205" i="8" s="1"/>
  <c r="L205" i="8" s="1"/>
  <c r="AJ72" i="1"/>
  <c r="AJ88" i="1"/>
  <c r="AJ107" i="1"/>
  <c r="AW107" i="1" s="1"/>
  <c r="K8" i="8" s="1"/>
  <c r="L8" i="8" s="1"/>
  <c r="AJ123" i="1"/>
  <c r="AJ139" i="1"/>
  <c r="AJ155" i="1"/>
  <c r="AJ171" i="1"/>
  <c r="AW171" i="1" s="1"/>
  <c r="K71" i="8" s="1"/>
  <c r="L71" i="8" s="1"/>
  <c r="AJ187" i="1"/>
  <c r="AW187" i="1" s="1"/>
  <c r="K86" i="8" s="1"/>
  <c r="L86" i="8" s="1"/>
  <c r="AJ203" i="1"/>
  <c r="AJ219" i="1"/>
  <c r="AW219" i="1" s="1"/>
  <c r="K116" i="8" s="1"/>
  <c r="L116" i="8" s="1"/>
  <c r="AJ235" i="1"/>
  <c r="AJ251" i="1"/>
  <c r="AJ57" i="1"/>
  <c r="AJ73" i="1"/>
  <c r="AJ108" i="1"/>
  <c r="AW108" i="1" s="1"/>
  <c r="K9" i="8" s="1"/>
  <c r="L9" i="8" s="1"/>
  <c r="AJ140" i="1"/>
  <c r="AW140" i="1" s="1"/>
  <c r="K40" i="8" s="1"/>
  <c r="L40" i="8" s="1"/>
  <c r="AJ188" i="1"/>
  <c r="AJ236" i="1"/>
  <c r="AJ58" i="1"/>
  <c r="AJ125" i="1"/>
  <c r="AW125" i="1" s="1"/>
  <c r="AJ173" i="1"/>
  <c r="AJ253" i="1"/>
  <c r="AJ11" i="1"/>
  <c r="AJ75" i="1"/>
  <c r="AJ142" i="1"/>
  <c r="AJ206" i="1"/>
  <c r="AJ92" i="1"/>
  <c r="AJ207" i="1"/>
  <c r="AJ77" i="1"/>
  <c r="AW77" i="1" s="1"/>
  <c r="AJ160" i="1"/>
  <c r="AJ256" i="1"/>
  <c r="AJ14" i="1"/>
  <c r="AJ62" i="1"/>
  <c r="AJ113" i="1"/>
  <c r="AJ177" i="1"/>
  <c r="AW177" i="1" s="1"/>
  <c r="AJ225" i="1"/>
  <c r="AW225" i="1" s="1"/>
  <c r="K122" i="8" s="1"/>
  <c r="L122" i="8" s="1"/>
  <c r="AJ257" i="1"/>
  <c r="AJ47" i="1"/>
  <c r="AJ114" i="1"/>
  <c r="AW114" i="1" s="1"/>
  <c r="K15" i="8" s="1"/>
  <c r="L15" i="8" s="1"/>
  <c r="AJ64" i="1"/>
  <c r="AJ163" i="1"/>
  <c r="AJ33" i="1"/>
  <c r="AJ228" i="1"/>
  <c r="AW228" i="1" s="1"/>
  <c r="K125" i="8" s="1"/>
  <c r="L125" i="8" s="1"/>
  <c r="AJ50" i="1"/>
  <c r="AJ117" i="1"/>
  <c r="AJ165" i="1"/>
  <c r="AJ68" i="1"/>
  <c r="AJ199" i="1"/>
  <c r="AJ120" i="1"/>
  <c r="AJ41" i="1"/>
  <c r="AJ172" i="1"/>
  <c r="AW172" i="1" s="1"/>
  <c r="K72" i="8" s="1"/>
  <c r="L72" i="8" s="1"/>
  <c r="AJ43" i="1"/>
  <c r="AJ110" i="1"/>
  <c r="AJ190" i="1"/>
  <c r="AJ159" i="1"/>
  <c r="AW159" i="1" s="1"/>
  <c r="K59" i="8" s="1"/>
  <c r="L59" i="8" s="1"/>
  <c r="AJ61" i="1"/>
  <c r="AJ144" i="1"/>
  <c r="AJ208" i="1"/>
  <c r="AJ209" i="1"/>
  <c r="AW209" i="1" s="1"/>
  <c r="K108" i="8" s="1"/>
  <c r="L108" i="8" s="1"/>
  <c r="AJ146" i="1"/>
  <c r="AJ96" i="1"/>
  <c r="AJ195" i="1"/>
  <c r="AJ49" i="1"/>
  <c r="AJ164" i="1"/>
  <c r="AW164" i="1" s="1"/>
  <c r="K64" i="8" s="1"/>
  <c r="L64" i="8" s="1"/>
  <c r="AJ149" i="1"/>
  <c r="AJ118" i="1"/>
  <c r="AJ36" i="1"/>
  <c r="AJ52" i="1"/>
  <c r="AW52" i="1" s="1"/>
  <c r="AJ151" i="1"/>
  <c r="AJ231" i="1"/>
  <c r="AJ168" i="1"/>
  <c r="AJ26" i="1"/>
  <c r="AJ205" i="1"/>
  <c r="AJ12" i="1"/>
  <c r="AW12" i="1" s="1"/>
  <c r="K163" i="8" s="1"/>
  <c r="L163" i="8" s="1"/>
  <c r="AJ76" i="1"/>
  <c r="AJ175" i="1"/>
  <c r="AW175" i="1" s="1"/>
  <c r="K75" i="8" s="1"/>
  <c r="L75" i="8" s="1"/>
  <c r="AJ255" i="1"/>
  <c r="AJ29" i="1"/>
  <c r="AJ128" i="1"/>
  <c r="AW128" i="1" s="1"/>
  <c r="K28" i="8" s="1"/>
  <c r="L28" i="8" s="1"/>
  <c r="AJ224" i="1"/>
  <c r="AJ78" i="1"/>
  <c r="AJ162" i="1"/>
  <c r="AJ115" i="1"/>
  <c r="AW115" i="1" s="1"/>
  <c r="K16" i="8" s="1"/>
  <c r="L16" i="8" s="1"/>
  <c r="AJ211" i="1"/>
  <c r="AW211" i="1" s="1"/>
  <c r="AJ81" i="1"/>
  <c r="AJ196" i="1"/>
  <c r="AJ82" i="1"/>
  <c r="AJ181" i="1"/>
  <c r="AW181" i="1" s="1"/>
  <c r="K80" i="8" s="1"/>
  <c r="L80" i="8" s="1"/>
  <c r="AJ35" i="1"/>
  <c r="AJ134" i="1"/>
  <c r="AJ230" i="1"/>
  <c r="AJ103" i="1"/>
  <c r="AJ247" i="1"/>
  <c r="AJ136" i="1"/>
  <c r="AJ238" i="1"/>
  <c r="AW238" i="1" s="1"/>
  <c r="K135" i="8" s="1"/>
  <c r="L135" i="8" s="1"/>
  <c r="AJ112" i="1"/>
  <c r="AW112" i="1" s="1"/>
  <c r="K13" i="8" s="1"/>
  <c r="L13" i="8" s="1"/>
  <c r="AJ240" i="1"/>
  <c r="AJ63" i="1"/>
  <c r="AJ130" i="1"/>
  <c r="AW130" i="1" s="1"/>
  <c r="K30" i="8" s="1"/>
  <c r="L30" i="8" s="1"/>
  <c r="AJ178" i="1"/>
  <c r="AJ194" i="1"/>
  <c r="AJ210" i="1"/>
  <c r="AJ226" i="1"/>
  <c r="AJ242" i="1"/>
  <c r="AJ4" i="1"/>
  <c r="AJ16" i="1"/>
  <c r="AW16" i="1" s="1"/>
  <c r="K167" i="8" s="1"/>
  <c r="L167" i="8" s="1"/>
  <c r="AJ32" i="1"/>
  <c r="AJ80" i="1"/>
  <c r="AJ179" i="1"/>
  <c r="AJ17" i="1"/>
  <c r="AJ65" i="1"/>
  <c r="AJ132" i="1"/>
  <c r="AJ212" i="1"/>
  <c r="AW212" i="1" s="1"/>
  <c r="K110" i="8" s="1"/>
  <c r="L110" i="8" s="1"/>
  <c r="AJ100" i="1"/>
  <c r="AJ66" i="1"/>
  <c r="AJ213" i="1"/>
  <c r="AW213" i="1" s="1"/>
  <c r="AJ182" i="1"/>
  <c r="AJ20" i="1"/>
  <c r="AJ84" i="1"/>
  <c r="AJ215" i="1"/>
  <c r="AW215" i="1" s="1"/>
  <c r="K112" i="8" s="1"/>
  <c r="L112" i="8" s="1"/>
  <c r="AJ200" i="1"/>
  <c r="AJ148" i="1"/>
  <c r="AW148" i="1" s="1"/>
  <c r="K48" i="8" s="1"/>
  <c r="L48" i="8" s="1"/>
  <c r="AJ34" i="1"/>
  <c r="AJ197" i="1"/>
  <c r="AW197" i="1" s="1"/>
  <c r="K96" i="8" s="1"/>
  <c r="L96" i="8" s="1"/>
  <c r="AJ19" i="1"/>
  <c r="AJ67" i="1"/>
  <c r="AJ150" i="1"/>
  <c r="AW150" i="1" s="1"/>
  <c r="K50" i="8" s="1"/>
  <c r="L50" i="8" s="1"/>
  <c r="AJ214" i="1"/>
  <c r="AJ167" i="1"/>
  <c r="AJ21" i="1"/>
  <c r="AW21" i="1" s="1"/>
  <c r="K172" i="8" s="1"/>
  <c r="L172" i="8" s="1"/>
  <c r="AJ69" i="1"/>
  <c r="AJ184" i="1"/>
  <c r="AW184" i="1" s="1"/>
  <c r="K83" i="8" s="1"/>
  <c r="L83" i="8" s="1"/>
  <c r="AJ83" i="1"/>
  <c r="AJ198" i="1"/>
  <c r="AJ135" i="1"/>
  <c r="AJ5" i="1"/>
  <c r="AJ85" i="1"/>
  <c r="AJ216" i="1"/>
  <c r="AL211" i="1"/>
  <c r="AY211" i="1" s="1"/>
  <c r="AR211" i="1"/>
  <c r="BE211" i="1" s="1"/>
  <c r="R24" i="1"/>
  <c r="X24" i="1" s="1"/>
  <c r="AZ24" i="1" s="1"/>
  <c r="R25" i="1"/>
  <c r="R77" i="1"/>
  <c r="X77" i="1" s="1"/>
  <c r="R76" i="1"/>
  <c r="V76" i="1" s="1"/>
  <c r="AL54" i="1"/>
  <c r="AR192" i="1"/>
  <c r="BE192" i="1" s="1"/>
  <c r="AI151" i="1"/>
  <c r="AV151" i="1" s="1"/>
  <c r="AL201" i="1"/>
  <c r="AY201" i="1" s="1"/>
  <c r="AW151" i="1"/>
  <c r="K51" i="8" s="1"/>
  <c r="L51" i="8" s="1"/>
  <c r="AL151" i="1"/>
  <c r="AY151" i="1" s="1"/>
  <c r="AL184" i="1"/>
  <c r="AY184" i="1" s="1"/>
  <c r="AR151" i="1"/>
  <c r="BE151" i="1" s="1"/>
  <c r="H51" i="14" s="1"/>
  <c r="I51" i="14" s="1"/>
  <c r="AR201" i="1"/>
  <c r="BE201" i="1" s="1"/>
  <c r="H101" i="14" s="1"/>
  <c r="I101" i="14" s="1"/>
  <c r="AL221" i="1"/>
  <c r="AY221" i="1" s="1"/>
  <c r="AR88" i="1"/>
  <c r="AI165" i="1"/>
  <c r="AV165" i="1" s="1"/>
  <c r="AI241" i="1"/>
  <c r="AV241" i="1" s="1"/>
  <c r="AI137" i="1"/>
  <c r="AV137" i="1" s="1"/>
  <c r="AI139" i="1"/>
  <c r="AV139" i="1" s="1"/>
  <c r="AW139" i="1"/>
  <c r="K39" i="8" s="1"/>
  <c r="L39" i="8" s="1"/>
  <c r="AR187" i="1"/>
  <c r="BE187" i="1" s="1"/>
  <c r="H87" i="14" s="1"/>
  <c r="I87" i="14" s="1"/>
  <c r="AI215" i="1"/>
  <c r="AV215" i="1" s="1"/>
  <c r="AL92" i="1"/>
  <c r="AY92" i="1" s="1"/>
  <c r="AR9" i="1"/>
  <c r="AR92" i="1"/>
  <c r="BE92" i="1" s="1"/>
  <c r="AL137" i="1"/>
  <c r="AY137" i="1" s="1"/>
  <c r="AL139" i="1"/>
  <c r="AY139" i="1" s="1"/>
  <c r="K39" i="11" s="1"/>
  <c r="L39" i="11" s="1"/>
  <c r="AR137" i="1"/>
  <c r="BE137" i="1" s="1"/>
  <c r="H37" i="14" s="1"/>
  <c r="I37" i="14" s="1"/>
  <c r="AR139" i="1"/>
  <c r="BE139" i="1" s="1"/>
  <c r="H39" i="14" s="1"/>
  <c r="I39" i="14" s="1"/>
  <c r="W90" i="1"/>
  <c r="AI244" i="1"/>
  <c r="AV244" i="1" s="1"/>
  <c r="W43" i="1"/>
  <c r="AW104" i="1"/>
  <c r="K5" i="8" s="1"/>
  <c r="L5" i="8" s="1"/>
  <c r="AI182" i="1"/>
  <c r="AV182" i="1" s="1"/>
  <c r="AL104" i="1"/>
  <c r="AY104" i="1" s="1"/>
  <c r="X43" i="1"/>
  <c r="AZ43" i="1" s="1"/>
  <c r="AR175" i="1"/>
  <c r="BE175" i="1" s="1"/>
  <c r="AL47" i="1"/>
  <c r="AW96" i="1"/>
  <c r="K244" i="8" s="1"/>
  <c r="L244" i="8" s="1"/>
  <c r="AR104" i="1"/>
  <c r="BE104" i="1" s="1"/>
  <c r="AW182" i="1"/>
  <c r="K81" i="8" s="1"/>
  <c r="L81" i="8" s="1"/>
  <c r="AR73" i="1"/>
  <c r="T37" i="1"/>
  <c r="AR61" i="1"/>
  <c r="BE61" i="1" s="1"/>
  <c r="T92" i="1"/>
  <c r="AL96" i="1"/>
  <c r="AI197" i="1"/>
  <c r="AV197" i="1" s="1"/>
  <c r="W12" i="1"/>
  <c r="AV18" i="1"/>
  <c r="AR96" i="1"/>
  <c r="BE96" i="1" s="1"/>
  <c r="AL197" i="1"/>
  <c r="AY197" i="1" s="1"/>
  <c r="AL200" i="1"/>
  <c r="AY200" i="1" s="1"/>
  <c r="AR114" i="1"/>
  <c r="BE114" i="1" s="1"/>
  <c r="V12" i="1"/>
  <c r="W96" i="1"/>
  <c r="W63" i="1"/>
  <c r="AL143" i="1"/>
  <c r="AY143" i="1" s="1"/>
  <c r="AR18" i="1"/>
  <c r="BE18" i="1" s="1"/>
  <c r="V37" i="1"/>
  <c r="AL61" i="1"/>
  <c r="AR120" i="1"/>
  <c r="BE120" i="1" s="1"/>
  <c r="X11" i="1"/>
  <c r="AZ11" i="1" s="1"/>
  <c r="AL56" i="1"/>
  <c r="AL37" i="1"/>
  <c r="AR50" i="1"/>
  <c r="BE50" i="1" s="1"/>
  <c r="AR56" i="1"/>
  <c r="BE56" i="1" s="1"/>
  <c r="T59" i="1"/>
  <c r="AL35" i="1"/>
  <c r="AR37" i="1"/>
  <c r="BE37" i="1" s="1"/>
  <c r="AI184" i="1"/>
  <c r="AV184" i="1" s="1"/>
  <c r="AR31" i="1"/>
  <c r="AL9" i="1"/>
  <c r="AL31" i="1"/>
  <c r="X63" i="1"/>
  <c r="AZ63" i="1" s="1"/>
  <c r="AR72" i="1"/>
  <c r="AL88" i="1"/>
  <c r="AI143" i="1"/>
  <c r="AV143" i="1" s="1"/>
  <c r="AI164" i="1"/>
  <c r="AV164" i="1" s="1"/>
  <c r="AI167" i="1"/>
  <c r="AV167" i="1" s="1"/>
  <c r="AR184" i="1"/>
  <c r="BE184" i="1" s="1"/>
  <c r="H84" i="14" s="1"/>
  <c r="I84" i="14" s="1"/>
  <c r="AR197" i="1"/>
  <c r="BE197" i="1" s="1"/>
  <c r="H97" i="14" s="1"/>
  <c r="I97" i="14" s="1"/>
  <c r="AI108" i="1"/>
  <c r="AV108" i="1" s="1"/>
  <c r="AL158" i="1"/>
  <c r="AY158" i="1" s="1"/>
  <c r="V21" i="1"/>
  <c r="AR47" i="1"/>
  <c r="BE47" i="1" s="1"/>
  <c r="AR158" i="1"/>
  <c r="BE158" i="1" s="1"/>
  <c r="H58" i="14" s="1"/>
  <c r="I58" i="14" s="1"/>
  <c r="AW203" i="1"/>
  <c r="K102" i="8" s="1"/>
  <c r="L102" i="8" s="1"/>
  <c r="AL209" i="1"/>
  <c r="AY209" i="1" s="1"/>
  <c r="AL228" i="1"/>
  <c r="AY228" i="1" s="1"/>
  <c r="AR214" i="1"/>
  <c r="BE214" i="1" s="1"/>
  <c r="AI219" i="1"/>
  <c r="AV219" i="1" s="1"/>
  <c r="AR249" i="1"/>
  <c r="BE249" i="1" s="1"/>
  <c r="AW176" i="1"/>
  <c r="K76" i="8" s="1"/>
  <c r="L76" i="8" s="1"/>
  <c r="AL219" i="1"/>
  <c r="AY219" i="1" s="1"/>
  <c r="AI227" i="1"/>
  <c r="AV227" i="1" s="1"/>
  <c r="AL239" i="1"/>
  <c r="AY239" i="1" s="1"/>
  <c r="X62" i="1"/>
  <c r="AZ62" i="1" s="1"/>
  <c r="AI136" i="1"/>
  <c r="AV136" i="1" s="1"/>
  <c r="AR176" i="1"/>
  <c r="BE176" i="1" s="1"/>
  <c r="H76" i="14" s="1"/>
  <c r="I76" i="14" s="1"/>
  <c r="AW188" i="1"/>
  <c r="K87" i="8" s="1"/>
  <c r="L87" i="8" s="1"/>
  <c r="AR239" i="1"/>
  <c r="BE239" i="1" s="1"/>
  <c r="AI4" i="1"/>
  <c r="AR30" i="1"/>
  <c r="BE30" i="1" s="1"/>
  <c r="X34" i="1"/>
  <c r="AZ34" i="1" s="1"/>
  <c r="AL44" i="1"/>
  <c r="AR44" i="1"/>
  <c r="AV85" i="1"/>
  <c r="L236" i="7" s="1"/>
  <c r="AW136" i="1"/>
  <c r="K36" i="8" s="1"/>
  <c r="L36" i="8" s="1"/>
  <c r="AL188" i="1"/>
  <c r="AY188" i="1" s="1"/>
  <c r="AI191" i="1"/>
  <c r="AV191" i="1" s="1"/>
  <c r="AV95" i="1"/>
  <c r="AR188" i="1"/>
  <c r="BE188" i="1" s="1"/>
  <c r="AL191" i="1"/>
  <c r="AY191" i="1" s="1"/>
  <c r="AL227" i="1"/>
  <c r="AY227" i="1" s="1"/>
  <c r="K124" i="11" s="1"/>
  <c r="L124" i="11" s="1"/>
  <c r="AR32" i="1"/>
  <c r="AL136" i="1"/>
  <c r="AY136" i="1" s="1"/>
  <c r="K36" i="11" s="1"/>
  <c r="L36" i="11" s="1"/>
  <c r="AR148" i="1"/>
  <c r="BE148" i="1" s="1"/>
  <c r="H48" i="14" s="1"/>
  <c r="I48" i="14" s="1"/>
  <c r="AR227" i="1"/>
  <c r="BE227" i="1" s="1"/>
  <c r="AL30" i="1"/>
  <c r="AW85" i="1"/>
  <c r="K233" i="8" s="1"/>
  <c r="L233" i="8" s="1"/>
  <c r="AL38" i="1"/>
  <c r="W59" i="1"/>
  <c r="AL69" i="1"/>
  <c r="AV89" i="1"/>
  <c r="AR136" i="1"/>
  <c r="BE136" i="1" s="1"/>
  <c r="AR5" i="1"/>
  <c r="X12" i="1"/>
  <c r="AZ12" i="1" s="1"/>
  <c r="AR16" i="1"/>
  <c r="BE16" i="1" s="1"/>
  <c r="W37" i="1"/>
  <c r="AR38" i="1"/>
  <c r="AL48" i="1"/>
  <c r="X59" i="1"/>
  <c r="AZ59" i="1" s="1"/>
  <c r="AL80" i="1"/>
  <c r="AY215" i="1"/>
  <c r="V62" i="1"/>
  <c r="AT4" i="1"/>
  <c r="AR57" i="1"/>
  <c r="BE57" i="1" s="1"/>
  <c r="AL16" i="1"/>
  <c r="W14" i="1"/>
  <c r="AL18" i="1"/>
  <c r="V20" i="1"/>
  <c r="AR48" i="1"/>
  <c r="AL50" i="1"/>
  <c r="AW218" i="1"/>
  <c r="K115" i="8" s="1"/>
  <c r="L115" i="8" s="1"/>
  <c r="AR183" i="1"/>
  <c r="BE183" i="1" s="1"/>
  <c r="H83" i="14" s="1"/>
  <c r="I83" i="14" s="1"/>
  <c r="AI183" i="1"/>
  <c r="AV183" i="1" s="1"/>
  <c r="AL86" i="1"/>
  <c r="AL226" i="1"/>
  <c r="AY226" i="1" s="1"/>
  <c r="AR226" i="1"/>
  <c r="BE226" i="1" s="1"/>
  <c r="AI226" i="1"/>
  <c r="AV226" i="1" s="1"/>
  <c r="AR152" i="1"/>
  <c r="BE152" i="1" s="1"/>
  <c r="H52" i="14" s="1"/>
  <c r="I52" i="14" s="1"/>
  <c r="X94" i="1"/>
  <c r="AZ94" i="1" s="1"/>
  <c r="W94" i="1"/>
  <c r="AI107" i="1"/>
  <c r="AV107" i="1" s="1"/>
  <c r="AW111" i="1"/>
  <c r="K12" i="8" s="1"/>
  <c r="L12" i="8" s="1"/>
  <c r="AL156" i="1"/>
  <c r="AY156" i="1" s="1"/>
  <c r="AL173" i="1"/>
  <c r="AY173" i="1" s="1"/>
  <c r="AI173" i="1"/>
  <c r="AV173" i="1" s="1"/>
  <c r="AR173" i="1"/>
  <c r="BE173" i="1" s="1"/>
  <c r="H73" i="14" s="1"/>
  <c r="I73" i="14" s="1"/>
  <c r="AL183" i="1"/>
  <c r="AY183" i="1" s="1"/>
  <c r="AR238" i="1"/>
  <c r="BE238" i="1" s="1"/>
  <c r="AI238" i="1"/>
  <c r="AV238" i="1" s="1"/>
  <c r="V16" i="1"/>
  <c r="AI102" i="1"/>
  <c r="AV102" i="1" s="1"/>
  <c r="AR107" i="1"/>
  <c r="BE107" i="1" s="1"/>
  <c r="AL111" i="1"/>
  <c r="AY111" i="1" s="1"/>
  <c r="AI111" i="1"/>
  <c r="AV111" i="1" s="1"/>
  <c r="AR65" i="1"/>
  <c r="BE65" i="1" s="1"/>
  <c r="AL13" i="1"/>
  <c r="AL10" i="1"/>
  <c r="AR13" i="1"/>
  <c r="W16" i="1"/>
  <c r="T34" i="1"/>
  <c r="AL46" i="1"/>
  <c r="AR62" i="1"/>
  <c r="BE62" i="1" s="1"/>
  <c r="AW94" i="1"/>
  <c r="K242" i="8" s="1"/>
  <c r="L242" i="8" s="1"/>
  <c r="AR111" i="1"/>
  <c r="BE111" i="1" s="1"/>
  <c r="AI122" i="1"/>
  <c r="AV122" i="1" s="1"/>
  <c r="AL122" i="1"/>
  <c r="AY122" i="1" s="1"/>
  <c r="AL124" i="1"/>
  <c r="AY124" i="1" s="1"/>
  <c r="AK124" i="1"/>
  <c r="AX124" i="1" s="1"/>
  <c r="AR156" i="1"/>
  <c r="BE156" i="1" s="1"/>
  <c r="AR159" i="1"/>
  <c r="BE159" i="1" s="1"/>
  <c r="H59" i="14" s="1"/>
  <c r="I59" i="14" s="1"/>
  <c r="AL159" i="1"/>
  <c r="AY159" i="1" s="1"/>
  <c r="X16" i="1"/>
  <c r="AZ16" i="1" s="1"/>
  <c r="AL45" i="1"/>
  <c r="AR46" i="1"/>
  <c r="T53" i="1"/>
  <c r="V64" i="1"/>
  <c r="AR67" i="1"/>
  <c r="AL73" i="1"/>
  <c r="V94" i="1"/>
  <c r="AL109" i="1"/>
  <c r="AY109" i="1" s="1"/>
  <c r="K10" i="11" s="1"/>
  <c r="L10" i="11" s="1"/>
  <c r="AI109" i="1"/>
  <c r="AV109" i="1" s="1"/>
  <c r="AL171" i="1"/>
  <c r="AY171" i="1" s="1"/>
  <c r="AI171" i="1"/>
  <c r="AV171" i="1" s="1"/>
  <c r="AL64" i="1"/>
  <c r="AR14" i="1"/>
  <c r="AR79" i="1"/>
  <c r="AL79" i="1"/>
  <c r="AL33" i="1"/>
  <c r="V34" i="1"/>
  <c r="AR53" i="1"/>
  <c r="W64" i="1"/>
  <c r="AW88" i="1"/>
  <c r="K236" i="8" s="1"/>
  <c r="L236" i="8" s="1"/>
  <c r="AI124" i="1"/>
  <c r="AV124" i="1" s="1"/>
  <c r="AI159" i="1"/>
  <c r="AV159" i="1" s="1"/>
  <c r="AL74" i="1"/>
  <c r="AL14" i="1"/>
  <c r="AL5" i="1"/>
  <c r="AL20" i="1"/>
  <c r="AR63" i="1"/>
  <c r="BE63" i="1" s="1"/>
  <c r="X64" i="1"/>
  <c r="AZ64" i="1" s="1"/>
  <c r="AR74" i="1"/>
  <c r="V78" i="1"/>
  <c r="AW109" i="1"/>
  <c r="K10" i="8" s="1"/>
  <c r="L10" i="8" s="1"/>
  <c r="AI114" i="1"/>
  <c r="AV114" i="1" s="1"/>
  <c r="AR117" i="1"/>
  <c r="BE117" i="1" s="1"/>
  <c r="AI117" i="1"/>
  <c r="AV117" i="1" s="1"/>
  <c r="AR122" i="1"/>
  <c r="BE122" i="1" s="1"/>
  <c r="AW217" i="1"/>
  <c r="K114" i="8" s="1"/>
  <c r="L114" i="8" s="1"/>
  <c r="AL68" i="1"/>
  <c r="AR84" i="1"/>
  <c r="BE84" i="1" s="1"/>
  <c r="AL91" i="1"/>
  <c r="AL114" i="1"/>
  <c r="AY114" i="1" s="1"/>
  <c r="AL157" i="1"/>
  <c r="AY157" i="1" s="1"/>
  <c r="AR246" i="1"/>
  <c r="BE246" i="1" s="1"/>
  <c r="AL246" i="1"/>
  <c r="AY246" i="1" s="1"/>
  <c r="AI246" i="1"/>
  <c r="AV246" i="1" s="1"/>
  <c r="AL8" i="1"/>
  <c r="AY8" i="1" s="1"/>
  <c r="AR91" i="1"/>
  <c r="BE91" i="1" s="1"/>
  <c r="AR224" i="1"/>
  <c r="BE224" i="1" s="1"/>
  <c r="AL224" i="1"/>
  <c r="AY224" i="1" s="1"/>
  <c r="AI220" i="1"/>
  <c r="AV220" i="1" s="1"/>
  <c r="X95" i="1"/>
  <c r="AZ95" i="1" s="1"/>
  <c r="V95" i="1"/>
  <c r="AR68" i="1"/>
  <c r="W57" i="1"/>
  <c r="AV64" i="1"/>
  <c r="AL67" i="1"/>
  <c r="X78" i="1"/>
  <c r="AZ78" i="1" s="1"/>
  <c r="V85" i="1"/>
  <c r="AL112" i="1"/>
  <c r="AY112" i="1" s="1"/>
  <c r="AI142" i="1"/>
  <c r="AV142" i="1" s="1"/>
  <c r="AR142" i="1"/>
  <c r="BE142" i="1" s="1"/>
  <c r="H42" i="14" s="1"/>
  <c r="I42" i="14" s="1"/>
  <c r="AL189" i="1"/>
  <c r="AY189" i="1" s="1"/>
  <c r="K88" i="11" s="1"/>
  <c r="L88" i="11" s="1"/>
  <c r="T72" i="1"/>
  <c r="AL22" i="1"/>
  <c r="W27" i="1"/>
  <c r="AY27" i="1" s="1"/>
  <c r="AR33" i="1"/>
  <c r="BE33" i="1" s="1"/>
  <c r="X42" i="1"/>
  <c r="AZ42" i="1" s="1"/>
  <c r="X57" i="1"/>
  <c r="AZ57" i="1" s="1"/>
  <c r="AL65" i="1"/>
  <c r="W85" i="1"/>
  <c r="AY85" i="1" s="1"/>
  <c r="AR86" i="1"/>
  <c r="AR93" i="1"/>
  <c r="AR112" i="1"/>
  <c r="BE112" i="1" s="1"/>
  <c r="AL40" i="1"/>
  <c r="T56" i="1"/>
  <c r="AL17" i="1"/>
  <c r="V57" i="1"/>
  <c r="V89" i="1"/>
  <c r="AV11" i="1"/>
  <c r="X72" i="1"/>
  <c r="AZ72" i="1" s="1"/>
  <c r="W89" i="1"/>
  <c r="AY89" i="1" s="1"/>
  <c r="V92" i="1"/>
  <c r="X92" i="1"/>
  <c r="AZ92" i="1" s="1"/>
  <c r="K241" i="11" s="1"/>
  <c r="L241" i="11" s="1"/>
  <c r="AL142" i="1"/>
  <c r="AY142" i="1" s="1"/>
  <c r="AI233" i="1"/>
  <c r="AV233" i="1" s="1"/>
  <c r="AR233" i="1"/>
  <c r="BE233" i="1" s="1"/>
  <c r="AL233" i="1"/>
  <c r="AY233" i="1" s="1"/>
  <c r="K130" i="11" s="1"/>
  <c r="L130" i="11" s="1"/>
  <c r="AW233" i="1"/>
  <c r="K130" i="8" s="1"/>
  <c r="L130" i="8" s="1"/>
  <c r="AL107" i="1"/>
  <c r="AY107" i="1" s="1"/>
  <c r="AR8" i="1"/>
  <c r="BE8" i="1" s="1"/>
  <c r="T29" i="1"/>
  <c r="AV39" i="1"/>
  <c r="V42" i="1"/>
  <c r="AL4" i="1"/>
  <c r="V11" i="1"/>
  <c r="V29" i="1"/>
  <c r="AK39" i="1"/>
  <c r="AR69" i="1"/>
  <c r="AR4" i="1"/>
  <c r="AL51" i="1"/>
  <c r="T62" i="1"/>
  <c r="T63" i="1"/>
  <c r="AV63" i="1" s="1"/>
  <c r="AL82" i="1"/>
  <c r="AL84" i="1"/>
  <c r="X89" i="1"/>
  <c r="AZ89" i="1" s="1"/>
  <c r="K238" i="11" s="1"/>
  <c r="L238" i="11" s="1"/>
  <c r="AL150" i="1"/>
  <c r="AY150" i="1" s="1"/>
  <c r="AI155" i="1"/>
  <c r="AV155" i="1" s="1"/>
  <c r="AL223" i="1"/>
  <c r="AY223" i="1" s="1"/>
  <c r="AI223" i="1"/>
  <c r="AV223" i="1" s="1"/>
  <c r="AR108" i="1"/>
  <c r="BE108" i="1" s="1"/>
  <c r="AL120" i="1"/>
  <c r="AY120" i="1" s="1"/>
  <c r="AR167" i="1"/>
  <c r="BE167" i="1" s="1"/>
  <c r="H67" i="14" s="1"/>
  <c r="I67" i="14" s="1"/>
  <c r="AR193" i="1"/>
  <c r="BE193" i="1" s="1"/>
  <c r="H93" i="14" s="1"/>
  <c r="I93" i="14" s="1"/>
  <c r="AI200" i="1"/>
  <c r="AV200" i="1" s="1"/>
  <c r="AL203" i="1"/>
  <c r="AY203" i="1" s="1"/>
  <c r="AL204" i="1"/>
  <c r="AY204" i="1" s="1"/>
  <c r="AL218" i="1"/>
  <c r="AY218" i="1" s="1"/>
  <c r="AL230" i="1"/>
  <c r="AY230" i="1" s="1"/>
  <c r="AL175" i="1"/>
  <c r="AY175" i="1" s="1"/>
  <c r="AW200" i="1"/>
  <c r="K99" i="8" s="1"/>
  <c r="L99" i="8" s="1"/>
  <c r="AR203" i="1"/>
  <c r="BE203" i="1" s="1"/>
  <c r="AR204" i="1"/>
  <c r="BE204" i="1" s="1"/>
  <c r="H104" i="14" s="1"/>
  <c r="I104" i="14" s="1"/>
  <c r="AR218" i="1"/>
  <c r="BE218" i="1" s="1"/>
  <c r="AR230" i="1"/>
  <c r="BE230" i="1" s="1"/>
  <c r="AR200" i="1"/>
  <c r="BE200" i="1" s="1"/>
  <c r="H100" i="14" s="1"/>
  <c r="I100" i="14" s="1"/>
  <c r="AL164" i="1"/>
  <c r="AY164" i="1" s="1"/>
  <c r="K64" i="11" s="1"/>
  <c r="L64" i="11" s="1"/>
  <c r="AI198" i="1"/>
  <c r="AV198" i="1" s="1"/>
  <c r="AI243" i="1"/>
  <c r="AV243" i="1" s="1"/>
  <c r="AL244" i="1"/>
  <c r="AY244" i="1" s="1"/>
  <c r="K141" i="10" s="1"/>
  <c r="L141" i="10" s="1"/>
  <c r="AI148" i="1"/>
  <c r="AV148" i="1" s="1"/>
  <c r="AR164" i="1"/>
  <c r="BE164" i="1" s="1"/>
  <c r="H64" i="14" s="1"/>
  <c r="I64" i="14" s="1"/>
  <c r="AI192" i="1"/>
  <c r="AV192" i="1" s="1"/>
  <c r="AW243" i="1"/>
  <c r="K140" i="8" s="1"/>
  <c r="L140" i="8" s="1"/>
  <c r="AL243" i="1"/>
  <c r="AY243" i="1" s="1"/>
  <c r="K140" i="11" s="1"/>
  <c r="L140" i="11" s="1"/>
  <c r="AW249" i="1"/>
  <c r="K146" i="8" s="1"/>
  <c r="L146" i="8" s="1"/>
  <c r="AW143" i="1"/>
  <c r="K43" i="8" s="1"/>
  <c r="L43" i="8" s="1"/>
  <c r="AL148" i="1"/>
  <c r="AY148" i="1" s="1"/>
  <c r="AI216" i="1"/>
  <c r="AV216" i="1" s="1"/>
  <c r="AW222" i="1"/>
  <c r="K119" i="8" s="1"/>
  <c r="L119" i="8" s="1"/>
  <c r="AR243" i="1"/>
  <c r="BE243" i="1" s="1"/>
  <c r="AW216" i="1"/>
  <c r="K113" i="8" s="1"/>
  <c r="L113" i="8" s="1"/>
  <c r="AL249" i="1"/>
  <c r="AY249" i="1" s="1"/>
  <c r="K146" i="11" s="1"/>
  <c r="L146" i="11" s="1"/>
  <c r="AL222" i="1"/>
  <c r="AY222" i="1" s="1"/>
  <c r="AL95" i="1"/>
  <c r="AR143" i="1"/>
  <c r="BE143" i="1" s="1"/>
  <c r="H43" i="14" s="1"/>
  <c r="I43" i="14" s="1"/>
  <c r="AW167" i="1"/>
  <c r="K67" i="8" s="1"/>
  <c r="L67" i="8" s="1"/>
  <c r="AR182" i="1"/>
  <c r="BE182" i="1" s="1"/>
  <c r="H82" i="14" s="1"/>
  <c r="I82" i="14" s="1"/>
  <c r="AI185" i="1"/>
  <c r="AV185" i="1" s="1"/>
  <c r="AL187" i="1"/>
  <c r="AY187" i="1" s="1"/>
  <c r="AI204" i="1"/>
  <c r="AV204" i="1" s="1"/>
  <c r="AR209" i="1"/>
  <c r="BE209" i="1" s="1"/>
  <c r="H109" i="14" s="1"/>
  <c r="I109" i="14" s="1"/>
  <c r="AL216" i="1"/>
  <c r="AY216" i="1" s="1"/>
  <c r="AI218" i="1"/>
  <c r="AV218" i="1" s="1"/>
  <c r="AR222" i="1"/>
  <c r="BE222" i="1" s="1"/>
  <c r="AI230" i="1"/>
  <c r="AV230" i="1" s="1"/>
  <c r="AI242" i="1"/>
  <c r="AV242" i="1" s="1"/>
  <c r="AI175" i="1"/>
  <c r="AV175" i="1" s="1"/>
  <c r="AW204" i="1"/>
  <c r="K103" i="8" s="1"/>
  <c r="L103" i="8" s="1"/>
  <c r="AR216" i="1"/>
  <c r="BE216" i="1" s="1"/>
  <c r="AW230" i="1"/>
  <c r="K127" i="8" s="1"/>
  <c r="L127" i="8" s="1"/>
  <c r="AR242" i="1"/>
  <c r="BE242" i="1" s="1"/>
  <c r="AL252" i="1"/>
  <c r="AY252" i="1" s="1"/>
  <c r="AL255" i="1"/>
  <c r="AY255" i="1" s="1"/>
  <c r="K152" i="11" s="1"/>
  <c r="L152" i="11" s="1"/>
  <c r="AW120" i="1"/>
  <c r="K21" i="8" s="1"/>
  <c r="L21" i="8" s="1"/>
  <c r="AR126" i="1"/>
  <c r="BE126" i="1" s="1"/>
  <c r="AI201" i="1"/>
  <c r="AV201" i="1" s="1"/>
  <c r="AR219" i="1"/>
  <c r="BE219" i="1" s="1"/>
  <c r="AR221" i="1"/>
  <c r="BE221" i="1" s="1"/>
  <c r="AL225" i="1"/>
  <c r="AY225" i="1" s="1"/>
  <c r="K122" i="11" s="1"/>
  <c r="L122" i="11" s="1"/>
  <c r="AI228" i="1"/>
  <c r="AV228" i="1" s="1"/>
  <c r="AR255" i="1"/>
  <c r="BE255" i="1" s="1"/>
  <c r="V41" i="1"/>
  <c r="X51" i="1"/>
  <c r="AZ51" i="1" s="1"/>
  <c r="W51" i="1"/>
  <c r="V51" i="1"/>
  <c r="AL83" i="1"/>
  <c r="X84" i="1"/>
  <c r="AZ84" i="1" s="1"/>
  <c r="W84" i="1"/>
  <c r="V84" i="1"/>
  <c r="T84" i="1"/>
  <c r="X93" i="1"/>
  <c r="AZ93" i="1" s="1"/>
  <c r="V93" i="1"/>
  <c r="W9" i="1"/>
  <c r="AR20" i="1"/>
  <c r="AL58" i="1"/>
  <c r="AR90" i="1"/>
  <c r="BE90" i="1" s="1"/>
  <c r="AL90" i="1"/>
  <c r="W23" i="1"/>
  <c r="V23" i="1"/>
  <c r="T51" i="1"/>
  <c r="X9" i="1"/>
  <c r="AZ9" i="1" s="1"/>
  <c r="AR12" i="1"/>
  <c r="BE12" i="1" s="1"/>
  <c r="AL12" i="1"/>
  <c r="AR22" i="1"/>
  <c r="W26" i="1"/>
  <c r="T26" i="1"/>
  <c r="T30" i="1"/>
  <c r="AR35" i="1"/>
  <c r="AR40" i="1"/>
  <c r="X81" i="1"/>
  <c r="AZ81" i="1" s="1"/>
  <c r="W81" i="1"/>
  <c r="V81" i="1"/>
  <c r="V18" i="1"/>
  <c r="X23" i="1"/>
  <c r="AZ23" i="1" s="1"/>
  <c r="T58" i="1"/>
  <c r="X66" i="1"/>
  <c r="AZ66" i="1" s="1"/>
  <c r="W66" i="1"/>
  <c r="V66" i="1"/>
  <c r="X8" i="1"/>
  <c r="AZ8" i="1" s="1"/>
  <c r="K159" i="11" s="1"/>
  <c r="L159" i="11" s="1"/>
  <c r="V8" i="1"/>
  <c r="AR11" i="1"/>
  <c r="BE11" i="1" s="1"/>
  <c r="W18" i="1"/>
  <c r="AL19" i="1"/>
  <c r="AL24" i="1"/>
  <c r="V26" i="1"/>
  <c r="V30" i="1"/>
  <c r="AR42" i="1"/>
  <c r="BE42" i="1" s="1"/>
  <c r="X53" i="1"/>
  <c r="AZ53" i="1" s="1"/>
  <c r="AR71" i="1"/>
  <c r="AL71" i="1"/>
  <c r="T81" i="1"/>
  <c r="AL87" i="1"/>
  <c r="AL7" i="1"/>
  <c r="AR19" i="1"/>
  <c r="AR24" i="1"/>
  <c r="AR28" i="1"/>
  <c r="AL28" i="1"/>
  <c r="W30" i="1"/>
  <c r="AR45" i="1"/>
  <c r="X55" i="1"/>
  <c r="AZ55" i="1" s="1"/>
  <c r="V58" i="1"/>
  <c r="T66" i="1"/>
  <c r="AR7" i="1"/>
  <c r="T33" i="1"/>
  <c r="T38" i="1"/>
  <c r="X47" i="1"/>
  <c r="AZ47" i="1" s="1"/>
  <c r="V47" i="1"/>
  <c r="T47" i="1"/>
  <c r="W58" i="1"/>
  <c r="X67" i="1"/>
  <c r="AZ67" i="1" s="1"/>
  <c r="W67" i="1"/>
  <c r="X50" i="1"/>
  <c r="AZ50" i="1" s="1"/>
  <c r="W50" i="1"/>
  <c r="V50" i="1"/>
  <c r="AR59" i="1"/>
  <c r="BE59" i="1" s="1"/>
  <c r="AL59" i="1"/>
  <c r="AR83" i="1"/>
  <c r="BE83" i="1" s="1"/>
  <c r="AR115" i="1"/>
  <c r="BE115" i="1" s="1"/>
  <c r="AL115" i="1"/>
  <c r="AY115" i="1" s="1"/>
  <c r="AI115" i="1"/>
  <c r="AV115" i="1" s="1"/>
  <c r="AR10" i="1"/>
  <c r="BE10" i="1" s="1"/>
  <c r="W20" i="1"/>
  <c r="AL21" i="1"/>
  <c r="AL32" i="1"/>
  <c r="V33" i="1"/>
  <c r="AL34" i="1"/>
  <c r="AY34" i="1" s="1"/>
  <c r="AL39" i="1"/>
  <c r="W47" i="1"/>
  <c r="AR51" i="1"/>
  <c r="BE51" i="1" s="1"/>
  <c r="V56" i="1"/>
  <c r="T61" i="1"/>
  <c r="T67" i="1"/>
  <c r="T71" i="1"/>
  <c r="AL6" i="1"/>
  <c r="W7" i="1"/>
  <c r="V7" i="1"/>
  <c r="V17" i="1"/>
  <c r="AR21" i="1"/>
  <c r="BE21" i="1" s="1"/>
  <c r="W33" i="1"/>
  <c r="AR34" i="1"/>
  <c r="BE34" i="1" s="1"/>
  <c r="AR39" i="1"/>
  <c r="BE39" i="1" s="1"/>
  <c r="AL41" i="1"/>
  <c r="T50" i="1"/>
  <c r="AL55" i="1"/>
  <c r="W56" i="1"/>
  <c r="AW67" i="1"/>
  <c r="K216" i="8" s="1"/>
  <c r="L216" i="8" s="1"/>
  <c r="AR6" i="1"/>
  <c r="V10" i="1"/>
  <c r="W17" i="1"/>
  <c r="AR27" i="1"/>
  <c r="AR55" i="1"/>
  <c r="X56" i="1"/>
  <c r="AZ56" i="1" s="1"/>
  <c r="V61" i="1"/>
  <c r="AL66" i="1"/>
  <c r="V67" i="1"/>
  <c r="AL81" i="1"/>
  <c r="AR87" i="1"/>
  <c r="AL23" i="1"/>
  <c r="AL36" i="1"/>
  <c r="AL49" i="1"/>
  <c r="W61" i="1"/>
  <c r="AR66" i="1"/>
  <c r="BE66" i="1" s="1"/>
  <c r="V79" i="1"/>
  <c r="AR81" i="1"/>
  <c r="AR101" i="1"/>
  <c r="BE101" i="1" s="1"/>
  <c r="AL101" i="1"/>
  <c r="AY101" i="1" s="1"/>
  <c r="K2" i="11" s="1"/>
  <c r="L2" i="11" s="1"/>
  <c r="AI101" i="1"/>
  <c r="AV101" i="1" s="1"/>
  <c r="AR116" i="1"/>
  <c r="BE116" i="1" s="1"/>
  <c r="AW116" i="1"/>
  <c r="K17" i="8" s="1"/>
  <c r="L17" i="8" s="1"/>
  <c r="AI116" i="1"/>
  <c r="AV116" i="1" s="1"/>
  <c r="AI146" i="1"/>
  <c r="AV146" i="1" s="1"/>
  <c r="AR146" i="1"/>
  <c r="BE146" i="1" s="1"/>
  <c r="H46" i="14" s="1"/>
  <c r="I46" i="14" s="1"/>
  <c r="AL146" i="1"/>
  <c r="AY146" i="1" s="1"/>
  <c r="AW146" i="1"/>
  <c r="K46" i="8" s="1"/>
  <c r="L46" i="8" s="1"/>
  <c r="AL15" i="1"/>
  <c r="AR23" i="1"/>
  <c r="AR36" i="1"/>
  <c r="AR49" i="1"/>
  <c r="BE49" i="1" s="1"/>
  <c r="AL70" i="1"/>
  <c r="X7" i="1"/>
  <c r="AZ7" i="1" s="1"/>
  <c r="W10" i="1"/>
  <c r="X21" i="1"/>
  <c r="AZ21" i="1" s="1"/>
  <c r="W21" i="1"/>
  <c r="X39" i="1"/>
  <c r="AZ39" i="1" s="1"/>
  <c r="W39" i="1"/>
  <c r="V39" i="1"/>
  <c r="AR43" i="1"/>
  <c r="BE43" i="1" s="1"/>
  <c r="AL43" i="1"/>
  <c r="AR58" i="1"/>
  <c r="BE58" i="1" s="1"/>
  <c r="AR70" i="1"/>
  <c r="AL116" i="1"/>
  <c r="AY116" i="1" s="1"/>
  <c r="K17" i="11" s="1"/>
  <c r="L17" i="11" s="1"/>
  <c r="AR133" i="1"/>
  <c r="BE133" i="1" s="1"/>
  <c r="H33" i="14" s="1"/>
  <c r="I33" i="14" s="1"/>
  <c r="AL133" i="1"/>
  <c r="AY133" i="1" s="1"/>
  <c r="K33" i="11" s="1"/>
  <c r="L33" i="11" s="1"/>
  <c r="AW133" i="1"/>
  <c r="K33" i="8" s="1"/>
  <c r="L33" i="8" s="1"/>
  <c r="AR119" i="1"/>
  <c r="BE119" i="1" s="1"/>
  <c r="AL119" i="1"/>
  <c r="AY119" i="1" s="1"/>
  <c r="AI119" i="1"/>
  <c r="AV119" i="1" s="1"/>
  <c r="AR127" i="1"/>
  <c r="BE127" i="1" s="1"/>
  <c r="AL127" i="1"/>
  <c r="AY127" i="1" s="1"/>
  <c r="AR138" i="1"/>
  <c r="BE138" i="1" s="1"/>
  <c r="AL138" i="1"/>
  <c r="AY138" i="1" s="1"/>
  <c r="AI138" i="1"/>
  <c r="AV138" i="1" s="1"/>
  <c r="V90" i="1"/>
  <c r="T90" i="1"/>
  <c r="AR95" i="1"/>
  <c r="BE95" i="1" s="1"/>
  <c r="AW119" i="1"/>
  <c r="K20" i="8" s="1"/>
  <c r="L20" i="8" s="1"/>
  <c r="AI127" i="1"/>
  <c r="AV127" i="1" s="1"/>
  <c r="AR110" i="1"/>
  <c r="BE110" i="1" s="1"/>
  <c r="AI110" i="1"/>
  <c r="AV110" i="1" s="1"/>
  <c r="AR105" i="1"/>
  <c r="BE105" i="1" s="1"/>
  <c r="AL105" i="1"/>
  <c r="AY105" i="1" s="1"/>
  <c r="AW105" i="1"/>
  <c r="K6" i="8" s="1"/>
  <c r="L6" i="8" s="1"/>
  <c r="AR118" i="1"/>
  <c r="BE118" i="1" s="1"/>
  <c r="AL118" i="1"/>
  <c r="AY118" i="1" s="1"/>
  <c r="AW118" i="1"/>
  <c r="K19" i="8" s="1"/>
  <c r="L19" i="8" s="1"/>
  <c r="AL121" i="1"/>
  <c r="AY121" i="1" s="1"/>
  <c r="AW110" i="1"/>
  <c r="K11" i="8" s="1"/>
  <c r="L11" i="8" s="1"/>
  <c r="AR134" i="1"/>
  <c r="BE134" i="1" s="1"/>
  <c r="AL134" i="1"/>
  <c r="AY134" i="1" s="1"/>
  <c r="AI134" i="1"/>
  <c r="AV134" i="1" s="1"/>
  <c r="AI154" i="1"/>
  <c r="AV154" i="1" s="1"/>
  <c r="AR154" i="1"/>
  <c r="BE154" i="1" s="1"/>
  <c r="H54" i="14" s="1"/>
  <c r="I54" i="14" s="1"/>
  <c r="AL154" i="1"/>
  <c r="AY154" i="1" s="1"/>
  <c r="AT100" i="1"/>
  <c r="BG100" i="1" s="1"/>
  <c r="AR100" i="1"/>
  <c r="BE100" i="1" s="1"/>
  <c r="AS100" i="1"/>
  <c r="BF100" i="1" s="1"/>
  <c r="AI105" i="1"/>
  <c r="AV105" i="1" s="1"/>
  <c r="AL110" i="1"/>
  <c r="AY110" i="1" s="1"/>
  <c r="AI118" i="1"/>
  <c r="AV118" i="1" s="1"/>
  <c r="AI121" i="1"/>
  <c r="AV121" i="1" s="1"/>
  <c r="AL160" i="1"/>
  <c r="AY160" i="1" s="1"/>
  <c r="AW160" i="1"/>
  <c r="K60" i="8" s="1"/>
  <c r="L60" i="8" s="1"/>
  <c r="AR160" i="1"/>
  <c r="BE160" i="1" s="1"/>
  <c r="AL113" i="1"/>
  <c r="AY113" i="1" s="1"/>
  <c r="AW113" i="1"/>
  <c r="K14" i="8" s="1"/>
  <c r="L14" i="8" s="1"/>
  <c r="AI113" i="1"/>
  <c r="AV113" i="1" s="1"/>
  <c r="AW134" i="1"/>
  <c r="K34" i="8" s="1"/>
  <c r="L34" i="8" s="1"/>
  <c r="AL78" i="1"/>
  <c r="X83" i="1"/>
  <c r="AZ83" i="1" s="1"/>
  <c r="W83" i="1"/>
  <c r="V83" i="1"/>
  <c r="X91" i="1"/>
  <c r="AZ91" i="1" s="1"/>
  <c r="W91" i="1"/>
  <c r="V91" i="1"/>
  <c r="AI100" i="1"/>
  <c r="AR140" i="1"/>
  <c r="BE140" i="1" s="1"/>
  <c r="H40" i="14" s="1"/>
  <c r="I40" i="14" s="1"/>
  <c r="AL140" i="1"/>
  <c r="AY140" i="1" s="1"/>
  <c r="AI160" i="1"/>
  <c r="AV160" i="1" s="1"/>
  <c r="AR64" i="1"/>
  <c r="BE64" i="1" s="1"/>
  <c r="AR78" i="1"/>
  <c r="AL100" i="1"/>
  <c r="AR121" i="1"/>
  <c r="BE121" i="1" s="1"/>
  <c r="AR128" i="1"/>
  <c r="BE128" i="1" s="1"/>
  <c r="AL128" i="1"/>
  <c r="AY128" i="1" s="1"/>
  <c r="AL29" i="1"/>
  <c r="T42" i="1"/>
  <c r="AV57" i="1"/>
  <c r="AL63" i="1"/>
  <c r="T83" i="1"/>
  <c r="T91" i="1"/>
  <c r="AR113" i="1"/>
  <c r="BE113" i="1" s="1"/>
  <c r="AI140" i="1"/>
  <c r="AV140" i="1" s="1"/>
  <c r="BD97" i="1"/>
  <c r="AR29" i="1"/>
  <c r="BE29" i="1" s="1"/>
  <c r="T43" i="1"/>
  <c r="AL62" i="1"/>
  <c r="AY62" i="1" s="1"/>
  <c r="AZ258" i="1"/>
  <c r="AI128" i="1"/>
  <c r="AV128" i="1" s="1"/>
  <c r="BD258" i="1"/>
  <c r="AL57" i="1"/>
  <c r="AR60" i="1"/>
  <c r="AR76" i="1"/>
  <c r="AL76" i="1"/>
  <c r="AL93" i="1"/>
  <c r="T94" i="1"/>
  <c r="X96" i="1"/>
  <c r="AZ96" i="1" s="1"/>
  <c r="V96" i="1"/>
  <c r="T96" i="1"/>
  <c r="AI112" i="1"/>
  <c r="AV112" i="1" s="1"/>
  <c r="AL162" i="1"/>
  <c r="AY162" i="1" s="1"/>
  <c r="AW162" i="1"/>
  <c r="K62" i="8" s="1"/>
  <c r="L62" i="8" s="1"/>
  <c r="AI162" i="1"/>
  <c r="AV162" i="1" s="1"/>
  <c r="AW132" i="1"/>
  <c r="K32" i="8" s="1"/>
  <c r="L32" i="8" s="1"/>
  <c r="AR145" i="1"/>
  <c r="BE145" i="1" s="1"/>
  <c r="H45" i="14" s="1"/>
  <c r="I45" i="14" s="1"/>
  <c r="AL145" i="1"/>
  <c r="AY145" i="1" s="1"/>
  <c r="AR162" i="1"/>
  <c r="BE162" i="1" s="1"/>
  <c r="H62" i="14" s="1"/>
  <c r="I62" i="14" s="1"/>
  <c r="AI132" i="1"/>
  <c r="AV132" i="1" s="1"/>
  <c r="AR123" i="1"/>
  <c r="BE123" i="1" s="1"/>
  <c r="AW123" i="1"/>
  <c r="K24" i="8" s="1"/>
  <c r="L24" i="8" s="1"/>
  <c r="AI123" i="1"/>
  <c r="AV123" i="1" s="1"/>
  <c r="AL132" i="1"/>
  <c r="AY132" i="1" s="1"/>
  <c r="AI145" i="1"/>
  <c r="AV145" i="1" s="1"/>
  <c r="AI131" i="1"/>
  <c r="AV131" i="1" s="1"/>
  <c r="AR132" i="1"/>
  <c r="BE132" i="1" s="1"/>
  <c r="AW145" i="1"/>
  <c r="K45" i="8" s="1"/>
  <c r="L45" i="8" s="1"/>
  <c r="AR144" i="1"/>
  <c r="BE144" i="1" s="1"/>
  <c r="H44" i="14" s="1"/>
  <c r="I44" i="14" s="1"/>
  <c r="AL103" i="1"/>
  <c r="AY103" i="1" s="1"/>
  <c r="AR130" i="1"/>
  <c r="BE130" i="1" s="1"/>
  <c r="AI130" i="1"/>
  <c r="AV130" i="1" s="1"/>
  <c r="AR161" i="1"/>
  <c r="BE161" i="1" s="1"/>
  <c r="H61" i="14" s="1"/>
  <c r="I61" i="14" s="1"/>
  <c r="AL161" i="1"/>
  <c r="AY161" i="1" s="1"/>
  <c r="AW161" i="1"/>
  <c r="K61" i="8" s="1"/>
  <c r="L61" i="8" s="1"/>
  <c r="AI161" i="1"/>
  <c r="AV161" i="1" s="1"/>
  <c r="AR106" i="1"/>
  <c r="BE106" i="1" s="1"/>
  <c r="AL106" i="1"/>
  <c r="AY106" i="1" s="1"/>
  <c r="AL131" i="1"/>
  <c r="AY131" i="1" s="1"/>
  <c r="AI144" i="1"/>
  <c r="AV144" i="1" s="1"/>
  <c r="AL147" i="1"/>
  <c r="AY147" i="1" s="1"/>
  <c r="AR147" i="1"/>
  <c r="BE147" i="1" s="1"/>
  <c r="H47" i="14" s="1"/>
  <c r="I47" i="14" s="1"/>
  <c r="AW147" i="1"/>
  <c r="K47" i="8" s="1"/>
  <c r="L47" i="8" s="1"/>
  <c r="AR166" i="1"/>
  <c r="BE166" i="1" s="1"/>
  <c r="H66" i="14" s="1"/>
  <c r="I66" i="14" s="1"/>
  <c r="AL166" i="1"/>
  <c r="AY166" i="1" s="1"/>
  <c r="K66" i="11" s="1"/>
  <c r="L66" i="11" s="1"/>
  <c r="AI166" i="1"/>
  <c r="AV166" i="1" s="1"/>
  <c r="AL75" i="1"/>
  <c r="AR89" i="1"/>
  <c r="BE89" i="1" s="1"/>
  <c r="AI103" i="1"/>
  <c r="AV103" i="1" s="1"/>
  <c r="AL130" i="1"/>
  <c r="AY130" i="1" s="1"/>
  <c r="K30" i="11" s="1"/>
  <c r="L30" i="11" s="1"/>
  <c r="AR131" i="1"/>
  <c r="BE131" i="1" s="1"/>
  <c r="H31" i="14" s="1"/>
  <c r="I31" i="14" s="1"/>
  <c r="AL135" i="1"/>
  <c r="AY135" i="1" s="1"/>
  <c r="AK135" i="1"/>
  <c r="AX135" i="1" s="1"/>
  <c r="AR135" i="1"/>
  <c r="BE135" i="1" s="1"/>
  <c r="H35" i="14" s="1"/>
  <c r="I35" i="14" s="1"/>
  <c r="AW135" i="1"/>
  <c r="K35" i="8" s="1"/>
  <c r="L35" i="8" s="1"/>
  <c r="AI135" i="1"/>
  <c r="AV135" i="1" s="1"/>
  <c r="AW144" i="1"/>
  <c r="K44" i="8" s="1"/>
  <c r="L44" i="8" s="1"/>
  <c r="AR75" i="1"/>
  <c r="AL94" i="1"/>
  <c r="W95" i="1"/>
  <c r="AL102" i="1"/>
  <c r="AY102" i="1" s="1"/>
  <c r="AW103" i="1"/>
  <c r="K4" i="8" s="1"/>
  <c r="L4" i="8" s="1"/>
  <c r="AI106" i="1"/>
  <c r="AV106" i="1" s="1"/>
  <c r="AL144" i="1"/>
  <c r="AY144" i="1" s="1"/>
  <c r="K44" i="11" s="1"/>
  <c r="L44" i="11" s="1"/>
  <c r="AI147" i="1"/>
  <c r="AV147" i="1" s="1"/>
  <c r="AL152" i="1"/>
  <c r="AY152" i="1" s="1"/>
  <c r="K52" i="11" s="1"/>
  <c r="L52" i="11" s="1"/>
  <c r="AR102" i="1"/>
  <c r="BE102" i="1" s="1"/>
  <c r="AR103" i="1"/>
  <c r="BE103" i="1" s="1"/>
  <c r="AW106" i="1"/>
  <c r="K7" i="8" s="1"/>
  <c r="L7" i="8" s="1"/>
  <c r="AK106" i="1"/>
  <c r="AX106" i="1" s="1"/>
  <c r="AR109" i="1"/>
  <c r="BE109" i="1" s="1"/>
  <c r="AI152" i="1"/>
  <c r="AV152" i="1" s="1"/>
  <c r="AR168" i="1"/>
  <c r="BE168" i="1" s="1"/>
  <c r="H68" i="14" s="1"/>
  <c r="I68" i="14" s="1"/>
  <c r="AL168" i="1"/>
  <c r="AY168" i="1" s="1"/>
  <c r="AW168" i="1"/>
  <c r="K68" i="8" s="1"/>
  <c r="L68" i="8" s="1"/>
  <c r="AI168" i="1"/>
  <c r="AV168" i="1" s="1"/>
  <c r="AR180" i="1"/>
  <c r="BE180" i="1" s="1"/>
  <c r="H80" i="14" s="1"/>
  <c r="I80" i="14" s="1"/>
  <c r="AL180" i="1"/>
  <c r="AY180" i="1" s="1"/>
  <c r="AI180" i="1"/>
  <c r="AV180" i="1" s="1"/>
  <c r="AW206" i="1"/>
  <c r="K105" i="8" s="1"/>
  <c r="L105" i="8" s="1"/>
  <c r="AI206" i="1"/>
  <c r="AV206" i="1" s="1"/>
  <c r="AR206" i="1"/>
  <c r="BE206" i="1" s="1"/>
  <c r="H106" i="14" s="1"/>
  <c r="I106" i="14" s="1"/>
  <c r="AL206" i="1"/>
  <c r="AY206" i="1" s="1"/>
  <c r="AI163" i="1"/>
  <c r="AV163" i="1" s="1"/>
  <c r="AW174" i="1"/>
  <c r="K74" i="8" s="1"/>
  <c r="L74" i="8" s="1"/>
  <c r="AI174" i="1"/>
  <c r="AV174" i="1" s="1"/>
  <c r="AR256" i="1"/>
  <c r="BE256" i="1" s="1"/>
  <c r="AL256" i="1"/>
  <c r="AY256" i="1" s="1"/>
  <c r="AI256" i="1"/>
  <c r="AV256" i="1" s="1"/>
  <c r="AW256" i="1"/>
  <c r="K153" i="8" s="1"/>
  <c r="L153" i="8" s="1"/>
  <c r="AR153" i="1"/>
  <c r="BE153" i="1" s="1"/>
  <c r="H53" i="14" s="1"/>
  <c r="I53" i="14" s="1"/>
  <c r="AL153" i="1"/>
  <c r="AY153" i="1" s="1"/>
  <c r="K53" i="11" s="1"/>
  <c r="L53" i="11" s="1"/>
  <c r="AW163" i="1"/>
  <c r="K63" i="8" s="1"/>
  <c r="L63" i="8" s="1"/>
  <c r="AR165" i="1"/>
  <c r="BE165" i="1" s="1"/>
  <c r="H65" i="14" s="1"/>
  <c r="I65" i="14" s="1"/>
  <c r="AW190" i="1"/>
  <c r="K89" i="8" s="1"/>
  <c r="L89" i="8" s="1"/>
  <c r="AI190" i="1"/>
  <c r="AV190" i="1" s="1"/>
  <c r="AR190" i="1"/>
  <c r="BE190" i="1" s="1"/>
  <c r="H90" i="14" s="1"/>
  <c r="I90" i="14" s="1"/>
  <c r="AR195" i="1"/>
  <c r="BE195" i="1" s="1"/>
  <c r="H95" i="14" s="1"/>
  <c r="I95" i="14" s="1"/>
  <c r="AL195" i="1"/>
  <c r="AY195" i="1" s="1"/>
  <c r="AW195" i="1"/>
  <c r="K94" i="8" s="1"/>
  <c r="L94" i="8" s="1"/>
  <c r="AI195" i="1"/>
  <c r="AV195" i="1" s="1"/>
  <c r="AR163" i="1"/>
  <c r="BE163" i="1" s="1"/>
  <c r="H63" i="14" s="1"/>
  <c r="I63" i="14" s="1"/>
  <c r="AR174" i="1"/>
  <c r="BE174" i="1" s="1"/>
  <c r="H74" i="14" s="1"/>
  <c r="I74" i="14" s="1"/>
  <c r="AI179" i="1"/>
  <c r="AV179" i="1" s="1"/>
  <c r="AR179" i="1"/>
  <c r="BE179" i="1" s="1"/>
  <c r="AL179" i="1"/>
  <c r="AY179" i="1" s="1"/>
  <c r="K78" i="11" s="1"/>
  <c r="L78" i="11" s="1"/>
  <c r="AW179" i="1"/>
  <c r="K78" i="8" s="1"/>
  <c r="L78" i="8" s="1"/>
  <c r="AW129" i="1"/>
  <c r="K29" i="8" s="1"/>
  <c r="L29" i="8" s="1"/>
  <c r="AI129" i="1"/>
  <c r="AV129" i="1" s="1"/>
  <c r="AW153" i="1"/>
  <c r="K53" i="8" s="1"/>
  <c r="L53" i="8" s="1"/>
  <c r="AW165" i="1"/>
  <c r="K65" i="8" s="1"/>
  <c r="L65" i="8" s="1"/>
  <c r="AR169" i="1"/>
  <c r="BE169" i="1" s="1"/>
  <c r="H69" i="14" s="1"/>
  <c r="I69" i="14" s="1"/>
  <c r="AI172" i="1"/>
  <c r="AV172" i="1" s="1"/>
  <c r="AR207" i="1"/>
  <c r="BE207" i="1" s="1"/>
  <c r="H107" i="14" s="1"/>
  <c r="I107" i="14" s="1"/>
  <c r="AW207" i="1"/>
  <c r="K106" i="8" s="1"/>
  <c r="L106" i="8" s="1"/>
  <c r="AR186" i="1"/>
  <c r="BE186" i="1" s="1"/>
  <c r="H86" i="14" s="1"/>
  <c r="I86" i="14" s="1"/>
  <c r="AW186" i="1"/>
  <c r="K85" i="8" s="1"/>
  <c r="L85" i="8" s="1"/>
  <c r="AL190" i="1"/>
  <c r="AY190" i="1" s="1"/>
  <c r="AR141" i="1"/>
  <c r="BE141" i="1" s="1"/>
  <c r="H41" i="14" s="1"/>
  <c r="I41" i="14" s="1"/>
  <c r="AW155" i="1"/>
  <c r="K55" i="8" s="1"/>
  <c r="L55" i="8" s="1"/>
  <c r="AL165" i="1"/>
  <c r="AY165" i="1" s="1"/>
  <c r="AI169" i="1"/>
  <c r="AV169" i="1" s="1"/>
  <c r="AR199" i="1"/>
  <c r="BE199" i="1" s="1"/>
  <c r="H99" i="14" s="1"/>
  <c r="I99" i="14" s="1"/>
  <c r="AL199" i="1"/>
  <c r="AY199" i="1" s="1"/>
  <c r="AW199" i="1"/>
  <c r="K98" i="8" s="1"/>
  <c r="L98" i="8" s="1"/>
  <c r="AI199" i="1"/>
  <c r="AV199" i="1" s="1"/>
  <c r="AI207" i="1"/>
  <c r="AV207" i="1" s="1"/>
  <c r="AL129" i="1"/>
  <c r="AY129" i="1" s="1"/>
  <c r="K29" i="11" s="1"/>
  <c r="L29" i="11" s="1"/>
  <c r="AW169" i="1"/>
  <c r="K69" i="8" s="1"/>
  <c r="L69" i="8" s="1"/>
  <c r="AL172" i="1"/>
  <c r="AY172" i="1" s="1"/>
  <c r="AI186" i="1"/>
  <c r="AV186" i="1" s="1"/>
  <c r="AL207" i="1"/>
  <c r="AY207" i="1" s="1"/>
  <c r="K106" i="11" s="1"/>
  <c r="L106" i="11" s="1"/>
  <c r="AR124" i="1"/>
  <c r="BE124" i="1" s="1"/>
  <c r="AR129" i="1"/>
  <c r="BE129" i="1" s="1"/>
  <c r="H29" i="14" s="1"/>
  <c r="I29" i="14" s="1"/>
  <c r="AR149" i="1"/>
  <c r="BE149" i="1" s="1"/>
  <c r="H49" i="14" s="1"/>
  <c r="I49" i="14" s="1"/>
  <c r="AL149" i="1"/>
  <c r="AY149" i="1" s="1"/>
  <c r="AL155" i="1"/>
  <c r="AY155" i="1" s="1"/>
  <c r="AR172" i="1"/>
  <c r="BE172" i="1" s="1"/>
  <c r="H72" i="14" s="1"/>
  <c r="I72" i="14" s="1"/>
  <c r="AR178" i="1"/>
  <c r="BE178" i="1" s="1"/>
  <c r="H78" i="14" s="1"/>
  <c r="I78" i="14" s="1"/>
  <c r="AR189" i="1"/>
  <c r="BE189" i="1" s="1"/>
  <c r="H89" i="14" s="1"/>
  <c r="I89" i="14" s="1"/>
  <c r="AK86" i="1"/>
  <c r="AI104" i="1"/>
  <c r="AV104" i="1" s="1"/>
  <c r="AI120" i="1"/>
  <c r="AV120" i="1" s="1"/>
  <c r="AW141" i="1"/>
  <c r="K41" i="8" s="1"/>
  <c r="L41" i="8" s="1"/>
  <c r="AR155" i="1"/>
  <c r="BE155" i="1" s="1"/>
  <c r="H55" i="14" s="1"/>
  <c r="I55" i="14" s="1"/>
  <c r="AI156" i="1"/>
  <c r="AV156" i="1" s="1"/>
  <c r="AW157" i="1"/>
  <c r="K57" i="8" s="1"/>
  <c r="L57" i="8" s="1"/>
  <c r="AR157" i="1"/>
  <c r="BE157" i="1" s="1"/>
  <c r="H57" i="14" s="1"/>
  <c r="I57" i="14" s="1"/>
  <c r="AL169" i="1"/>
  <c r="AY169" i="1" s="1"/>
  <c r="K69" i="11" s="1"/>
  <c r="L69" i="11" s="1"/>
  <c r="AL186" i="1"/>
  <c r="AY186" i="1" s="1"/>
  <c r="AI149" i="1"/>
  <c r="AV149" i="1" s="1"/>
  <c r="AR150" i="1"/>
  <c r="BE150" i="1" s="1"/>
  <c r="H50" i="14" s="1"/>
  <c r="I50" i="14" s="1"/>
  <c r="AI150" i="1"/>
  <c r="AV150" i="1" s="1"/>
  <c r="AW156" i="1"/>
  <c r="K56" i="8" s="1"/>
  <c r="L56" i="8" s="1"/>
  <c r="AW158" i="1"/>
  <c r="K58" i="8" s="1"/>
  <c r="L58" i="8" s="1"/>
  <c r="AI158" i="1"/>
  <c r="AV158" i="1" s="1"/>
  <c r="AV178" i="1"/>
  <c r="AR185" i="1"/>
  <c r="BE185" i="1" s="1"/>
  <c r="H85" i="14" s="1"/>
  <c r="I85" i="14" s="1"/>
  <c r="AL185" i="1"/>
  <c r="AY185" i="1" s="1"/>
  <c r="AI189" i="1"/>
  <c r="AV189" i="1" s="1"/>
  <c r="AK88" i="1"/>
  <c r="AW117" i="1"/>
  <c r="K18" i="8" s="1"/>
  <c r="L18" i="8" s="1"/>
  <c r="AW124" i="1"/>
  <c r="K25" i="8" s="1"/>
  <c r="L25" i="8" s="1"/>
  <c r="AL141" i="1"/>
  <c r="AY141" i="1" s="1"/>
  <c r="AW142" i="1"/>
  <c r="K42" i="8" s="1"/>
  <c r="L42" i="8" s="1"/>
  <c r="AW149" i="1"/>
  <c r="K49" i="8" s="1"/>
  <c r="L49" i="8" s="1"/>
  <c r="AI157" i="1"/>
  <c r="AV157" i="1" s="1"/>
  <c r="AI176" i="1"/>
  <c r="AV176" i="1" s="1"/>
  <c r="AW178" i="1"/>
  <c r="K77" i="8" s="1"/>
  <c r="L77" i="8" s="1"/>
  <c r="AR235" i="1"/>
  <c r="BE235" i="1" s="1"/>
  <c r="AW235" i="1"/>
  <c r="K132" i="8" s="1"/>
  <c r="L132" i="8" s="1"/>
  <c r="AL235" i="1"/>
  <c r="AY235" i="1" s="1"/>
  <c r="AI235" i="1"/>
  <c r="AV235" i="1" s="1"/>
  <c r="AR198" i="1"/>
  <c r="BE198" i="1" s="1"/>
  <c r="H98" i="14" s="1"/>
  <c r="I98" i="14" s="1"/>
  <c r="AL198" i="1"/>
  <c r="AY198" i="1" s="1"/>
  <c r="K97" i="11" s="1"/>
  <c r="L97" i="11" s="1"/>
  <c r="AR247" i="1"/>
  <c r="BE247" i="1" s="1"/>
  <c r="AW247" i="1"/>
  <c r="K144" i="8" s="1"/>
  <c r="L144" i="8" s="1"/>
  <c r="AI247" i="1"/>
  <c r="AV247" i="1" s="1"/>
  <c r="AW198" i="1"/>
  <c r="K97" i="8" s="1"/>
  <c r="L97" i="8" s="1"/>
  <c r="AL196" i="1"/>
  <c r="AY196" i="1" s="1"/>
  <c r="AW196" i="1"/>
  <c r="K95" i="8" s="1"/>
  <c r="L95" i="8" s="1"/>
  <c r="AR205" i="1"/>
  <c r="BE205" i="1" s="1"/>
  <c r="H105" i="14" s="1"/>
  <c r="I105" i="14" s="1"/>
  <c r="AW236" i="1"/>
  <c r="K133" i="8" s="1"/>
  <c r="L133" i="8" s="1"/>
  <c r="AI236" i="1"/>
  <c r="AV236" i="1" s="1"/>
  <c r="AR236" i="1"/>
  <c r="BE236" i="1" s="1"/>
  <c r="AL236" i="1"/>
  <c r="AY236" i="1" s="1"/>
  <c r="AR210" i="1"/>
  <c r="BE210" i="1" s="1"/>
  <c r="AL210" i="1"/>
  <c r="AY210" i="1" s="1"/>
  <c r="AW210" i="1"/>
  <c r="K109" i="8" s="1"/>
  <c r="L109" i="8" s="1"/>
  <c r="AI210" i="1"/>
  <c r="AV210" i="1" s="1"/>
  <c r="AL247" i="1"/>
  <c r="AY247" i="1" s="1"/>
  <c r="AI196" i="1"/>
  <c r="AV196" i="1" s="1"/>
  <c r="AI205" i="1"/>
  <c r="AV205" i="1" s="1"/>
  <c r="AW194" i="1"/>
  <c r="K93" i="8" s="1"/>
  <c r="L93" i="8" s="1"/>
  <c r="AI194" i="1"/>
  <c r="AV194" i="1" s="1"/>
  <c r="AR196" i="1"/>
  <c r="BE196" i="1" s="1"/>
  <c r="H96" i="14" s="1"/>
  <c r="I96" i="14" s="1"/>
  <c r="AW205" i="1"/>
  <c r="K104" i="8" s="1"/>
  <c r="L104" i="8" s="1"/>
  <c r="AW170" i="1"/>
  <c r="K70" i="8" s="1"/>
  <c r="L70" i="8" s="1"/>
  <c r="AL181" i="1"/>
  <c r="AY181" i="1" s="1"/>
  <c r="AL205" i="1"/>
  <c r="AY205" i="1" s="1"/>
  <c r="AW237" i="1"/>
  <c r="K134" i="8" s="1"/>
  <c r="L134" i="8" s="1"/>
  <c r="AR237" i="1"/>
  <c r="BE237" i="1" s="1"/>
  <c r="AL170" i="1"/>
  <c r="AY170" i="1" s="1"/>
  <c r="K70" i="11" s="1"/>
  <c r="L70" i="11" s="1"/>
  <c r="AL182" i="1"/>
  <c r="AY182" i="1" s="1"/>
  <c r="AL194" i="1"/>
  <c r="AY194" i="1" s="1"/>
  <c r="K93" i="11" s="1"/>
  <c r="L93" i="11" s="1"/>
  <c r="AR170" i="1"/>
  <c r="BE170" i="1" s="1"/>
  <c r="H70" i="14" s="1"/>
  <c r="I70" i="14" s="1"/>
  <c r="AI181" i="1"/>
  <c r="AV181" i="1" s="1"/>
  <c r="AR191" i="1"/>
  <c r="BE191" i="1" s="1"/>
  <c r="H91" i="14" s="1"/>
  <c r="I91" i="14" s="1"/>
  <c r="AR194" i="1"/>
  <c r="BE194" i="1" s="1"/>
  <c r="AR208" i="1"/>
  <c r="BE208" i="1" s="1"/>
  <c r="H108" i="14" s="1"/>
  <c r="I108" i="14" s="1"/>
  <c r="AL208" i="1"/>
  <c r="AY208" i="1" s="1"/>
  <c r="AK208" i="1"/>
  <c r="AX208" i="1" s="1"/>
  <c r="AW208" i="1"/>
  <c r="K107" i="8" s="1"/>
  <c r="L107" i="8" s="1"/>
  <c r="AI208" i="1"/>
  <c r="AV208" i="1" s="1"/>
  <c r="AI237" i="1"/>
  <c r="AV237" i="1" s="1"/>
  <c r="BA261" i="1"/>
  <c r="AI234" i="1"/>
  <c r="AV234" i="1" s="1"/>
  <c r="BB261" i="1"/>
  <c r="BC261" i="1"/>
  <c r="AR232" i="1"/>
  <c r="BE232" i="1" s="1"/>
  <c r="AL232" i="1"/>
  <c r="AY232" i="1" s="1"/>
  <c r="AW232" i="1"/>
  <c r="K129" i="8" s="1"/>
  <c r="L129" i="8" s="1"/>
  <c r="AI232" i="1"/>
  <c r="AV232" i="1" s="1"/>
  <c r="AW234" i="1"/>
  <c r="K131" i="8" s="1"/>
  <c r="L131" i="8" s="1"/>
  <c r="AR253" i="1"/>
  <c r="BE253" i="1" s="1"/>
  <c r="AL253" i="1"/>
  <c r="AY253" i="1" s="1"/>
  <c r="AW253" i="1"/>
  <c r="K150" i="8" s="1"/>
  <c r="L150" i="8" s="1"/>
  <c r="AL234" i="1"/>
  <c r="AY234" i="1" s="1"/>
  <c r="AR240" i="1"/>
  <c r="BE240" i="1" s="1"/>
  <c r="AR229" i="1"/>
  <c r="BE229" i="1" s="1"/>
  <c r="AL229" i="1"/>
  <c r="AY229" i="1" s="1"/>
  <c r="K126" i="11" s="1"/>
  <c r="L126" i="11" s="1"/>
  <c r="AI229" i="1"/>
  <c r="AV229" i="1" s="1"/>
  <c r="AI231" i="1"/>
  <c r="AV231" i="1" s="1"/>
  <c r="AR234" i="1"/>
  <c r="BE234" i="1" s="1"/>
  <c r="AI253" i="1"/>
  <c r="AV253" i="1" s="1"/>
  <c r="AW231" i="1"/>
  <c r="K128" i="8" s="1"/>
  <c r="L128" i="8" s="1"/>
  <c r="AI240" i="1"/>
  <c r="AV240" i="1" s="1"/>
  <c r="AR202" i="1"/>
  <c r="BE202" i="1" s="1"/>
  <c r="H102" i="14" s="1"/>
  <c r="I102" i="14" s="1"/>
  <c r="AL202" i="1"/>
  <c r="AY202" i="1" s="1"/>
  <c r="K101" i="11" s="1"/>
  <c r="L101" i="11" s="1"/>
  <c r="AW214" i="1"/>
  <c r="K111" i="8" s="1"/>
  <c r="L111" i="8" s="1"/>
  <c r="AW229" i="1"/>
  <c r="K126" i="8" s="1"/>
  <c r="L126" i="8" s="1"/>
  <c r="AW240" i="1"/>
  <c r="K137" i="8" s="1"/>
  <c r="L137" i="8" s="1"/>
  <c r="AW193" i="1"/>
  <c r="K92" i="8" s="1"/>
  <c r="L92" i="8" s="1"/>
  <c r="AI193" i="1"/>
  <c r="AV193" i="1" s="1"/>
  <c r="AW201" i="1"/>
  <c r="K100" i="8" s="1"/>
  <c r="L100" i="8" s="1"/>
  <c r="AR225" i="1"/>
  <c r="BE225" i="1" s="1"/>
  <c r="AL231" i="1"/>
  <c r="AY231" i="1" s="1"/>
  <c r="K128" i="11" s="1"/>
  <c r="L128" i="11" s="1"/>
  <c r="AL240" i="1"/>
  <c r="AY240" i="1" s="1"/>
  <c r="AW173" i="1"/>
  <c r="K73" i="8" s="1"/>
  <c r="L73" i="8" s="1"/>
  <c r="AI202" i="1"/>
  <c r="AV202" i="1" s="1"/>
  <c r="AR217" i="1"/>
  <c r="BE217" i="1" s="1"/>
  <c r="AL217" i="1"/>
  <c r="AY217" i="1" s="1"/>
  <c r="AI217" i="1"/>
  <c r="AV217" i="1" s="1"/>
  <c r="AI224" i="1"/>
  <c r="AV224" i="1" s="1"/>
  <c r="AR231" i="1"/>
  <c r="BE231" i="1" s="1"/>
  <c r="AI188" i="1"/>
  <c r="AV188" i="1" s="1"/>
  <c r="AL192" i="1"/>
  <c r="AY192" i="1" s="1"/>
  <c r="AR220" i="1"/>
  <c r="BE220" i="1" s="1"/>
  <c r="AL220" i="1"/>
  <c r="AY220" i="1" s="1"/>
  <c r="AR223" i="1"/>
  <c r="BE223" i="1" s="1"/>
  <c r="AK223" i="1"/>
  <c r="AX223" i="1" s="1"/>
  <c r="K120" i="9" s="1"/>
  <c r="L120" i="9" s="1"/>
  <c r="AW224" i="1"/>
  <c r="K121" i="8" s="1"/>
  <c r="L121" i="8" s="1"/>
  <c r="AI225" i="1"/>
  <c r="AV225" i="1" s="1"/>
  <c r="AR250" i="1"/>
  <c r="BE250" i="1" s="1"/>
  <c r="AW250" i="1"/>
  <c r="K147" i="8" s="1"/>
  <c r="L147" i="8" s="1"/>
  <c r="AI250" i="1"/>
  <c r="AV250" i="1" s="1"/>
  <c r="AI257" i="1"/>
  <c r="AV257" i="1" s="1"/>
  <c r="AI254" i="1"/>
  <c r="AV254" i="1" s="1"/>
  <c r="AW257" i="1"/>
  <c r="K154" i="8" s="1"/>
  <c r="L154" i="8" s="1"/>
  <c r="AI251" i="1"/>
  <c r="AV251" i="1" s="1"/>
  <c r="AW254" i="1"/>
  <c r="K151" i="8" s="1"/>
  <c r="L151" i="8" s="1"/>
  <c r="BB264" i="1"/>
  <c r="AR228" i="1"/>
  <c r="BE228" i="1" s="1"/>
  <c r="AL241" i="1"/>
  <c r="AY241" i="1" s="1"/>
  <c r="AR244" i="1"/>
  <c r="BE244" i="1" s="1"/>
  <c r="AI248" i="1"/>
  <c r="AV248" i="1" s="1"/>
  <c r="AW251" i="1"/>
  <c r="K148" i="8" s="1"/>
  <c r="L148" i="8" s="1"/>
  <c r="AL257" i="1"/>
  <c r="AY257" i="1" s="1"/>
  <c r="BC264" i="1"/>
  <c r="AL238" i="1"/>
  <c r="AY238" i="1" s="1"/>
  <c r="K135" i="11" s="1"/>
  <c r="L135" i="11" s="1"/>
  <c r="AR241" i="1"/>
  <c r="BE241" i="1" s="1"/>
  <c r="AI245" i="1"/>
  <c r="AV245" i="1" s="1"/>
  <c r="AW248" i="1"/>
  <c r="K145" i="8" s="1"/>
  <c r="L145" i="8" s="1"/>
  <c r="AL254" i="1"/>
  <c r="AY254" i="1" s="1"/>
  <c r="AR257" i="1"/>
  <c r="BE257" i="1" s="1"/>
  <c r="AW245" i="1"/>
  <c r="K142" i="8" s="1"/>
  <c r="L142" i="8" s="1"/>
  <c r="AK248" i="1"/>
  <c r="AX248" i="1" s="1"/>
  <c r="K145" i="9" s="1"/>
  <c r="L145" i="9" s="1"/>
  <c r="AL251" i="1"/>
  <c r="AY251" i="1" s="1"/>
  <c r="AR254" i="1"/>
  <c r="BE254" i="1" s="1"/>
  <c r="AI209" i="1"/>
  <c r="AV209" i="1" s="1"/>
  <c r="AW226" i="1"/>
  <c r="K123" i="8" s="1"/>
  <c r="L123" i="8" s="1"/>
  <c r="AI239" i="1"/>
  <c r="AV239" i="1" s="1"/>
  <c r="AW242" i="1"/>
  <c r="K139" i="8" s="1"/>
  <c r="L139" i="8" s="1"/>
  <c r="AL248" i="1"/>
  <c r="AY248" i="1" s="1"/>
  <c r="AR251" i="1"/>
  <c r="BE251" i="1" s="1"/>
  <c r="AI255" i="1"/>
  <c r="AV255" i="1" s="1"/>
  <c r="AW239" i="1"/>
  <c r="K136" i="8" s="1"/>
  <c r="L136" i="8" s="1"/>
  <c r="AL245" i="1"/>
  <c r="AY245" i="1" s="1"/>
  <c r="AR248" i="1"/>
  <c r="BE248" i="1" s="1"/>
  <c r="AI252" i="1"/>
  <c r="AV252" i="1" s="1"/>
  <c r="AW255" i="1"/>
  <c r="K152" i="8" s="1"/>
  <c r="L152" i="8" s="1"/>
  <c r="AW252" i="1"/>
  <c r="K149" i="8" s="1"/>
  <c r="L149" i="8" s="1"/>
  <c r="H189" i="15" l="1"/>
  <c r="I189" i="15" s="1"/>
  <c r="H143" i="15"/>
  <c r="I143" i="15" s="1"/>
  <c r="H10" i="15"/>
  <c r="I10" i="15" s="1"/>
  <c r="H2" i="15"/>
  <c r="I2" i="15" s="1"/>
  <c r="H100" i="15"/>
  <c r="I100" i="15" s="1"/>
  <c r="H98" i="15"/>
  <c r="I98" i="15" s="1"/>
  <c r="H176" i="15"/>
  <c r="I176" i="15" s="1"/>
  <c r="H207" i="15"/>
  <c r="I207" i="15" s="1"/>
  <c r="H154" i="15"/>
  <c r="I154" i="15" s="1"/>
  <c r="H152" i="15"/>
  <c r="I152" i="15" s="1"/>
  <c r="H150" i="15"/>
  <c r="I150" i="15" s="1"/>
  <c r="H140" i="15"/>
  <c r="I140" i="15" s="1"/>
  <c r="H137" i="15"/>
  <c r="I137" i="15" s="1"/>
  <c r="H132" i="15"/>
  <c r="I132" i="15" s="1"/>
  <c r="H130" i="15"/>
  <c r="I130" i="15" s="1"/>
  <c r="H35" i="15"/>
  <c r="I35" i="15" s="1"/>
  <c r="H22" i="15"/>
  <c r="I22" i="15" s="1"/>
  <c r="H18" i="15"/>
  <c r="I18" i="15" s="1"/>
  <c r="H79" i="14"/>
  <c r="I79" i="14" s="1"/>
  <c r="T27" i="1"/>
  <c r="W71" i="1"/>
  <c r="V71" i="1"/>
  <c r="W15" i="1"/>
  <c r="X27" i="1"/>
  <c r="AZ27" i="1" s="1"/>
  <c r="K178" i="11" s="1"/>
  <c r="L178" i="11" s="1"/>
  <c r="X45" i="1"/>
  <c r="AZ45" i="1" s="1"/>
  <c r="H92" i="14"/>
  <c r="I92" i="14" s="1"/>
  <c r="S76" i="3"/>
  <c r="T76" i="3" s="1"/>
  <c r="S81" i="1" s="1"/>
  <c r="S29" i="3"/>
  <c r="T29" i="3" s="1"/>
  <c r="S32" i="1" s="1"/>
  <c r="S3" i="3"/>
  <c r="T3" i="3" s="1"/>
  <c r="S5" i="1" s="1"/>
  <c r="S24" i="3"/>
  <c r="T24" i="3" s="1"/>
  <c r="S27" i="1" s="1"/>
  <c r="AD27" i="1" s="1"/>
  <c r="S32" i="3"/>
  <c r="T32" i="3" s="1"/>
  <c r="S35" i="1" s="1"/>
  <c r="S7" i="3"/>
  <c r="T7" i="3" s="1"/>
  <c r="S9" i="1" s="1"/>
  <c r="S41" i="3"/>
  <c r="T41" i="3" s="1"/>
  <c r="S44" i="1" s="1"/>
  <c r="S12" i="3"/>
  <c r="T12" i="3" s="1"/>
  <c r="S14" i="1" s="1"/>
  <c r="AD14" i="1" s="1"/>
  <c r="S67" i="3"/>
  <c r="T67" i="3" s="1"/>
  <c r="S71" i="1" s="1"/>
  <c r="S64" i="3"/>
  <c r="T64" i="3" s="1"/>
  <c r="S68" i="1" s="1"/>
  <c r="H147" i="15"/>
  <c r="I147" i="15" s="1"/>
  <c r="H139" i="15"/>
  <c r="I139" i="15" s="1"/>
  <c r="H30" i="15"/>
  <c r="I30" i="15" s="1"/>
  <c r="H26" i="15"/>
  <c r="I26" i="15" s="1"/>
  <c r="H96" i="15"/>
  <c r="I96" i="15" s="1"/>
  <c r="H94" i="15"/>
  <c r="I94" i="15" s="1"/>
  <c r="H92" i="15"/>
  <c r="I92" i="15" s="1"/>
  <c r="H89" i="15"/>
  <c r="I89" i="15" s="1"/>
  <c r="H83" i="15"/>
  <c r="I83" i="15" s="1"/>
  <c r="H73" i="15"/>
  <c r="I73" i="15" s="1"/>
  <c r="H71" i="15"/>
  <c r="I71" i="15" s="1"/>
  <c r="H70" i="15"/>
  <c r="I70" i="15" s="1"/>
  <c r="H68" i="15"/>
  <c r="I68" i="15" s="1"/>
  <c r="H58" i="15"/>
  <c r="I58" i="15" s="1"/>
  <c r="H54" i="15"/>
  <c r="I54" i="15" s="1"/>
  <c r="H23" i="15"/>
  <c r="I23" i="15" s="1"/>
  <c r="H19" i="15"/>
  <c r="I19" i="15" s="1"/>
  <c r="H5" i="15"/>
  <c r="I5" i="15" s="1"/>
  <c r="H94" i="14"/>
  <c r="I94" i="14" s="1"/>
  <c r="T45" i="1"/>
  <c r="H60" i="14"/>
  <c r="I60" i="14" s="1"/>
  <c r="U27" i="1"/>
  <c r="AW27" i="1" s="1"/>
  <c r="K177" i="8" s="1"/>
  <c r="L177" i="8" s="1"/>
  <c r="S22" i="3"/>
  <c r="T22" i="3" s="1"/>
  <c r="S2" i="3"/>
  <c r="T2" i="3" s="1"/>
  <c r="S70" i="3"/>
  <c r="T70" i="3" s="1"/>
  <c r="S74" i="1" s="1"/>
  <c r="S25" i="3"/>
  <c r="T25" i="3" s="1"/>
  <c r="S28" i="1" s="1"/>
  <c r="AE28" i="1" s="1"/>
  <c r="BF28" i="1" s="1"/>
  <c r="S33" i="3"/>
  <c r="T33" i="3" s="1"/>
  <c r="S36" i="1" s="1"/>
  <c r="S37" i="3"/>
  <c r="T37" i="3" s="1"/>
  <c r="S40" i="1" s="1"/>
  <c r="S13" i="3"/>
  <c r="T13" i="3" s="1"/>
  <c r="S15" i="1" s="1"/>
  <c r="S42" i="3"/>
  <c r="T42" i="3" s="1"/>
  <c r="S45" i="1" s="1"/>
  <c r="AD45" i="1" s="1"/>
  <c r="BE45" i="1" s="1"/>
  <c r="S18" i="3"/>
  <c r="T18" i="3" s="1"/>
  <c r="S20" i="1" s="1"/>
  <c r="S82" i="3"/>
  <c r="T82" i="3" s="1"/>
  <c r="S86" i="1" s="1"/>
  <c r="H240" i="15"/>
  <c r="I240" i="15" s="1"/>
  <c r="H103" i="14"/>
  <c r="I103" i="14" s="1"/>
  <c r="H56" i="14"/>
  <c r="I56" i="14" s="1"/>
  <c r="H88" i="14"/>
  <c r="I88" i="14" s="1"/>
  <c r="H75" i="14"/>
  <c r="I75" i="14" s="1"/>
  <c r="X14" i="1"/>
  <c r="AZ14" i="1" s="1"/>
  <c r="U71" i="1"/>
  <c r="S63" i="3"/>
  <c r="T63" i="3" s="1"/>
  <c r="S67" i="1" s="1"/>
  <c r="S74" i="3"/>
  <c r="T74" i="3" s="1"/>
  <c r="S79" i="1" s="1"/>
  <c r="S73" i="3"/>
  <c r="T73" i="3" s="1"/>
  <c r="S78" i="1" s="1"/>
  <c r="AE78" i="1" s="1"/>
  <c r="BF78" i="1" s="1"/>
  <c r="S28" i="3"/>
  <c r="T28" i="3" s="1"/>
  <c r="S31" i="1" s="1"/>
  <c r="S35" i="3"/>
  <c r="T35" i="3" s="1"/>
  <c r="S38" i="1" s="1"/>
  <c r="S71" i="3"/>
  <c r="T71" i="3" s="1"/>
  <c r="S75" i="1" s="1"/>
  <c r="S43" i="3"/>
  <c r="T43" i="3" s="1"/>
  <c r="S46" i="1" s="1"/>
  <c r="AE46" i="1" s="1"/>
  <c r="BF46" i="1" s="1"/>
  <c r="S68" i="3"/>
  <c r="T68" i="3" s="1"/>
  <c r="S72" i="1" s="1"/>
  <c r="S66" i="3"/>
  <c r="T66" i="3" s="1"/>
  <c r="S70" i="1" s="1"/>
  <c r="AW7" i="1"/>
  <c r="K158" i="8" s="1"/>
  <c r="L158" i="8" s="1"/>
  <c r="H153" i="15"/>
  <c r="I153" i="15" s="1"/>
  <c r="H149" i="15"/>
  <c r="I149" i="15" s="1"/>
  <c r="H146" i="15"/>
  <c r="I146" i="15" s="1"/>
  <c r="H141" i="15"/>
  <c r="I141" i="15" s="1"/>
  <c r="H138" i="15"/>
  <c r="I138" i="15" s="1"/>
  <c r="H136" i="15"/>
  <c r="I136" i="15" s="1"/>
  <c r="H133" i="15"/>
  <c r="I133" i="15" s="1"/>
  <c r="H129" i="15"/>
  <c r="I129" i="15" s="1"/>
  <c r="H33" i="15"/>
  <c r="I33" i="15" s="1"/>
  <c r="H20" i="15"/>
  <c r="I20" i="15" s="1"/>
  <c r="H214" i="15"/>
  <c r="I214" i="15" s="1"/>
  <c r="H184" i="15"/>
  <c r="I184" i="15" s="1"/>
  <c r="H110" i="15"/>
  <c r="I110" i="15" s="1"/>
  <c r="H105" i="15"/>
  <c r="I105" i="15" s="1"/>
  <c r="H99" i="15"/>
  <c r="I99" i="15" s="1"/>
  <c r="H95" i="15"/>
  <c r="I95" i="15" s="1"/>
  <c r="H84" i="15"/>
  <c r="I84" i="15" s="1"/>
  <c r="H82" i="15"/>
  <c r="I82" i="15" s="1"/>
  <c r="H80" i="15"/>
  <c r="I80" i="15" s="1"/>
  <c r="H77" i="15"/>
  <c r="I77" i="15" s="1"/>
  <c r="H72" i="15"/>
  <c r="I72" i="15" s="1"/>
  <c r="H51" i="15"/>
  <c r="I51" i="15" s="1"/>
  <c r="H49" i="15"/>
  <c r="I49" i="15" s="1"/>
  <c r="H47" i="15"/>
  <c r="I47" i="15" s="1"/>
  <c r="K139" i="7"/>
  <c r="L139" i="7" s="1"/>
  <c r="K151" i="7"/>
  <c r="L151" i="7" s="1"/>
  <c r="K150" i="7"/>
  <c r="L150" i="7" s="1"/>
  <c r="K140" i="7"/>
  <c r="L140" i="7" s="1"/>
  <c r="K134" i="7"/>
  <c r="L134" i="7" s="1"/>
  <c r="K107" i="7"/>
  <c r="L107" i="7" s="1"/>
  <c r="K135" i="7"/>
  <c r="L135" i="7" s="1"/>
  <c r="K80" i="7"/>
  <c r="L80" i="7" s="1"/>
  <c r="K53" i="7"/>
  <c r="L53" i="7" s="1"/>
  <c r="K152" i="7"/>
  <c r="L152" i="7" s="1"/>
  <c r="K124" i="7"/>
  <c r="L124" i="7" s="1"/>
  <c r="K104" i="7"/>
  <c r="L104" i="7" s="1"/>
  <c r="K129" i="7"/>
  <c r="L129" i="7" s="1"/>
  <c r="K98" i="7"/>
  <c r="L98" i="7" s="1"/>
  <c r="K136" i="7"/>
  <c r="L136" i="7" s="1"/>
  <c r="K79" i="7"/>
  <c r="L79" i="7" s="1"/>
  <c r="K91" i="7"/>
  <c r="L91" i="7" s="1"/>
  <c r="K61" i="7"/>
  <c r="L61" i="7" s="1"/>
  <c r="K81" i="7"/>
  <c r="L81" i="7" s="1"/>
  <c r="K92" i="7"/>
  <c r="L92" i="7" s="1"/>
  <c r="K66" i="7"/>
  <c r="L66" i="7" s="1"/>
  <c r="K71" i="7"/>
  <c r="L71" i="7" s="1"/>
  <c r="K55" i="7"/>
  <c r="L55" i="7" s="1"/>
  <c r="K38" i="7"/>
  <c r="L38" i="7" s="1"/>
  <c r="K48" i="7"/>
  <c r="L48" i="7" s="1"/>
  <c r="K22" i="7"/>
  <c r="L22" i="7" s="1"/>
  <c r="K30" i="7"/>
  <c r="L30" i="7" s="1"/>
  <c r="K128" i="7"/>
  <c r="L128" i="7" s="1"/>
  <c r="K103" i="7"/>
  <c r="L103" i="7" s="1"/>
  <c r="K130" i="7"/>
  <c r="L130" i="7" s="1"/>
  <c r="K87" i="7"/>
  <c r="L87" i="7" s="1"/>
  <c r="K102" i="7"/>
  <c r="L102" i="7" s="1"/>
  <c r="K58" i="7"/>
  <c r="L58" i="7" s="1"/>
  <c r="K45" i="7"/>
  <c r="L45" i="7" s="1"/>
  <c r="K28" i="7"/>
  <c r="L28" i="7" s="1"/>
  <c r="K76" i="7"/>
  <c r="L76" i="7" s="1"/>
  <c r="K11" i="7"/>
  <c r="L11" i="7" s="1"/>
  <c r="K126" i="7"/>
  <c r="L126" i="7" s="1"/>
  <c r="K85" i="7"/>
  <c r="L85" i="7" s="1"/>
  <c r="K115" i="7"/>
  <c r="L115" i="7" s="1"/>
  <c r="K42" i="7"/>
  <c r="L42" i="7" s="1"/>
  <c r="K54" i="7"/>
  <c r="L54" i="7" s="1"/>
  <c r="K29" i="7"/>
  <c r="L29" i="7" s="1"/>
  <c r="H127" i="15"/>
  <c r="I127" i="15" s="1"/>
  <c r="H123" i="15"/>
  <c r="I123" i="15" s="1"/>
  <c r="H119" i="15"/>
  <c r="I119" i="15" s="1"/>
  <c r="K121" i="7"/>
  <c r="L121" i="7" s="1"/>
  <c r="K89" i="7"/>
  <c r="L89" i="7" s="1"/>
  <c r="H65" i="15"/>
  <c r="I65" i="15" s="1"/>
  <c r="H60" i="15"/>
  <c r="I60" i="15" s="1"/>
  <c r="K56" i="7"/>
  <c r="L56" i="7" s="1"/>
  <c r="H36" i="15"/>
  <c r="I36" i="15" s="1"/>
  <c r="H31" i="15"/>
  <c r="I31" i="15" s="1"/>
  <c r="H11" i="15"/>
  <c r="I11" i="15" s="1"/>
  <c r="L155" i="7"/>
  <c r="K155" i="7"/>
  <c r="K132" i="7"/>
  <c r="L132" i="7" s="1"/>
  <c r="L137" i="7"/>
  <c r="K137" i="7"/>
  <c r="K83" i="7"/>
  <c r="L83" i="7" s="1"/>
  <c r="L24" i="7"/>
  <c r="K24" i="7"/>
  <c r="K10" i="7"/>
  <c r="L10" i="7" s="1"/>
  <c r="L35" i="7"/>
  <c r="K35" i="7"/>
  <c r="K57" i="7"/>
  <c r="L57" i="7" s="1"/>
  <c r="L41" i="7"/>
  <c r="K41" i="7"/>
  <c r="K49" i="7"/>
  <c r="L49" i="7" s="1"/>
  <c r="L5" i="7"/>
  <c r="K5" i="7"/>
  <c r="K94" i="7"/>
  <c r="L94" i="7" s="1"/>
  <c r="L143" i="7"/>
  <c r="K143" i="7"/>
  <c r="K123" i="7"/>
  <c r="L123" i="7" s="1"/>
  <c r="L18" i="7"/>
  <c r="K18" i="7"/>
  <c r="K13" i="7"/>
  <c r="L13" i="7" s="1"/>
  <c r="L6" i="7"/>
  <c r="K6" i="7"/>
  <c r="K93" i="7"/>
  <c r="L93" i="7" s="1"/>
  <c r="L127" i="7"/>
  <c r="K127" i="7"/>
  <c r="K119" i="7"/>
  <c r="L119" i="7" s="1"/>
  <c r="L70" i="7"/>
  <c r="K70" i="7"/>
  <c r="K40" i="7"/>
  <c r="L40" i="7" s="1"/>
  <c r="AV4" i="1"/>
  <c r="K158" i="7" s="1"/>
  <c r="L158" i="7" s="1"/>
  <c r="K149" i="7"/>
  <c r="L149" i="7" s="1"/>
  <c r="K122" i="7"/>
  <c r="L122" i="7" s="1"/>
  <c r="K36" i="7"/>
  <c r="L36" i="7" s="1"/>
  <c r="H52" i="15"/>
  <c r="I52" i="15" s="1"/>
  <c r="H48" i="15"/>
  <c r="I48" i="15" s="1"/>
  <c r="K44" i="7"/>
  <c r="L44" i="7" s="1"/>
  <c r="L153" i="7"/>
  <c r="K153" i="7"/>
  <c r="K96" i="7"/>
  <c r="L96" i="7" s="1"/>
  <c r="K60" i="7"/>
  <c r="L60" i="7" s="1"/>
  <c r="K52" i="7"/>
  <c r="L52" i="7" s="1"/>
  <c r="K88" i="7"/>
  <c r="L88" i="7" s="1"/>
  <c r="K109" i="7"/>
  <c r="L109" i="7" s="1"/>
  <c r="K82" i="7"/>
  <c r="L82" i="7" s="1"/>
  <c r="K47" i="7"/>
  <c r="L47" i="7" s="1"/>
  <c r="L64" i="7"/>
  <c r="K64" i="7"/>
  <c r="K33" i="7"/>
  <c r="L33" i="7" s="1"/>
  <c r="K16" i="7"/>
  <c r="L16" i="7" s="1"/>
  <c r="K31" i="7"/>
  <c r="L31" i="7" s="1"/>
  <c r="K43" i="7"/>
  <c r="L43" i="7" s="1"/>
  <c r="K17" i="7"/>
  <c r="L17" i="7" s="1"/>
  <c r="L157" i="7"/>
  <c r="K157" i="7"/>
  <c r="K125" i="7"/>
  <c r="L125" i="7" s="1"/>
  <c r="L90" i="7"/>
  <c r="K90" i="7"/>
  <c r="K95" i="7"/>
  <c r="L95" i="7" s="1"/>
  <c r="K110" i="7"/>
  <c r="L110" i="7" s="1"/>
  <c r="L112" i="7"/>
  <c r="K112" i="7"/>
  <c r="K147" i="7"/>
  <c r="L147" i="7" s="1"/>
  <c r="K59" i="7"/>
  <c r="L59" i="7" s="1"/>
  <c r="K8" i="7"/>
  <c r="L8" i="7" s="1"/>
  <c r="K101" i="7"/>
  <c r="L101" i="7" s="1"/>
  <c r="K72" i="7"/>
  <c r="L72" i="7" s="1"/>
  <c r="K77" i="7"/>
  <c r="L77" i="7" s="1"/>
  <c r="K69" i="7"/>
  <c r="L69" i="7" s="1"/>
  <c r="K27" i="7"/>
  <c r="L27" i="7" s="1"/>
  <c r="K65" i="7"/>
  <c r="L65" i="7" s="1"/>
  <c r="K9" i="7"/>
  <c r="L9" i="7" s="1"/>
  <c r="K37" i="7"/>
  <c r="L37" i="7" s="1"/>
  <c r="K14" i="7"/>
  <c r="L14" i="7" s="1"/>
  <c r="K23" i="7"/>
  <c r="L23" i="7" s="1"/>
  <c r="K20" i="7"/>
  <c r="L20" i="7" s="1"/>
  <c r="K78" i="7"/>
  <c r="L78" i="7" s="1"/>
  <c r="K106" i="7"/>
  <c r="L106" i="7" s="1"/>
  <c r="K100" i="7"/>
  <c r="L100" i="7" s="1"/>
  <c r="K120" i="7"/>
  <c r="L120" i="7" s="1"/>
  <c r="K74" i="7"/>
  <c r="L74" i="7" s="1"/>
  <c r="K26" i="7"/>
  <c r="L26" i="7" s="1"/>
  <c r="K15" i="7"/>
  <c r="L15" i="7" s="1"/>
  <c r="K39" i="7"/>
  <c r="L39" i="7" s="1"/>
  <c r="K12" i="7"/>
  <c r="L12" i="7" s="1"/>
  <c r="K67" i="7"/>
  <c r="L67" i="7" s="1"/>
  <c r="K86" i="7"/>
  <c r="L86" i="7" s="1"/>
  <c r="K84" i="7"/>
  <c r="L84" i="7" s="1"/>
  <c r="K144" i="7"/>
  <c r="L144" i="7" s="1"/>
  <c r="K141" i="7"/>
  <c r="L141" i="7" s="1"/>
  <c r="H118" i="15"/>
  <c r="I118" i="15" s="1"/>
  <c r="H115" i="15"/>
  <c r="I115" i="15" s="1"/>
  <c r="K105" i="7"/>
  <c r="L105" i="7" s="1"/>
  <c r="K73" i="7"/>
  <c r="L73" i="7" s="1"/>
  <c r="K148" i="7"/>
  <c r="L148" i="7" s="1"/>
  <c r="K154" i="7"/>
  <c r="L154" i="7" s="1"/>
  <c r="K117" i="7"/>
  <c r="L117" i="7" s="1"/>
  <c r="K111" i="7"/>
  <c r="L111" i="7" s="1"/>
  <c r="K145" i="7"/>
  <c r="L145" i="7" s="1"/>
  <c r="K131" i="7"/>
  <c r="L131" i="7" s="1"/>
  <c r="K75" i="7"/>
  <c r="L75" i="7" s="1"/>
  <c r="K32" i="7"/>
  <c r="L32" i="7" s="1"/>
  <c r="K97" i="7"/>
  <c r="L97" i="7" s="1"/>
  <c r="K156" i="7"/>
  <c r="L156" i="7" s="1"/>
  <c r="K108" i="7"/>
  <c r="L108" i="7" s="1"/>
  <c r="K50" i="7"/>
  <c r="L50" i="7" s="1"/>
  <c r="K7" i="7"/>
  <c r="L7" i="7" s="1"/>
  <c r="K34" i="7"/>
  <c r="L34" i="7" s="1"/>
  <c r="K63" i="7"/>
  <c r="L63" i="7" s="1"/>
  <c r="K25" i="7"/>
  <c r="L25" i="7" s="1"/>
  <c r="K19" i="7"/>
  <c r="L19" i="7" s="1"/>
  <c r="K142" i="7"/>
  <c r="L142" i="7" s="1"/>
  <c r="K118" i="7"/>
  <c r="L118" i="7" s="1"/>
  <c r="K116" i="7"/>
  <c r="L116" i="7" s="1"/>
  <c r="K51" i="7"/>
  <c r="L51" i="7" s="1"/>
  <c r="K133" i="7"/>
  <c r="L133" i="7" s="1"/>
  <c r="K146" i="7"/>
  <c r="L146" i="7" s="1"/>
  <c r="K21" i="7"/>
  <c r="L21" i="7" s="1"/>
  <c r="K62" i="7"/>
  <c r="L62" i="7" s="1"/>
  <c r="K138" i="7"/>
  <c r="L138" i="7" s="1"/>
  <c r="K240" i="7"/>
  <c r="L240" i="7" s="1"/>
  <c r="K46" i="7"/>
  <c r="L46" i="7" s="1"/>
  <c r="K99" i="7"/>
  <c r="L99" i="7" s="1"/>
  <c r="K68" i="7"/>
  <c r="L68" i="7" s="1"/>
  <c r="H74" i="15"/>
  <c r="I74" i="15" s="1"/>
  <c r="H69" i="15"/>
  <c r="I69" i="15" s="1"/>
  <c r="H45" i="15"/>
  <c r="I45" i="15" s="1"/>
  <c r="H34" i="15"/>
  <c r="I34" i="15" s="1"/>
  <c r="K215" i="7"/>
  <c r="L215" i="7" s="1"/>
  <c r="K165" i="7"/>
  <c r="L165" i="7" s="1"/>
  <c r="K216" i="7"/>
  <c r="L216" i="7" s="1"/>
  <c r="K209" i="7"/>
  <c r="L209" i="7" s="1"/>
  <c r="W79" i="1"/>
  <c r="W41" i="1"/>
  <c r="T93" i="1"/>
  <c r="W93" i="1"/>
  <c r="T41" i="1"/>
  <c r="X41" i="1"/>
  <c r="AZ41" i="1" s="1"/>
  <c r="K192" i="7"/>
  <c r="L192" i="7" s="1"/>
  <c r="K246" i="7"/>
  <c r="L246" i="7" s="1"/>
  <c r="K172" i="7"/>
  <c r="L172" i="7" s="1"/>
  <c r="U82" i="1"/>
  <c r="AW82" i="1" s="1"/>
  <c r="K230" i="8" s="1"/>
  <c r="L230" i="8" s="1"/>
  <c r="B21" i="16"/>
  <c r="B23" i="16" s="1"/>
  <c r="B25" i="16" s="1"/>
  <c r="AK133" i="1"/>
  <c r="AX133" i="1" s="1"/>
  <c r="K33" i="9" s="1"/>
  <c r="L33" i="9" s="1"/>
  <c r="AK237" i="1"/>
  <c r="AX237" i="1" s="1"/>
  <c r="AK176" i="1"/>
  <c r="AX176" i="1" s="1"/>
  <c r="K76" i="9" s="1"/>
  <c r="L76" i="9" s="1"/>
  <c r="AK244" i="1"/>
  <c r="AX244" i="1" s="1"/>
  <c r="K141" i="9" s="1"/>
  <c r="L141" i="9" s="1"/>
  <c r="AK34" i="1"/>
  <c r="H197" i="15"/>
  <c r="I197" i="15" s="1"/>
  <c r="H163" i="15"/>
  <c r="I163" i="15" s="1"/>
  <c r="H200" i="15"/>
  <c r="I200" i="15" s="1"/>
  <c r="H172" i="15"/>
  <c r="I172" i="15" s="1"/>
  <c r="H167" i="15"/>
  <c r="I167" i="15" s="1"/>
  <c r="H199" i="15"/>
  <c r="I199" i="15" s="1"/>
  <c r="H191" i="15"/>
  <c r="I191" i="15" s="1"/>
  <c r="H169" i="15"/>
  <c r="I169" i="15" s="1"/>
  <c r="AK137" i="1"/>
  <c r="AX137" i="1" s="1"/>
  <c r="K37" i="9" s="1"/>
  <c r="L37" i="9" s="1"/>
  <c r="H121" i="14"/>
  <c r="I121" i="14" s="1"/>
  <c r="H120" i="13"/>
  <c r="I120" i="13" s="1"/>
  <c r="H118" i="14"/>
  <c r="I118" i="14" s="1"/>
  <c r="H117" i="13"/>
  <c r="I117" i="13" s="1"/>
  <c r="H129" i="14"/>
  <c r="I129" i="14" s="1"/>
  <c r="H128" i="13"/>
  <c r="I128" i="13" s="1"/>
  <c r="H149" i="14"/>
  <c r="I149" i="14" s="1"/>
  <c r="H148" i="13"/>
  <c r="I148" i="13" s="1"/>
  <c r="H152" i="14"/>
  <c r="I152" i="14" s="1"/>
  <c r="H151" i="13"/>
  <c r="I151" i="13" s="1"/>
  <c r="H155" i="14"/>
  <c r="I155" i="14" s="1"/>
  <c r="H154" i="13"/>
  <c r="I154" i="13" s="1"/>
  <c r="H139" i="14"/>
  <c r="I139" i="14" s="1"/>
  <c r="H138" i="13"/>
  <c r="I138" i="13" s="1"/>
  <c r="H142" i="14"/>
  <c r="I142" i="14" s="1"/>
  <c r="H141" i="13"/>
  <c r="I141" i="13" s="1"/>
  <c r="H126" i="14"/>
  <c r="I126" i="14" s="1"/>
  <c r="H125" i="13"/>
  <c r="I125" i="13" s="1"/>
  <c r="H123" i="14"/>
  <c r="I123" i="14" s="1"/>
  <c r="H122" i="13"/>
  <c r="I122" i="13" s="1"/>
  <c r="H132" i="14"/>
  <c r="I132" i="14" s="1"/>
  <c r="H131" i="13"/>
  <c r="I131" i="13" s="1"/>
  <c r="H127" i="14"/>
  <c r="I127" i="14" s="1"/>
  <c r="H126" i="13"/>
  <c r="I126" i="13" s="1"/>
  <c r="H130" i="14"/>
  <c r="I130" i="14" s="1"/>
  <c r="H129" i="13"/>
  <c r="I129" i="13" s="1"/>
  <c r="H135" i="14"/>
  <c r="I135" i="14" s="1"/>
  <c r="H134" i="13"/>
  <c r="I134" i="13" s="1"/>
  <c r="H145" i="14"/>
  <c r="I145" i="14" s="1"/>
  <c r="H144" i="13"/>
  <c r="I144" i="13" s="1"/>
  <c r="H133" i="14"/>
  <c r="I133" i="14" s="1"/>
  <c r="H132" i="13"/>
  <c r="I132" i="13" s="1"/>
  <c r="H154" i="14"/>
  <c r="I154" i="14" s="1"/>
  <c r="H153" i="13"/>
  <c r="I153" i="13" s="1"/>
  <c r="H10" i="14"/>
  <c r="I10" i="14" s="1"/>
  <c r="H10" i="13"/>
  <c r="I10" i="13" s="1"/>
  <c r="H3" i="14"/>
  <c r="I3" i="14" s="1"/>
  <c r="H3" i="13"/>
  <c r="I3" i="13" s="1"/>
  <c r="H14" i="14"/>
  <c r="I14" i="14" s="1"/>
  <c r="H14" i="13"/>
  <c r="I14" i="13" s="1"/>
  <c r="H22" i="14"/>
  <c r="I22" i="14" s="1"/>
  <c r="H22" i="13"/>
  <c r="I22" i="13" s="1"/>
  <c r="H19" i="14"/>
  <c r="I19" i="14" s="1"/>
  <c r="H19" i="13"/>
  <c r="I19" i="13" s="1"/>
  <c r="H11" i="14"/>
  <c r="I11" i="14" s="1"/>
  <c r="H11" i="13"/>
  <c r="I11" i="13" s="1"/>
  <c r="H245" i="14"/>
  <c r="I245" i="14" s="1"/>
  <c r="H243" i="13"/>
  <c r="I243" i="13" s="1"/>
  <c r="H38" i="14"/>
  <c r="I38" i="14" s="1"/>
  <c r="H38" i="13"/>
  <c r="I38" i="13" s="1"/>
  <c r="H27" i="14"/>
  <c r="I27" i="14" s="1"/>
  <c r="H27" i="13"/>
  <c r="I27" i="13" s="1"/>
  <c r="H194" i="14"/>
  <c r="I194" i="14" s="1"/>
  <c r="H193" i="13"/>
  <c r="I193" i="13" s="1"/>
  <c r="H2" i="14"/>
  <c r="I2" i="14" s="1"/>
  <c r="H2" i="13"/>
  <c r="I2" i="13" s="1"/>
  <c r="H217" i="14"/>
  <c r="I217" i="14" s="1"/>
  <c r="H215" i="13"/>
  <c r="I215" i="13" s="1"/>
  <c r="H185" i="14"/>
  <c r="I185" i="14" s="1"/>
  <c r="H184" i="13"/>
  <c r="I184" i="13" s="1"/>
  <c r="H173" i="14"/>
  <c r="I173" i="14" s="1"/>
  <c r="H172" i="13"/>
  <c r="I172" i="13" s="1"/>
  <c r="H202" i="14"/>
  <c r="I202" i="14" s="1"/>
  <c r="H201" i="13"/>
  <c r="I201" i="13" s="1"/>
  <c r="H162" i="14"/>
  <c r="I162" i="14" s="1"/>
  <c r="H161" i="13"/>
  <c r="I161" i="13" s="1"/>
  <c r="H233" i="14"/>
  <c r="I233" i="14" s="1"/>
  <c r="H231" i="13"/>
  <c r="I231" i="13" s="1"/>
  <c r="H210" i="14"/>
  <c r="I210" i="14" s="1"/>
  <c r="H208" i="13"/>
  <c r="I208" i="13" s="1"/>
  <c r="H240" i="14"/>
  <c r="I240" i="14" s="1"/>
  <c r="H238" i="13"/>
  <c r="I238" i="13" s="1"/>
  <c r="H119" i="14"/>
  <c r="I119" i="14" s="1"/>
  <c r="H118" i="13"/>
  <c r="I118" i="13" s="1"/>
  <c r="H114" i="14"/>
  <c r="I114" i="14" s="1"/>
  <c r="H113" i="13"/>
  <c r="I113" i="13" s="1"/>
  <c r="H116" i="14"/>
  <c r="I116" i="14" s="1"/>
  <c r="H115" i="13"/>
  <c r="I115" i="13" s="1"/>
  <c r="H160" i="14"/>
  <c r="I160" i="14" s="1"/>
  <c r="H159" i="13"/>
  <c r="I159" i="13" s="1"/>
  <c r="H131" i="14"/>
  <c r="I131" i="14" s="1"/>
  <c r="H130" i="13"/>
  <c r="I130" i="13" s="1"/>
  <c r="H241" i="14"/>
  <c r="I241" i="14" s="1"/>
  <c r="H239" i="13"/>
  <c r="I239" i="13" s="1"/>
  <c r="H214" i="14"/>
  <c r="I214" i="14" s="1"/>
  <c r="H212" i="13"/>
  <c r="I212" i="13" s="1"/>
  <c r="H216" i="14"/>
  <c r="I216" i="14" s="1"/>
  <c r="H214" i="13"/>
  <c r="I214" i="13" s="1"/>
  <c r="H136" i="14"/>
  <c r="I136" i="14" s="1"/>
  <c r="H135" i="13"/>
  <c r="I135" i="13" s="1"/>
  <c r="H124" i="14"/>
  <c r="I124" i="14" s="1"/>
  <c r="H123" i="13"/>
  <c r="I123" i="13" s="1"/>
  <c r="H181" i="14"/>
  <c r="I181" i="14" s="1"/>
  <c r="H180" i="13"/>
  <c r="I180" i="13" s="1"/>
  <c r="H137" i="14"/>
  <c r="I137" i="14" s="1"/>
  <c r="H136" i="13"/>
  <c r="I136" i="13" s="1"/>
  <c r="H198" i="14"/>
  <c r="I198" i="14" s="1"/>
  <c r="H197" i="13"/>
  <c r="I197" i="13" s="1"/>
  <c r="H207" i="14"/>
  <c r="I207" i="14" s="1"/>
  <c r="H205" i="13"/>
  <c r="I205" i="13" s="1"/>
  <c r="H170" i="14"/>
  <c r="I170" i="14" s="1"/>
  <c r="H169" i="13"/>
  <c r="I169" i="13" s="1"/>
  <c r="H15" i="14"/>
  <c r="I15" i="14" s="1"/>
  <c r="H15" i="13"/>
  <c r="I15" i="13" s="1"/>
  <c r="H110" i="14"/>
  <c r="I110" i="14" s="1"/>
  <c r="H109" i="13"/>
  <c r="I109" i="13" s="1"/>
  <c r="H113" i="14"/>
  <c r="I113" i="14" s="1"/>
  <c r="H112" i="13"/>
  <c r="I112" i="13" s="1"/>
  <c r="H177" i="14"/>
  <c r="I177" i="14" s="1"/>
  <c r="H176" i="13"/>
  <c r="I176" i="13" s="1"/>
  <c r="H169" i="14"/>
  <c r="I169" i="14" s="1"/>
  <c r="H168" i="13"/>
  <c r="I168" i="13" s="1"/>
  <c r="H150" i="14"/>
  <c r="I150" i="14" s="1"/>
  <c r="H149" i="13"/>
  <c r="I149" i="13" s="1"/>
  <c r="H128" i="15"/>
  <c r="I128" i="15" s="1"/>
  <c r="H126" i="15"/>
  <c r="I126" i="15" s="1"/>
  <c r="H125" i="15"/>
  <c r="I125" i="15" s="1"/>
  <c r="H124" i="15"/>
  <c r="I124" i="15" s="1"/>
  <c r="H122" i="15"/>
  <c r="I122" i="15" s="1"/>
  <c r="H121" i="15"/>
  <c r="I121" i="15" s="1"/>
  <c r="H120" i="15"/>
  <c r="I120" i="15" s="1"/>
  <c r="H117" i="15"/>
  <c r="I117" i="15" s="1"/>
  <c r="H116" i="15"/>
  <c r="I116" i="15" s="1"/>
  <c r="H114" i="15"/>
  <c r="I114" i="15" s="1"/>
  <c r="H113" i="15"/>
  <c r="I113" i="15" s="1"/>
  <c r="H112" i="15"/>
  <c r="I112" i="15" s="1"/>
  <c r="H244" i="14"/>
  <c r="I244" i="14" s="1"/>
  <c r="H242" i="13"/>
  <c r="I242" i="13" s="1"/>
  <c r="H238" i="15"/>
  <c r="I238" i="15" s="1"/>
  <c r="H237" i="15"/>
  <c r="I237" i="15" s="1"/>
  <c r="H215" i="15"/>
  <c r="I215" i="15" s="1"/>
  <c r="H179" i="15"/>
  <c r="I179" i="15" s="1"/>
  <c r="H162" i="15"/>
  <c r="I162" i="15" s="1"/>
  <c r="H161" i="15"/>
  <c r="I161" i="15" s="1"/>
  <c r="H38" i="15"/>
  <c r="I38" i="15" s="1"/>
  <c r="H32" i="15"/>
  <c r="I32" i="15" s="1"/>
  <c r="H28" i="15"/>
  <c r="I28" i="15" s="1"/>
  <c r="H24" i="15"/>
  <c r="I24" i="15" s="1"/>
  <c r="H16" i="15"/>
  <c r="I16" i="15" s="1"/>
  <c r="H14" i="15"/>
  <c r="I14" i="15" s="1"/>
  <c r="H12" i="15"/>
  <c r="I12" i="15" s="1"/>
  <c r="H8" i="15"/>
  <c r="I8" i="15" s="1"/>
  <c r="H6" i="15"/>
  <c r="I6" i="15" s="1"/>
  <c r="H4" i="15"/>
  <c r="I4" i="15" s="1"/>
  <c r="H205" i="15"/>
  <c r="I205" i="15" s="1"/>
  <c r="H183" i="15"/>
  <c r="I183" i="15" s="1"/>
  <c r="H180" i="15"/>
  <c r="I180" i="15" s="1"/>
  <c r="H210" i="15"/>
  <c r="I210" i="15" s="1"/>
  <c r="H243" i="15"/>
  <c r="I243" i="15" s="1"/>
  <c r="H108" i="15"/>
  <c r="I108" i="15" s="1"/>
  <c r="H107" i="15"/>
  <c r="I107" i="15" s="1"/>
  <c r="H106" i="15"/>
  <c r="I106" i="15" s="1"/>
  <c r="H104" i="15"/>
  <c r="I104" i="15" s="1"/>
  <c r="H103" i="15"/>
  <c r="I103" i="15" s="1"/>
  <c r="H102" i="15"/>
  <c r="I102" i="15" s="1"/>
  <c r="H101" i="15"/>
  <c r="I101" i="15" s="1"/>
  <c r="H97" i="15"/>
  <c r="I97" i="15" s="1"/>
  <c r="H93" i="15"/>
  <c r="I93" i="15" s="1"/>
  <c r="H91" i="15"/>
  <c r="I91" i="15" s="1"/>
  <c r="H90" i="15"/>
  <c r="I90" i="15" s="1"/>
  <c r="H88" i="15"/>
  <c r="I88" i="15" s="1"/>
  <c r="H87" i="15"/>
  <c r="I87" i="15" s="1"/>
  <c r="H86" i="15"/>
  <c r="I86" i="15" s="1"/>
  <c r="H85" i="15"/>
  <c r="I85" i="15" s="1"/>
  <c r="H81" i="15"/>
  <c r="I81" i="15" s="1"/>
  <c r="H79" i="15"/>
  <c r="I79" i="15" s="1"/>
  <c r="H78" i="15"/>
  <c r="I78" i="15" s="1"/>
  <c r="H75" i="15"/>
  <c r="I75" i="15" s="1"/>
  <c r="H56" i="15"/>
  <c r="I56" i="15" s="1"/>
  <c r="H55" i="15"/>
  <c r="I55" i="15" s="1"/>
  <c r="H53" i="15"/>
  <c r="I53" i="15" s="1"/>
  <c r="H50" i="15"/>
  <c r="I50" i="15" s="1"/>
  <c r="H46" i="15"/>
  <c r="I46" i="15" s="1"/>
  <c r="H29" i="15"/>
  <c r="I29" i="15" s="1"/>
  <c r="H27" i="15"/>
  <c r="I27" i="15" s="1"/>
  <c r="H21" i="15"/>
  <c r="I21" i="15" s="1"/>
  <c r="H9" i="15"/>
  <c r="I9" i="15" s="1"/>
  <c r="H7" i="15"/>
  <c r="I7" i="15" s="1"/>
  <c r="H3" i="15"/>
  <c r="I3" i="15" s="1"/>
  <c r="H187" i="15"/>
  <c r="I187" i="15" s="1"/>
  <c r="H108" i="13"/>
  <c r="I108" i="13" s="1"/>
  <c r="H106" i="13"/>
  <c r="I106" i="13" s="1"/>
  <c r="H104" i="13"/>
  <c r="I104" i="13" s="1"/>
  <c r="H102" i="13"/>
  <c r="I102" i="13" s="1"/>
  <c r="H100" i="13"/>
  <c r="I100" i="13" s="1"/>
  <c r="H98" i="13"/>
  <c r="I98" i="13" s="1"/>
  <c r="H96" i="13"/>
  <c r="I96" i="13" s="1"/>
  <c r="H94" i="13"/>
  <c r="I94" i="13" s="1"/>
  <c r="H92" i="13"/>
  <c r="I92" i="13" s="1"/>
  <c r="H90" i="13"/>
  <c r="I90" i="13" s="1"/>
  <c r="H88" i="13"/>
  <c r="I88" i="13" s="1"/>
  <c r="H86" i="13"/>
  <c r="I86" i="13" s="1"/>
  <c r="H84" i="13"/>
  <c r="I84" i="13" s="1"/>
  <c r="H82" i="13"/>
  <c r="I82" i="13" s="1"/>
  <c r="H78" i="13"/>
  <c r="I78" i="13" s="1"/>
  <c r="H76" i="13"/>
  <c r="I76" i="13" s="1"/>
  <c r="H74" i="13"/>
  <c r="I74" i="13" s="1"/>
  <c r="H72" i="13"/>
  <c r="I72" i="13" s="1"/>
  <c r="H70" i="13"/>
  <c r="I70" i="13" s="1"/>
  <c r="H68" i="13"/>
  <c r="I68" i="13" s="1"/>
  <c r="H66" i="13"/>
  <c r="I66" i="13" s="1"/>
  <c r="H64" i="13"/>
  <c r="I64" i="13" s="1"/>
  <c r="H62" i="13"/>
  <c r="I62" i="13" s="1"/>
  <c r="H60" i="13"/>
  <c r="I60" i="13" s="1"/>
  <c r="H58" i="13"/>
  <c r="I58" i="13" s="1"/>
  <c r="H56" i="13"/>
  <c r="I56" i="13" s="1"/>
  <c r="H54" i="13"/>
  <c r="I54" i="13" s="1"/>
  <c r="H52" i="13"/>
  <c r="I52" i="13" s="1"/>
  <c r="H50" i="13"/>
  <c r="I50" i="13" s="1"/>
  <c r="H48" i="13"/>
  <c r="I48" i="13" s="1"/>
  <c r="H46" i="13"/>
  <c r="I46" i="13" s="1"/>
  <c r="H44" i="13"/>
  <c r="I44" i="13" s="1"/>
  <c r="H42" i="13"/>
  <c r="I42" i="13" s="1"/>
  <c r="H40" i="13"/>
  <c r="I40" i="13" s="1"/>
  <c r="H37" i="13"/>
  <c r="I37" i="13" s="1"/>
  <c r="H33" i="13"/>
  <c r="I33" i="13" s="1"/>
  <c r="H29" i="13"/>
  <c r="I29" i="13" s="1"/>
  <c r="H146" i="14"/>
  <c r="I146" i="14" s="1"/>
  <c r="H145" i="13"/>
  <c r="I145" i="13" s="1"/>
  <c r="H148" i="14"/>
  <c r="I148" i="14" s="1"/>
  <c r="H147" i="13"/>
  <c r="I147" i="13" s="1"/>
  <c r="H115" i="14"/>
  <c r="I115" i="14" s="1"/>
  <c r="H114" i="13"/>
  <c r="I114" i="13" s="1"/>
  <c r="H138" i="14"/>
  <c r="I138" i="14" s="1"/>
  <c r="H137" i="13"/>
  <c r="I137" i="13" s="1"/>
  <c r="H151" i="14"/>
  <c r="I151" i="14" s="1"/>
  <c r="H150" i="13"/>
  <c r="I150" i="13" s="1"/>
  <c r="H134" i="14"/>
  <c r="I134" i="14" s="1"/>
  <c r="H133" i="13"/>
  <c r="I133" i="13" s="1"/>
  <c r="H4" i="14"/>
  <c r="I4" i="14" s="1"/>
  <c r="H4" i="13"/>
  <c r="I4" i="13" s="1"/>
  <c r="H239" i="14"/>
  <c r="I239" i="14" s="1"/>
  <c r="H237" i="13"/>
  <c r="I237" i="13" s="1"/>
  <c r="H7" i="14"/>
  <c r="I7" i="14" s="1"/>
  <c r="H7" i="13"/>
  <c r="I7" i="13" s="1"/>
  <c r="H30" i="14"/>
  <c r="I30" i="14" s="1"/>
  <c r="H30" i="13"/>
  <c r="I30" i="13" s="1"/>
  <c r="H32" i="14"/>
  <c r="I32" i="14" s="1"/>
  <c r="H32" i="13"/>
  <c r="I32" i="13" s="1"/>
  <c r="H24" i="14"/>
  <c r="I24" i="14" s="1"/>
  <c r="H24" i="13"/>
  <c r="I24" i="13" s="1"/>
  <c r="H180" i="14"/>
  <c r="I180" i="14" s="1"/>
  <c r="H179" i="13"/>
  <c r="I179" i="13" s="1"/>
  <c r="H28" i="14"/>
  <c r="I28" i="14" s="1"/>
  <c r="H28" i="13"/>
  <c r="I28" i="13" s="1"/>
  <c r="H215" i="14"/>
  <c r="I215" i="14" s="1"/>
  <c r="H213" i="13"/>
  <c r="I213" i="13" s="1"/>
  <c r="H1" i="14"/>
  <c r="I1" i="14" s="1"/>
  <c r="H1" i="13"/>
  <c r="H34" i="14"/>
  <c r="I34" i="14" s="1"/>
  <c r="H34" i="13"/>
  <c r="I34" i="13" s="1"/>
  <c r="H6" i="14"/>
  <c r="I6" i="14" s="1"/>
  <c r="H6" i="13"/>
  <c r="I6" i="13" s="1"/>
  <c r="H20" i="14"/>
  <c r="I20" i="14" s="1"/>
  <c r="H20" i="13"/>
  <c r="I20" i="13" s="1"/>
  <c r="H209" i="14"/>
  <c r="I209" i="14" s="1"/>
  <c r="H207" i="13"/>
  <c r="I207" i="13" s="1"/>
  <c r="H200" i="14"/>
  <c r="I200" i="14" s="1"/>
  <c r="H199" i="13"/>
  <c r="I199" i="13" s="1"/>
  <c r="H17" i="14"/>
  <c r="I17" i="14" s="1"/>
  <c r="H17" i="13"/>
  <c r="I17" i="13" s="1"/>
  <c r="H190" i="14"/>
  <c r="I190" i="14" s="1"/>
  <c r="H189" i="13"/>
  <c r="I189" i="13" s="1"/>
  <c r="H16" i="14"/>
  <c r="I16" i="14" s="1"/>
  <c r="H16" i="13"/>
  <c r="I16" i="13" s="1"/>
  <c r="H193" i="14"/>
  <c r="I193" i="14" s="1"/>
  <c r="H192" i="13"/>
  <c r="I192" i="13" s="1"/>
  <c r="H163" i="14"/>
  <c r="I163" i="14" s="1"/>
  <c r="H162" i="13"/>
  <c r="I162" i="13" s="1"/>
  <c r="H164" i="14"/>
  <c r="I164" i="14" s="1"/>
  <c r="H163" i="13"/>
  <c r="I163" i="13" s="1"/>
  <c r="H153" i="14"/>
  <c r="I153" i="14" s="1"/>
  <c r="H152" i="13"/>
  <c r="I152" i="13" s="1"/>
  <c r="H117" i="14"/>
  <c r="I117" i="14" s="1"/>
  <c r="H116" i="13"/>
  <c r="I116" i="13" s="1"/>
  <c r="H26" i="14"/>
  <c r="I26" i="14" s="1"/>
  <c r="H26" i="13"/>
  <c r="I26" i="13" s="1"/>
  <c r="H140" i="14"/>
  <c r="I140" i="14" s="1"/>
  <c r="H139" i="13"/>
  <c r="I139" i="13" s="1"/>
  <c r="H120" i="14"/>
  <c r="I120" i="14" s="1"/>
  <c r="H119" i="13"/>
  <c r="I119" i="13" s="1"/>
  <c r="H141" i="14"/>
  <c r="I141" i="14" s="1"/>
  <c r="H140" i="13"/>
  <c r="I140" i="13" s="1"/>
  <c r="H128" i="14"/>
  <c r="I128" i="14" s="1"/>
  <c r="H127" i="13"/>
  <c r="I127" i="13" s="1"/>
  <c r="H9" i="14"/>
  <c r="I9" i="14" s="1"/>
  <c r="H9" i="13"/>
  <c r="I9" i="13" s="1"/>
  <c r="H13" i="14"/>
  <c r="I13" i="14" s="1"/>
  <c r="H13" i="13"/>
  <c r="I13" i="13" s="1"/>
  <c r="H184" i="14"/>
  <c r="I184" i="14" s="1"/>
  <c r="H183" i="13"/>
  <c r="I183" i="13" s="1"/>
  <c r="H122" i="14"/>
  <c r="I122" i="14" s="1"/>
  <c r="H121" i="13"/>
  <c r="I121" i="13" s="1"/>
  <c r="H144" i="14"/>
  <c r="I144" i="14" s="1"/>
  <c r="H143" i="13"/>
  <c r="I143" i="13" s="1"/>
  <c r="H234" i="14"/>
  <c r="I234" i="14" s="1"/>
  <c r="H232" i="13"/>
  <c r="I232" i="13" s="1"/>
  <c r="H23" i="14"/>
  <c r="I23" i="14" s="1"/>
  <c r="H23" i="13"/>
  <c r="I23" i="13" s="1"/>
  <c r="H18" i="14"/>
  <c r="I18" i="14" s="1"/>
  <c r="H18" i="13"/>
  <c r="I18" i="13" s="1"/>
  <c r="H12" i="14"/>
  <c r="I12" i="14" s="1"/>
  <c r="H12" i="13"/>
  <c r="I12" i="13" s="1"/>
  <c r="H213" i="14"/>
  <c r="I213" i="14" s="1"/>
  <c r="H211" i="13"/>
  <c r="I211" i="13" s="1"/>
  <c r="H8" i="14"/>
  <c r="I8" i="14" s="1"/>
  <c r="H8" i="13"/>
  <c r="I8" i="13" s="1"/>
  <c r="H208" i="14"/>
  <c r="I208" i="14" s="1"/>
  <c r="H206" i="13"/>
  <c r="I206" i="13" s="1"/>
  <c r="H168" i="14"/>
  <c r="I168" i="14" s="1"/>
  <c r="H167" i="13"/>
  <c r="I167" i="13" s="1"/>
  <c r="H36" i="14"/>
  <c r="I36" i="14" s="1"/>
  <c r="H36" i="13"/>
  <c r="I36" i="13" s="1"/>
  <c r="H125" i="14"/>
  <c r="I125" i="14" s="1"/>
  <c r="H124" i="13"/>
  <c r="I124" i="13" s="1"/>
  <c r="H147" i="14"/>
  <c r="I147" i="14" s="1"/>
  <c r="H146" i="13"/>
  <c r="I146" i="13" s="1"/>
  <c r="H112" i="14"/>
  <c r="I112" i="14" s="1"/>
  <c r="H111" i="13"/>
  <c r="I111" i="13" s="1"/>
  <c r="H188" i="14"/>
  <c r="I188" i="14" s="1"/>
  <c r="H187" i="13"/>
  <c r="I187" i="13" s="1"/>
  <c r="H201" i="14"/>
  <c r="I201" i="14" s="1"/>
  <c r="H200" i="13"/>
  <c r="I200" i="13" s="1"/>
  <c r="H21" i="14"/>
  <c r="I21" i="14" s="1"/>
  <c r="H21" i="13"/>
  <c r="I21" i="13" s="1"/>
  <c r="H246" i="14"/>
  <c r="I246" i="14" s="1"/>
  <c r="H244" i="13"/>
  <c r="I244" i="13" s="1"/>
  <c r="H212" i="14"/>
  <c r="I212" i="14" s="1"/>
  <c r="H210" i="13"/>
  <c r="I210" i="13" s="1"/>
  <c r="H5" i="14"/>
  <c r="I5" i="14" s="1"/>
  <c r="H5" i="13"/>
  <c r="I5" i="13" s="1"/>
  <c r="H242" i="14"/>
  <c r="I242" i="14" s="1"/>
  <c r="H240" i="13"/>
  <c r="I240" i="13" s="1"/>
  <c r="H111" i="14"/>
  <c r="I111" i="14" s="1"/>
  <c r="H110" i="13"/>
  <c r="I110" i="13" s="1"/>
  <c r="H76" i="15"/>
  <c r="I76" i="15" s="1"/>
  <c r="H77" i="14"/>
  <c r="I77" i="14" s="1"/>
  <c r="H109" i="15"/>
  <c r="I109" i="15" s="1"/>
  <c r="H201" i="15"/>
  <c r="I201" i="15" s="1"/>
  <c r="H203" i="14"/>
  <c r="I203" i="14" s="1"/>
  <c r="H151" i="15"/>
  <c r="I151" i="15" s="1"/>
  <c r="H148" i="15"/>
  <c r="I148" i="15" s="1"/>
  <c r="H145" i="15"/>
  <c r="I145" i="15" s="1"/>
  <c r="H144" i="15"/>
  <c r="I144" i="15" s="1"/>
  <c r="H142" i="15"/>
  <c r="I142" i="15" s="1"/>
  <c r="H143" i="14"/>
  <c r="I143" i="14" s="1"/>
  <c r="H142" i="13"/>
  <c r="I142" i="13" s="1"/>
  <c r="H135" i="15"/>
  <c r="I135" i="15" s="1"/>
  <c r="H134" i="15"/>
  <c r="I134" i="15" s="1"/>
  <c r="H131" i="15"/>
  <c r="I131" i="15" s="1"/>
  <c r="H239" i="15"/>
  <c r="I239" i="15" s="1"/>
  <c r="H231" i="15"/>
  <c r="I231" i="15" s="1"/>
  <c r="H208" i="15"/>
  <c r="I208" i="15" s="1"/>
  <c r="H206" i="15"/>
  <c r="I206" i="15" s="1"/>
  <c r="H193" i="15"/>
  <c r="I193" i="15" s="1"/>
  <c r="H192" i="15"/>
  <c r="I192" i="15" s="1"/>
  <c r="H192" i="14"/>
  <c r="I192" i="14" s="1"/>
  <c r="H191" i="13"/>
  <c r="I191" i="13" s="1"/>
  <c r="H168" i="15"/>
  <c r="I168" i="15" s="1"/>
  <c r="H211" i="15"/>
  <c r="I211" i="15" s="1"/>
  <c r="H159" i="15"/>
  <c r="I159" i="15" s="1"/>
  <c r="H25" i="15"/>
  <c r="I25" i="15" s="1"/>
  <c r="H25" i="14"/>
  <c r="I25" i="14" s="1"/>
  <c r="H81" i="14"/>
  <c r="I81" i="14" s="1"/>
  <c r="H71" i="14"/>
  <c r="I71" i="14" s="1"/>
  <c r="H67" i="15"/>
  <c r="I67" i="15" s="1"/>
  <c r="H66" i="15"/>
  <c r="I66" i="15" s="1"/>
  <c r="H63" i="15"/>
  <c r="I63" i="15" s="1"/>
  <c r="H62" i="15"/>
  <c r="I62" i="15" s="1"/>
  <c r="H44" i="15"/>
  <c r="I44" i="15" s="1"/>
  <c r="H43" i="15"/>
  <c r="I43" i="15" s="1"/>
  <c r="H41" i="15"/>
  <c r="I41" i="15" s="1"/>
  <c r="H15" i="15"/>
  <c r="I15" i="15" s="1"/>
  <c r="H107" i="13"/>
  <c r="I107" i="13" s="1"/>
  <c r="H105" i="13"/>
  <c r="I105" i="13" s="1"/>
  <c r="H103" i="13"/>
  <c r="I103" i="13" s="1"/>
  <c r="H101" i="13"/>
  <c r="I101" i="13" s="1"/>
  <c r="H99" i="13"/>
  <c r="I99" i="13" s="1"/>
  <c r="H97" i="13"/>
  <c r="I97" i="13" s="1"/>
  <c r="H95" i="13"/>
  <c r="I95" i="13" s="1"/>
  <c r="H93" i="13"/>
  <c r="I93" i="13" s="1"/>
  <c r="H91" i="13"/>
  <c r="I91" i="13" s="1"/>
  <c r="H89" i="13"/>
  <c r="I89" i="13" s="1"/>
  <c r="H87" i="13"/>
  <c r="I87" i="13" s="1"/>
  <c r="H85" i="13"/>
  <c r="I85" i="13" s="1"/>
  <c r="H83" i="13"/>
  <c r="I83" i="13" s="1"/>
  <c r="H81" i="13"/>
  <c r="I81" i="13" s="1"/>
  <c r="H79" i="13"/>
  <c r="I79" i="13" s="1"/>
  <c r="H77" i="13"/>
  <c r="I77" i="13" s="1"/>
  <c r="H75" i="13"/>
  <c r="I75" i="13" s="1"/>
  <c r="H73" i="13"/>
  <c r="I73" i="13" s="1"/>
  <c r="H71" i="13"/>
  <c r="I71" i="13" s="1"/>
  <c r="H69" i="13"/>
  <c r="I69" i="13" s="1"/>
  <c r="H67" i="13"/>
  <c r="I67" i="13" s="1"/>
  <c r="H65" i="13"/>
  <c r="I65" i="13" s="1"/>
  <c r="H63" i="13"/>
  <c r="I63" i="13" s="1"/>
  <c r="H61" i="13"/>
  <c r="I61" i="13" s="1"/>
  <c r="H59" i="13"/>
  <c r="I59" i="13" s="1"/>
  <c r="H57" i="13"/>
  <c r="I57" i="13" s="1"/>
  <c r="H55" i="13"/>
  <c r="I55" i="13" s="1"/>
  <c r="H53" i="13"/>
  <c r="I53" i="13" s="1"/>
  <c r="H51" i="13"/>
  <c r="I51" i="13" s="1"/>
  <c r="H49" i="13"/>
  <c r="I49" i="13" s="1"/>
  <c r="H47" i="13"/>
  <c r="I47" i="13" s="1"/>
  <c r="H45" i="13"/>
  <c r="I45" i="13" s="1"/>
  <c r="H43" i="13"/>
  <c r="I43" i="13" s="1"/>
  <c r="H41" i="13"/>
  <c r="I41" i="13" s="1"/>
  <c r="H39" i="13"/>
  <c r="I39" i="13" s="1"/>
  <c r="H35" i="13"/>
  <c r="I35" i="13" s="1"/>
  <c r="H31" i="13"/>
  <c r="I31" i="13" s="1"/>
  <c r="K193" i="11"/>
  <c r="L193" i="11" s="1"/>
  <c r="K83" i="10"/>
  <c r="L83" i="10" s="1"/>
  <c r="K145" i="10"/>
  <c r="L145" i="10" s="1"/>
  <c r="K107" i="10"/>
  <c r="L107" i="10" s="1"/>
  <c r="K7" i="9"/>
  <c r="L7" i="9" s="1"/>
  <c r="K35" i="10"/>
  <c r="L35" i="10" s="1"/>
  <c r="U9" i="1"/>
  <c r="AW9" i="1" s="1"/>
  <c r="K160" i="8" s="1"/>
  <c r="L160" i="8" s="1"/>
  <c r="K111" i="11"/>
  <c r="L111" i="11" s="1"/>
  <c r="K107" i="9"/>
  <c r="L107" i="9" s="1"/>
  <c r="K35" i="9"/>
  <c r="L35" i="9" s="1"/>
  <c r="K7" i="10"/>
  <c r="L7" i="10" s="1"/>
  <c r="H1" i="15"/>
  <c r="K134" i="9"/>
  <c r="L134" i="9" s="1"/>
  <c r="K120" i="10"/>
  <c r="L120" i="10" s="1"/>
  <c r="K25" i="10"/>
  <c r="L25" i="10" s="1"/>
  <c r="K185" i="11"/>
  <c r="L185" i="11" s="1"/>
  <c r="K37" i="10"/>
  <c r="L37" i="10" s="1"/>
  <c r="T14" i="1"/>
  <c r="K110" i="11"/>
  <c r="L110" i="11" s="1"/>
  <c r="L114" i="7"/>
  <c r="X4" i="1"/>
  <c r="AZ4" i="1" s="1"/>
  <c r="K154" i="11"/>
  <c r="L154" i="11" s="1"/>
  <c r="K150" i="11"/>
  <c r="L150" i="11" s="1"/>
  <c r="K145" i="11"/>
  <c r="L145" i="11" s="1"/>
  <c r="K143" i="11"/>
  <c r="L143" i="11" s="1"/>
  <c r="K137" i="11"/>
  <c r="L137" i="11" s="1"/>
  <c r="K134" i="10"/>
  <c r="L134" i="10" s="1"/>
  <c r="K132" i="11"/>
  <c r="L132" i="11" s="1"/>
  <c r="K120" i="11"/>
  <c r="L120" i="11" s="1"/>
  <c r="K116" i="11"/>
  <c r="L116" i="11" s="1"/>
  <c r="K114" i="11"/>
  <c r="L114" i="11" s="1"/>
  <c r="K112" i="11"/>
  <c r="L112" i="11" s="1"/>
  <c r="K26" i="11"/>
  <c r="L26" i="11" s="1"/>
  <c r="K20" i="11"/>
  <c r="L20" i="11" s="1"/>
  <c r="K14" i="11"/>
  <c r="L14" i="11" s="1"/>
  <c r="K6" i="11"/>
  <c r="L6" i="11" s="1"/>
  <c r="K108" i="11"/>
  <c r="L108" i="11" s="1"/>
  <c r="K104" i="11"/>
  <c r="L104" i="11" s="1"/>
  <c r="K102" i="11"/>
  <c r="L102" i="11" s="1"/>
  <c r="K99" i="11"/>
  <c r="L99" i="11" s="1"/>
  <c r="K95" i="11"/>
  <c r="L95" i="11" s="1"/>
  <c r="K90" i="11"/>
  <c r="L90" i="11" s="1"/>
  <c r="K86" i="11"/>
  <c r="L86" i="11" s="1"/>
  <c r="K85" i="11"/>
  <c r="L85" i="11" s="1"/>
  <c r="K83" i="11"/>
  <c r="L83" i="11" s="1"/>
  <c r="K81" i="11"/>
  <c r="L81" i="11" s="1"/>
  <c r="K76" i="10"/>
  <c r="L76" i="10" s="1"/>
  <c r="K73" i="11"/>
  <c r="L73" i="11" s="1"/>
  <c r="K71" i="11"/>
  <c r="L71" i="11" s="1"/>
  <c r="K61" i="11"/>
  <c r="L61" i="11" s="1"/>
  <c r="K59" i="11"/>
  <c r="L59" i="11" s="1"/>
  <c r="K57" i="11"/>
  <c r="L57" i="11" s="1"/>
  <c r="K55" i="11"/>
  <c r="L55" i="11" s="1"/>
  <c r="K50" i="11"/>
  <c r="L50" i="11" s="1"/>
  <c r="K48" i="11"/>
  <c r="L48" i="11" s="1"/>
  <c r="K46" i="11"/>
  <c r="L46" i="11" s="1"/>
  <c r="K42" i="11"/>
  <c r="L42" i="11" s="1"/>
  <c r="K37" i="11"/>
  <c r="L37" i="11" s="1"/>
  <c r="K32" i="11"/>
  <c r="L32" i="11" s="1"/>
  <c r="K25" i="11"/>
  <c r="L25" i="11" s="1"/>
  <c r="K21" i="11"/>
  <c r="L21" i="11" s="1"/>
  <c r="K13" i="11"/>
  <c r="L13" i="11" s="1"/>
  <c r="K7" i="11"/>
  <c r="L7" i="11" s="1"/>
  <c r="K3" i="11"/>
  <c r="L3" i="11" s="1"/>
  <c r="K33" i="10"/>
  <c r="L33" i="10" s="1"/>
  <c r="K25" i="9"/>
  <c r="L25" i="9" s="1"/>
  <c r="K212" i="11"/>
  <c r="L212" i="11" s="1"/>
  <c r="K162" i="11"/>
  <c r="L162" i="11" s="1"/>
  <c r="K83" i="9"/>
  <c r="L83" i="9" s="1"/>
  <c r="L113" i="7"/>
  <c r="K153" i="11"/>
  <c r="L153" i="11" s="1"/>
  <c r="K151" i="11"/>
  <c r="L151" i="11" s="1"/>
  <c r="K149" i="11"/>
  <c r="L149" i="11" s="1"/>
  <c r="K148" i="11"/>
  <c r="L148" i="11" s="1"/>
  <c r="K144" i="11"/>
  <c r="L144" i="11" s="1"/>
  <c r="K142" i="11"/>
  <c r="L142" i="11" s="1"/>
  <c r="K141" i="11"/>
  <c r="L141" i="11" s="1"/>
  <c r="K138" i="11"/>
  <c r="L138" i="11" s="1"/>
  <c r="K136" i="11"/>
  <c r="L136" i="11" s="1"/>
  <c r="K133" i="11"/>
  <c r="L133" i="11" s="1"/>
  <c r="K131" i="11"/>
  <c r="L131" i="11" s="1"/>
  <c r="K129" i="11"/>
  <c r="L129" i="11" s="1"/>
  <c r="K127" i="11"/>
  <c r="L127" i="11" s="1"/>
  <c r="K125" i="11"/>
  <c r="L125" i="11" s="1"/>
  <c r="K123" i="11"/>
  <c r="L123" i="11" s="1"/>
  <c r="K121" i="11"/>
  <c r="L121" i="11" s="1"/>
  <c r="K119" i="11"/>
  <c r="L119" i="11" s="1"/>
  <c r="K118" i="11"/>
  <c r="L118" i="11" s="1"/>
  <c r="K117" i="11"/>
  <c r="L117" i="11" s="1"/>
  <c r="K115" i="11"/>
  <c r="L115" i="11" s="1"/>
  <c r="K113" i="11"/>
  <c r="L113" i="11" s="1"/>
  <c r="K234" i="11"/>
  <c r="L234" i="11" s="1"/>
  <c r="K35" i="11"/>
  <c r="L35" i="11" s="1"/>
  <c r="K28" i="11"/>
  <c r="L28" i="11" s="1"/>
  <c r="K22" i="11"/>
  <c r="L22" i="11" s="1"/>
  <c r="K16" i="11"/>
  <c r="L16" i="11" s="1"/>
  <c r="K12" i="11"/>
  <c r="L12" i="11" s="1"/>
  <c r="K8" i="11"/>
  <c r="L8" i="11" s="1"/>
  <c r="K4" i="11"/>
  <c r="L4" i="11" s="1"/>
  <c r="K109" i="11"/>
  <c r="L109" i="11" s="1"/>
  <c r="K107" i="11"/>
  <c r="L107" i="11" s="1"/>
  <c r="K105" i="11"/>
  <c r="L105" i="11" s="1"/>
  <c r="K103" i="11"/>
  <c r="L103" i="11" s="1"/>
  <c r="K100" i="11"/>
  <c r="L100" i="11" s="1"/>
  <c r="K98" i="11"/>
  <c r="L98" i="11" s="1"/>
  <c r="K96" i="11"/>
  <c r="L96" i="11" s="1"/>
  <c r="K94" i="11"/>
  <c r="L94" i="11" s="1"/>
  <c r="K91" i="11"/>
  <c r="L91" i="11" s="1"/>
  <c r="K89" i="11"/>
  <c r="L89" i="11" s="1"/>
  <c r="K87" i="11"/>
  <c r="L87" i="11" s="1"/>
  <c r="K84" i="11"/>
  <c r="L84" i="11" s="1"/>
  <c r="K82" i="11"/>
  <c r="L82" i="11" s="1"/>
  <c r="K80" i="11"/>
  <c r="L80" i="11" s="1"/>
  <c r="K79" i="11"/>
  <c r="L79" i="11" s="1"/>
  <c r="K75" i="11"/>
  <c r="L75" i="11" s="1"/>
  <c r="K72" i="11"/>
  <c r="L72" i="11" s="1"/>
  <c r="K68" i="11"/>
  <c r="L68" i="11" s="1"/>
  <c r="K65" i="11"/>
  <c r="L65" i="11" s="1"/>
  <c r="K62" i="11"/>
  <c r="L62" i="11" s="1"/>
  <c r="K60" i="11"/>
  <c r="L60" i="11" s="1"/>
  <c r="K58" i="11"/>
  <c r="L58" i="11" s="1"/>
  <c r="K56" i="11"/>
  <c r="L56" i="11" s="1"/>
  <c r="K54" i="11"/>
  <c r="L54" i="11" s="1"/>
  <c r="K51" i="11"/>
  <c r="L51" i="11" s="1"/>
  <c r="K49" i="11"/>
  <c r="L49" i="11" s="1"/>
  <c r="K47" i="11"/>
  <c r="L47" i="11" s="1"/>
  <c r="K45" i="11"/>
  <c r="L45" i="11" s="1"/>
  <c r="K43" i="11"/>
  <c r="L43" i="11" s="1"/>
  <c r="K41" i="11"/>
  <c r="L41" i="11" s="1"/>
  <c r="K40" i="11"/>
  <c r="L40" i="11" s="1"/>
  <c r="K38" i="11"/>
  <c r="L38" i="11" s="1"/>
  <c r="K34" i="11"/>
  <c r="L34" i="11" s="1"/>
  <c r="K31" i="11"/>
  <c r="L31" i="11" s="1"/>
  <c r="K27" i="11"/>
  <c r="L27" i="11" s="1"/>
  <c r="K23" i="11"/>
  <c r="L23" i="11" s="1"/>
  <c r="K19" i="11"/>
  <c r="L19" i="11" s="1"/>
  <c r="K15" i="11"/>
  <c r="L15" i="11" s="1"/>
  <c r="K11" i="11"/>
  <c r="L11" i="11" s="1"/>
  <c r="K5" i="11"/>
  <c r="L5" i="11" s="1"/>
  <c r="S21" i="3"/>
  <c r="T21" i="3" s="1"/>
  <c r="S23" i="1" s="1"/>
  <c r="AE23" i="1" s="1"/>
  <c r="S84" i="3"/>
  <c r="T84" i="3" s="1"/>
  <c r="S88" i="1" s="1"/>
  <c r="AF88" i="1" s="1"/>
  <c r="BG88" i="1" s="1"/>
  <c r="AF81" i="1"/>
  <c r="BG81" i="1" s="1"/>
  <c r="AE81" i="1"/>
  <c r="BF81" i="1" s="1"/>
  <c r="AD81" i="1"/>
  <c r="BE81" i="1" s="1"/>
  <c r="AF67" i="1"/>
  <c r="BG67" i="1" s="1"/>
  <c r="AE67" i="1"/>
  <c r="BF67" i="1" s="1"/>
  <c r="AD67" i="1"/>
  <c r="BE67" i="1" s="1"/>
  <c r="AF32" i="1"/>
  <c r="BG32" i="1" s="1"/>
  <c r="AE32" i="1"/>
  <c r="BF32" i="1" s="1"/>
  <c r="AD32" i="1"/>
  <c r="BE32" i="1" s="1"/>
  <c r="AF79" i="1"/>
  <c r="BG79" i="1" s="1"/>
  <c r="AE79" i="1"/>
  <c r="BF79" i="1" s="1"/>
  <c r="AD79" i="1"/>
  <c r="BE79" i="1" s="1"/>
  <c r="AF5" i="1"/>
  <c r="BG5" i="1" s="1"/>
  <c r="AE5" i="1"/>
  <c r="BF5" i="1" s="1"/>
  <c r="AD5" i="1"/>
  <c r="BE5" i="1" s="1"/>
  <c r="AF78" i="1"/>
  <c r="BG78" i="1" s="1"/>
  <c r="AE27" i="1"/>
  <c r="BF27" i="1" s="1"/>
  <c r="AF31" i="1"/>
  <c r="BG31" i="1" s="1"/>
  <c r="AE31" i="1"/>
  <c r="BF31" i="1" s="1"/>
  <c r="AD31" i="1"/>
  <c r="BE31" i="1" s="1"/>
  <c r="AF35" i="1"/>
  <c r="BG35" i="1" s="1"/>
  <c r="AE35" i="1"/>
  <c r="BF35" i="1" s="1"/>
  <c r="AD35" i="1"/>
  <c r="BE35" i="1" s="1"/>
  <c r="AF38" i="1"/>
  <c r="BG38" i="1" s="1"/>
  <c r="AE38" i="1"/>
  <c r="BF38" i="1" s="1"/>
  <c r="AD38" i="1"/>
  <c r="BE38" i="1" s="1"/>
  <c r="AF9" i="1"/>
  <c r="BG9" i="1" s="1"/>
  <c r="AE9" i="1"/>
  <c r="BF9" i="1" s="1"/>
  <c r="AD9" i="1"/>
  <c r="BE9" i="1" s="1"/>
  <c r="AF75" i="1"/>
  <c r="BG75" i="1" s="1"/>
  <c r="AE75" i="1"/>
  <c r="BF75" i="1" s="1"/>
  <c r="AD75" i="1"/>
  <c r="BE75" i="1" s="1"/>
  <c r="AF44" i="1"/>
  <c r="BG44" i="1" s="1"/>
  <c r="AE44" i="1"/>
  <c r="BF44" i="1" s="1"/>
  <c r="AD44" i="1"/>
  <c r="BE44" i="1" s="1"/>
  <c r="AF46" i="1"/>
  <c r="BG46" i="1" s="1"/>
  <c r="AE14" i="1"/>
  <c r="BF14" i="1" s="1"/>
  <c r="AF72" i="1"/>
  <c r="BG72" i="1" s="1"/>
  <c r="AE72" i="1"/>
  <c r="BF72" i="1" s="1"/>
  <c r="AD72" i="1"/>
  <c r="BE72" i="1" s="1"/>
  <c r="AF71" i="1"/>
  <c r="BG71" i="1" s="1"/>
  <c r="AE71" i="1"/>
  <c r="BF71" i="1" s="1"/>
  <c r="AD71" i="1"/>
  <c r="BE71" i="1" s="1"/>
  <c r="S49" i="3"/>
  <c r="T49" i="3" s="1"/>
  <c r="S53" i="1" s="1"/>
  <c r="S20" i="3"/>
  <c r="T20" i="3" s="1"/>
  <c r="S22" i="1" s="1"/>
  <c r="S65" i="3"/>
  <c r="T65" i="3" s="1"/>
  <c r="S69" i="1" s="1"/>
  <c r="S50" i="3"/>
  <c r="T50" i="3" s="1"/>
  <c r="S54" i="1" s="1"/>
  <c r="S91" i="3"/>
  <c r="T91" i="3" s="1"/>
  <c r="S93" i="1" s="1"/>
  <c r="S83" i="3"/>
  <c r="T83" i="3" s="1"/>
  <c r="S87" i="1" s="1"/>
  <c r="AF7" i="1"/>
  <c r="BG7" i="1" s="1"/>
  <c r="AE7" i="1"/>
  <c r="BF7" i="1" s="1"/>
  <c r="AD7" i="1"/>
  <c r="BE7" i="1" s="1"/>
  <c r="S24" i="1"/>
  <c r="S25" i="1"/>
  <c r="AF82" i="1"/>
  <c r="BG82" i="1" s="1"/>
  <c r="AE82" i="1"/>
  <c r="BF82" i="1" s="1"/>
  <c r="AD82" i="1"/>
  <c r="BE82" i="1" s="1"/>
  <c r="S4" i="1"/>
  <c r="AF6" i="1"/>
  <c r="BG6" i="1" s="1"/>
  <c r="AE6" i="1"/>
  <c r="BF6" i="1" s="1"/>
  <c r="AD6" i="1"/>
  <c r="BE6" i="1" s="1"/>
  <c r="AF74" i="1"/>
  <c r="BG74" i="1" s="1"/>
  <c r="AE74" i="1"/>
  <c r="BF74" i="1" s="1"/>
  <c r="AD74" i="1"/>
  <c r="BE74" i="1" s="1"/>
  <c r="AF60" i="1"/>
  <c r="BG60" i="1" s="1"/>
  <c r="AE60" i="1"/>
  <c r="BF60" i="1" s="1"/>
  <c r="AD60" i="1"/>
  <c r="BE60" i="1" s="1"/>
  <c r="AF28" i="1"/>
  <c r="BG28" i="1" s="1"/>
  <c r="AF80" i="1"/>
  <c r="BG80" i="1" s="1"/>
  <c r="AE80" i="1"/>
  <c r="BF80" i="1" s="1"/>
  <c r="AD80" i="1"/>
  <c r="BE80" i="1" s="1"/>
  <c r="AF36" i="1"/>
  <c r="BG36" i="1" s="1"/>
  <c r="AE36" i="1"/>
  <c r="BF36" i="1" s="1"/>
  <c r="AD36" i="1"/>
  <c r="BE36" i="1" s="1"/>
  <c r="S76" i="1"/>
  <c r="S77" i="1"/>
  <c r="AF40" i="1"/>
  <c r="BG40" i="1" s="1"/>
  <c r="AE40" i="1"/>
  <c r="BF40" i="1" s="1"/>
  <c r="AD40" i="1"/>
  <c r="BE40" i="1" s="1"/>
  <c r="AF13" i="1"/>
  <c r="BG13" i="1" s="1"/>
  <c r="AE13" i="1"/>
  <c r="BF13" i="1" s="1"/>
  <c r="AD13" i="1"/>
  <c r="BE13" i="1" s="1"/>
  <c r="AF15" i="1"/>
  <c r="BG15" i="1" s="1"/>
  <c r="AE15" i="1"/>
  <c r="BF15" i="1" s="1"/>
  <c r="AD15" i="1"/>
  <c r="BE15" i="1" s="1"/>
  <c r="AF73" i="1"/>
  <c r="BG73" i="1" s="1"/>
  <c r="AE73" i="1"/>
  <c r="BF73" i="1" s="1"/>
  <c r="AD73" i="1"/>
  <c r="BE73" i="1" s="1"/>
  <c r="AE45" i="1"/>
  <c r="BF45" i="1" s="1"/>
  <c r="AF48" i="1"/>
  <c r="BG48" i="1" s="1"/>
  <c r="AE48" i="1"/>
  <c r="BF48" i="1" s="1"/>
  <c r="AD48" i="1"/>
  <c r="BE48" i="1" s="1"/>
  <c r="AF20" i="1"/>
  <c r="BG20" i="1" s="1"/>
  <c r="AE20" i="1"/>
  <c r="BF20" i="1" s="1"/>
  <c r="AD20" i="1"/>
  <c r="BE20" i="1" s="1"/>
  <c r="AF70" i="1"/>
  <c r="BG70" i="1" s="1"/>
  <c r="AE70" i="1"/>
  <c r="BF70" i="1" s="1"/>
  <c r="AD70" i="1"/>
  <c r="BE70" i="1" s="1"/>
  <c r="AF55" i="1"/>
  <c r="BG55" i="1" s="1"/>
  <c r="AE55" i="1"/>
  <c r="BF55" i="1" s="1"/>
  <c r="AD55" i="1"/>
  <c r="BE55" i="1" s="1"/>
  <c r="AF68" i="1"/>
  <c r="BG68" i="1" s="1"/>
  <c r="AE68" i="1"/>
  <c r="BF68" i="1" s="1"/>
  <c r="AD68" i="1"/>
  <c r="BE68" i="1" s="1"/>
  <c r="AF86" i="1"/>
  <c r="BG86" i="1" s="1"/>
  <c r="AE86" i="1"/>
  <c r="BF86" i="1" s="1"/>
  <c r="AD86" i="1"/>
  <c r="BE86" i="1" s="1"/>
  <c r="AF19" i="1"/>
  <c r="BG19" i="1" s="1"/>
  <c r="AE19" i="1"/>
  <c r="BF19" i="1" s="1"/>
  <c r="AD19" i="1"/>
  <c r="BE19" i="1" s="1"/>
  <c r="AW75" i="1"/>
  <c r="K224" i="8" s="1"/>
  <c r="L224" i="8" s="1"/>
  <c r="AW38" i="1"/>
  <c r="K188" i="8" s="1"/>
  <c r="L188" i="8" s="1"/>
  <c r="AW53" i="1"/>
  <c r="K202" i="8" s="1"/>
  <c r="L202" i="8" s="1"/>
  <c r="T9" i="1"/>
  <c r="V53" i="1"/>
  <c r="T32" i="1"/>
  <c r="V4" i="1"/>
  <c r="T82" i="1"/>
  <c r="T36" i="1"/>
  <c r="AV36" i="1" s="1"/>
  <c r="X79" i="1"/>
  <c r="AZ79" i="1" s="1"/>
  <c r="W4" i="1"/>
  <c r="V32" i="1"/>
  <c r="W88" i="1"/>
  <c r="AY88" i="1" s="1"/>
  <c r="V38" i="1"/>
  <c r="W55" i="1"/>
  <c r="AY55" i="1" s="1"/>
  <c r="W32" i="1"/>
  <c r="AY32" i="1" s="1"/>
  <c r="T88" i="1"/>
  <c r="AV88" i="1" s="1"/>
  <c r="X82" i="1"/>
  <c r="AZ82" i="1" s="1"/>
  <c r="W53" i="1"/>
  <c r="AY53" i="1" s="1"/>
  <c r="U14" i="1"/>
  <c r="V24" i="1"/>
  <c r="U4" i="1"/>
  <c r="W86" i="1"/>
  <c r="AY86" i="1" s="1"/>
  <c r="K234" i="10" s="1"/>
  <c r="L234" i="10" s="1"/>
  <c r="X86" i="1"/>
  <c r="AZ86" i="1" s="1"/>
  <c r="T28" i="1"/>
  <c r="AV28" i="1" s="1"/>
  <c r="W73" i="1"/>
  <c r="AY73" i="1" s="1"/>
  <c r="X73" i="1"/>
  <c r="AZ73" i="1" s="1"/>
  <c r="T65" i="1"/>
  <c r="AV65" i="1" s="1"/>
  <c r="W31" i="1"/>
  <c r="T31" i="1"/>
  <c r="AV31" i="1" s="1"/>
  <c r="X68" i="1"/>
  <c r="AZ68" i="1" s="1"/>
  <c r="T68" i="1"/>
  <c r="AV68" i="1" s="1"/>
  <c r="W28" i="1"/>
  <c r="AY28" i="1" s="1"/>
  <c r="X69" i="1"/>
  <c r="AZ69" i="1" s="1"/>
  <c r="W60" i="1"/>
  <c r="AY60" i="1" s="1"/>
  <c r="W6" i="1"/>
  <c r="AY6" i="1" s="1"/>
  <c r="V65" i="1"/>
  <c r="V60" i="1"/>
  <c r="T60" i="1"/>
  <c r="AV60" i="1" s="1"/>
  <c r="W13" i="1"/>
  <c r="V46" i="1"/>
  <c r="U31" i="1"/>
  <c r="V28" i="1"/>
  <c r="T73" i="1"/>
  <c r="AV73" i="1" s="1"/>
  <c r="V31" i="1"/>
  <c r="V73" i="1"/>
  <c r="X40" i="1"/>
  <c r="AZ40" i="1" s="1"/>
  <c r="W22" i="1"/>
  <c r="AY22" i="1" s="1"/>
  <c r="V80" i="1"/>
  <c r="T46" i="1"/>
  <c r="AV46" i="1" s="1"/>
  <c r="X80" i="1"/>
  <c r="AZ80" i="1" s="1"/>
  <c r="W36" i="1"/>
  <c r="AY36" i="1" s="1"/>
  <c r="W38" i="1"/>
  <c r="AY38" i="1" s="1"/>
  <c r="X88" i="1"/>
  <c r="AZ88" i="1" s="1"/>
  <c r="K237" i="11" s="1"/>
  <c r="L237" i="11" s="1"/>
  <c r="W80" i="1"/>
  <c r="AY80" i="1" s="1"/>
  <c r="X22" i="1"/>
  <c r="AZ22" i="1" s="1"/>
  <c r="K173" i="11" s="1"/>
  <c r="L173" i="11" s="1"/>
  <c r="V88" i="1"/>
  <c r="X32" i="1"/>
  <c r="AZ32" i="1" s="1"/>
  <c r="K183" i="11" s="1"/>
  <c r="L183" i="11" s="1"/>
  <c r="T80" i="1"/>
  <c r="AV80" i="1" s="1"/>
  <c r="V13" i="1"/>
  <c r="X38" i="1"/>
  <c r="AZ38" i="1" s="1"/>
  <c r="K189" i="11" s="1"/>
  <c r="L189" i="11" s="1"/>
  <c r="T55" i="1"/>
  <c r="AV55" i="1" s="1"/>
  <c r="V15" i="1"/>
  <c r="T40" i="1"/>
  <c r="AV40" i="1" s="1"/>
  <c r="U55" i="1"/>
  <c r="V22" i="1"/>
  <c r="W69" i="1"/>
  <c r="AY69" i="1" s="1"/>
  <c r="W82" i="1"/>
  <c r="AY82" i="1" s="1"/>
  <c r="V40" i="1"/>
  <c r="V72" i="1"/>
  <c r="W76" i="1"/>
  <c r="AY76" i="1" s="1"/>
  <c r="W40" i="1"/>
  <c r="W49" i="1"/>
  <c r="AY49" i="1" s="1"/>
  <c r="W19" i="1"/>
  <c r="AY19" i="1" s="1"/>
  <c r="X49" i="1"/>
  <c r="AZ49" i="1" s="1"/>
  <c r="K200" i="11" s="1"/>
  <c r="L200" i="11" s="1"/>
  <c r="V82" i="1"/>
  <c r="V49" i="1"/>
  <c r="V35" i="1"/>
  <c r="X75" i="1"/>
  <c r="AZ75" i="1" s="1"/>
  <c r="V86" i="1"/>
  <c r="AX86" i="1" s="1"/>
  <c r="T6" i="1"/>
  <c r="AV6" i="1" s="1"/>
  <c r="U86" i="1"/>
  <c r="U60" i="1"/>
  <c r="AW60" i="1" s="1"/>
  <c r="K209" i="8" s="1"/>
  <c r="L209" i="8" s="1"/>
  <c r="T35" i="1"/>
  <c r="AV35" i="1" s="1"/>
  <c r="U6" i="1"/>
  <c r="AW6" i="1" s="1"/>
  <c r="K157" i="8" s="1"/>
  <c r="L157" i="8" s="1"/>
  <c r="V6" i="1"/>
  <c r="U28" i="1"/>
  <c r="AW28" i="1" s="1"/>
  <c r="K178" i="8" s="1"/>
  <c r="L178" i="8" s="1"/>
  <c r="U35" i="1"/>
  <c r="AW35" i="1" s="1"/>
  <c r="K185" i="8" s="1"/>
  <c r="L185" i="8" s="1"/>
  <c r="W74" i="1"/>
  <c r="AY74" i="1" s="1"/>
  <c r="T54" i="1"/>
  <c r="X35" i="1"/>
  <c r="AZ35" i="1" s="1"/>
  <c r="V75" i="1"/>
  <c r="T79" i="1"/>
  <c r="X74" i="1"/>
  <c r="AZ74" i="1" s="1"/>
  <c r="K224" i="11" s="1"/>
  <c r="L224" i="11" s="1"/>
  <c r="T49" i="1"/>
  <c r="W72" i="1"/>
  <c r="AY72" i="1" s="1"/>
  <c r="X54" i="1"/>
  <c r="AZ54" i="1" s="1"/>
  <c r="U15" i="1"/>
  <c r="AW15" i="1" s="1"/>
  <c r="K166" i="8" s="1"/>
  <c r="L166" i="8" s="1"/>
  <c r="T75" i="1"/>
  <c r="AV75" i="1" s="1"/>
  <c r="X46" i="1"/>
  <c r="AZ46" i="1" s="1"/>
  <c r="T87" i="1"/>
  <c r="AV87" i="1" s="1"/>
  <c r="R5" i="1"/>
  <c r="W5" i="1" s="1"/>
  <c r="AY5" i="1" s="1"/>
  <c r="L3" i="3"/>
  <c r="T70" i="1"/>
  <c r="AV70" i="1" s="1"/>
  <c r="X48" i="1"/>
  <c r="AZ48" i="1" s="1"/>
  <c r="U54" i="1"/>
  <c r="AW54" i="1" s="1"/>
  <c r="K203" i="8" s="1"/>
  <c r="L203" i="8" s="1"/>
  <c r="W54" i="1"/>
  <c r="AY54" i="1" s="1"/>
  <c r="U46" i="1"/>
  <c r="AW46" i="1" s="1"/>
  <c r="K196" i="8" s="1"/>
  <c r="L196" i="8" s="1"/>
  <c r="T22" i="1"/>
  <c r="AV22" i="1" s="1"/>
  <c r="V87" i="1"/>
  <c r="V69" i="1"/>
  <c r="X19" i="1"/>
  <c r="AZ19" i="1" s="1"/>
  <c r="K170" i="11" s="1"/>
  <c r="L170" i="11" s="1"/>
  <c r="V44" i="1"/>
  <c r="U19" i="1"/>
  <c r="AW19" i="1" s="1"/>
  <c r="K170" i="8" s="1"/>
  <c r="L170" i="8" s="1"/>
  <c r="U36" i="1"/>
  <c r="AW36" i="1" s="1"/>
  <c r="K186" i="8" s="1"/>
  <c r="L186" i="8" s="1"/>
  <c r="X36" i="1"/>
  <c r="AZ36" i="1" s="1"/>
  <c r="K187" i="11" s="1"/>
  <c r="L187" i="11" s="1"/>
  <c r="W87" i="1"/>
  <c r="AY87" i="1" s="1"/>
  <c r="T19" i="1"/>
  <c r="AV19" i="1" s="1"/>
  <c r="U69" i="1"/>
  <c r="AW69" i="1" s="1"/>
  <c r="K218" i="8" s="1"/>
  <c r="L218" i="8" s="1"/>
  <c r="U48" i="1"/>
  <c r="AW48" i="1" s="1"/>
  <c r="K198" i="8" s="1"/>
  <c r="L198" i="8" s="1"/>
  <c r="X87" i="1"/>
  <c r="AZ87" i="1" s="1"/>
  <c r="K236" i="11" s="1"/>
  <c r="L236" i="11" s="1"/>
  <c r="AV86" i="1"/>
  <c r="T74" i="1"/>
  <c r="AV74" i="1" s="1"/>
  <c r="X44" i="1"/>
  <c r="AZ44" i="1" s="1"/>
  <c r="K195" i="11" s="1"/>
  <c r="L195" i="11" s="1"/>
  <c r="V70" i="1"/>
  <c r="AY46" i="1"/>
  <c r="W44" i="1"/>
  <c r="AY44" i="1" s="1"/>
  <c r="U44" i="1"/>
  <c r="AW44" i="1" s="1"/>
  <c r="K194" i="8" s="1"/>
  <c r="L194" i="8" s="1"/>
  <c r="U29" i="1"/>
  <c r="AW29" i="1" s="1"/>
  <c r="K179" i="8" s="1"/>
  <c r="L179" i="8" s="1"/>
  <c r="W29" i="1"/>
  <c r="AY29" i="1" s="1"/>
  <c r="K180" i="11" s="1"/>
  <c r="L180" i="11" s="1"/>
  <c r="U45" i="1"/>
  <c r="AW45" i="1" s="1"/>
  <c r="K195" i="8" s="1"/>
  <c r="L195" i="8" s="1"/>
  <c r="V45" i="1"/>
  <c r="U78" i="1"/>
  <c r="AW78" i="1" s="1"/>
  <c r="K226" i="8" s="1"/>
  <c r="L226" i="8" s="1"/>
  <c r="T78" i="1"/>
  <c r="AV78" i="1" s="1"/>
  <c r="W70" i="1"/>
  <c r="AY70" i="1" s="1"/>
  <c r="AV44" i="1"/>
  <c r="U13" i="1"/>
  <c r="T48" i="1"/>
  <c r="AV48" i="1" s="1"/>
  <c r="X70" i="1"/>
  <c r="AZ70" i="1" s="1"/>
  <c r="K220" i="11" s="1"/>
  <c r="L220" i="11" s="1"/>
  <c r="T13" i="1"/>
  <c r="V48" i="1"/>
  <c r="W75" i="1"/>
  <c r="AY75" i="1" s="1"/>
  <c r="T15" i="1"/>
  <c r="AV15" i="1" s="1"/>
  <c r="V74" i="1"/>
  <c r="AV69" i="1"/>
  <c r="U65" i="1"/>
  <c r="AW65" i="1" s="1"/>
  <c r="K214" i="8" s="1"/>
  <c r="L214" i="8" s="1"/>
  <c r="W65" i="1"/>
  <c r="AY65" i="1" s="1"/>
  <c r="U68" i="1"/>
  <c r="AW68" i="1" s="1"/>
  <c r="K217" i="8" s="1"/>
  <c r="L217" i="8" s="1"/>
  <c r="V68" i="1"/>
  <c r="AK177" i="1"/>
  <c r="AX177" i="1" s="1"/>
  <c r="BH177" i="1" s="1"/>
  <c r="AK52" i="1"/>
  <c r="AX52" i="1" s="1"/>
  <c r="BH52" i="1" s="1"/>
  <c r="AK178" i="1"/>
  <c r="AX178" i="1" s="1"/>
  <c r="K77" i="9" s="1"/>
  <c r="L77" i="9" s="1"/>
  <c r="AK53" i="1"/>
  <c r="AK179" i="1"/>
  <c r="AX179" i="1" s="1"/>
  <c r="K78" i="9" s="1"/>
  <c r="L78" i="9" s="1"/>
  <c r="AK125" i="1"/>
  <c r="AX125" i="1" s="1"/>
  <c r="BH125" i="1" s="1"/>
  <c r="AK211" i="1"/>
  <c r="AX211" i="1" s="1"/>
  <c r="BH211" i="1" s="1"/>
  <c r="AK78" i="1"/>
  <c r="AX78" i="1" s="1"/>
  <c r="K226" i="9" s="1"/>
  <c r="L226" i="9" s="1"/>
  <c r="AK213" i="1"/>
  <c r="AX213" i="1" s="1"/>
  <c r="BH213" i="1" s="1"/>
  <c r="AK77" i="1"/>
  <c r="AX77" i="1" s="1"/>
  <c r="AK215" i="1"/>
  <c r="AX215" i="1" s="1"/>
  <c r="K112" i="9" s="1"/>
  <c r="L112" i="9" s="1"/>
  <c r="AK212" i="1"/>
  <c r="AX212" i="1" s="1"/>
  <c r="K110" i="9" s="1"/>
  <c r="L110" i="9" s="1"/>
  <c r="AK214" i="1"/>
  <c r="AX214" i="1" s="1"/>
  <c r="K111" i="9" s="1"/>
  <c r="L111" i="9" s="1"/>
  <c r="AK25" i="1"/>
  <c r="AK85" i="1"/>
  <c r="AK241" i="1"/>
  <c r="AX241" i="1" s="1"/>
  <c r="K138" i="9" s="1"/>
  <c r="L138" i="9" s="1"/>
  <c r="AK60" i="1"/>
  <c r="AK36" i="1"/>
  <c r="AK55" i="1"/>
  <c r="AX55" i="1" s="1"/>
  <c r="AK64" i="1"/>
  <c r="AX64" i="1" s="1"/>
  <c r="AX85" i="1"/>
  <c r="K233" i="9" s="1"/>
  <c r="L233" i="9" s="1"/>
  <c r="AK152" i="1"/>
  <c r="AX152" i="1" s="1"/>
  <c r="K52" i="9" s="1"/>
  <c r="L52" i="9" s="1"/>
  <c r="AK9" i="1"/>
  <c r="AX9" i="1" s="1"/>
  <c r="AK202" i="1"/>
  <c r="AX202" i="1" s="1"/>
  <c r="K101" i="9" s="1"/>
  <c r="L101" i="9" s="1"/>
  <c r="AK84" i="1"/>
  <c r="AX84" i="1" s="1"/>
  <c r="K232" i="9" s="1"/>
  <c r="L232" i="9" s="1"/>
  <c r="AK199" i="1"/>
  <c r="AX199" i="1" s="1"/>
  <c r="K98" i="9" s="1"/>
  <c r="L98" i="9" s="1"/>
  <c r="AK180" i="1"/>
  <c r="AX180" i="1" s="1"/>
  <c r="K79" i="9" s="1"/>
  <c r="L79" i="9" s="1"/>
  <c r="AK67" i="1"/>
  <c r="AX67" i="1" s="1"/>
  <c r="K216" i="9" s="1"/>
  <c r="L216" i="9" s="1"/>
  <c r="AK174" i="1"/>
  <c r="AX174" i="1" s="1"/>
  <c r="K74" i="9" s="1"/>
  <c r="L74" i="9" s="1"/>
  <c r="AK128" i="1"/>
  <c r="AX128" i="1" s="1"/>
  <c r="K28" i="9" s="1"/>
  <c r="L28" i="9" s="1"/>
  <c r="AK11" i="1"/>
  <c r="AX11" i="1" s="1"/>
  <c r="AK59" i="1"/>
  <c r="AX59" i="1" s="1"/>
  <c r="AK90" i="1"/>
  <c r="AX90" i="1" s="1"/>
  <c r="AK225" i="1"/>
  <c r="AX225" i="1" s="1"/>
  <c r="K122" i="9" s="1"/>
  <c r="L122" i="9" s="1"/>
  <c r="AK243" i="1"/>
  <c r="AX243" i="1" s="1"/>
  <c r="K140" i="9" s="1"/>
  <c r="L140" i="9" s="1"/>
  <c r="AK175" i="1"/>
  <c r="AX175" i="1" s="1"/>
  <c r="K75" i="9" s="1"/>
  <c r="L75" i="9" s="1"/>
  <c r="AK109" i="1"/>
  <c r="AX109" i="1" s="1"/>
  <c r="K10" i="9" s="1"/>
  <c r="L10" i="9" s="1"/>
  <c r="AK18" i="1"/>
  <c r="AK181" i="1"/>
  <c r="AX181" i="1" s="1"/>
  <c r="K80" i="9" s="1"/>
  <c r="L80" i="9" s="1"/>
  <c r="AK112" i="1"/>
  <c r="AX112" i="1" s="1"/>
  <c r="K13" i="9" s="1"/>
  <c r="L13" i="9" s="1"/>
  <c r="AK242" i="1"/>
  <c r="AX242" i="1" s="1"/>
  <c r="K139" i="9" s="1"/>
  <c r="L139" i="9" s="1"/>
  <c r="AK247" i="1"/>
  <c r="AX247" i="1" s="1"/>
  <c r="K144" i="9" s="1"/>
  <c r="L144" i="9" s="1"/>
  <c r="AK254" i="1"/>
  <c r="AX254" i="1" s="1"/>
  <c r="K151" i="9" s="1"/>
  <c r="L151" i="9" s="1"/>
  <c r="AK217" i="1"/>
  <c r="AX217" i="1" s="1"/>
  <c r="K114" i="9" s="1"/>
  <c r="L114" i="9" s="1"/>
  <c r="AK240" i="1"/>
  <c r="AX240" i="1" s="1"/>
  <c r="K137" i="9" s="1"/>
  <c r="L137" i="9" s="1"/>
  <c r="AK189" i="1"/>
  <c r="AX189" i="1" s="1"/>
  <c r="K88" i="9" s="1"/>
  <c r="L88" i="9" s="1"/>
  <c r="AK31" i="1"/>
  <c r="AK121" i="1"/>
  <c r="AX121" i="1" s="1"/>
  <c r="K22" i="9" s="1"/>
  <c r="L22" i="9" s="1"/>
  <c r="AK118" i="1"/>
  <c r="AX118" i="1" s="1"/>
  <c r="K19" i="9" s="1"/>
  <c r="L19" i="9" s="1"/>
  <c r="AK26" i="1"/>
  <c r="AK58" i="1"/>
  <c r="AX58" i="1" s="1"/>
  <c r="AK87" i="1"/>
  <c r="AK164" i="1"/>
  <c r="AX164" i="1" s="1"/>
  <c r="K64" i="9" s="1"/>
  <c r="L64" i="9" s="1"/>
  <c r="AK73" i="1"/>
  <c r="AK227" i="1"/>
  <c r="AX227" i="1" s="1"/>
  <c r="K124" i="9" s="1"/>
  <c r="L124" i="9" s="1"/>
  <c r="AK8" i="1"/>
  <c r="AX8" i="1" s="1"/>
  <c r="AK37" i="1"/>
  <c r="AX37" i="1" s="1"/>
  <c r="AK226" i="1"/>
  <c r="AX226" i="1" s="1"/>
  <c r="K123" i="9" s="1"/>
  <c r="L123" i="9" s="1"/>
  <c r="AK147" i="1"/>
  <c r="AX147" i="1" s="1"/>
  <c r="K47" i="9" s="1"/>
  <c r="L47" i="9" s="1"/>
  <c r="AK145" i="1"/>
  <c r="AX145" i="1" s="1"/>
  <c r="K45" i="9" s="1"/>
  <c r="L45" i="9" s="1"/>
  <c r="AK119" i="1"/>
  <c r="AX119" i="1" s="1"/>
  <c r="K20" i="9" s="1"/>
  <c r="L20" i="9" s="1"/>
  <c r="AK203" i="1"/>
  <c r="AX203" i="1" s="1"/>
  <c r="K102" i="9" s="1"/>
  <c r="L102" i="9" s="1"/>
  <c r="AK222" i="1"/>
  <c r="AX222" i="1" s="1"/>
  <c r="K119" i="9" s="1"/>
  <c r="L119" i="9" s="1"/>
  <c r="AK79" i="1"/>
  <c r="AX79" i="1" s="1"/>
  <c r="AK197" i="1"/>
  <c r="AX197" i="1" s="1"/>
  <c r="K96" i="9" s="1"/>
  <c r="L96" i="9" s="1"/>
  <c r="AK47" i="1"/>
  <c r="AK81" i="1"/>
  <c r="AX81" i="1" s="1"/>
  <c r="K229" i="9" s="1"/>
  <c r="L229" i="9" s="1"/>
  <c r="AK76" i="1"/>
  <c r="AX76" i="1" s="1"/>
  <c r="AK230" i="1"/>
  <c r="AX230" i="1" s="1"/>
  <c r="K127" i="9" s="1"/>
  <c r="L127" i="9" s="1"/>
  <c r="AK74" i="1"/>
  <c r="AK193" i="1"/>
  <c r="AX193" i="1" s="1"/>
  <c r="K92" i="9" s="1"/>
  <c r="L92" i="9" s="1"/>
  <c r="AK236" i="1"/>
  <c r="AX236" i="1" s="1"/>
  <c r="K133" i="9" s="1"/>
  <c r="L133" i="9" s="1"/>
  <c r="AK172" i="1"/>
  <c r="AX172" i="1" s="1"/>
  <c r="K72" i="9" s="1"/>
  <c r="L72" i="9" s="1"/>
  <c r="AK207" i="1"/>
  <c r="AX207" i="1" s="1"/>
  <c r="K106" i="9" s="1"/>
  <c r="L106" i="9" s="1"/>
  <c r="AK102" i="1"/>
  <c r="AX102" i="1" s="1"/>
  <c r="K3" i="9" s="1"/>
  <c r="L3" i="9" s="1"/>
  <c r="AK30" i="1"/>
  <c r="AX30" i="1" s="1"/>
  <c r="K180" i="9" s="1"/>
  <c r="L180" i="9" s="1"/>
  <c r="AK105" i="1"/>
  <c r="AX105" i="1" s="1"/>
  <c r="K6" i="9" s="1"/>
  <c r="L6" i="9" s="1"/>
  <c r="AK93" i="1"/>
  <c r="AK116" i="1"/>
  <c r="AX116" i="1" s="1"/>
  <c r="K17" i="9" s="1"/>
  <c r="L17" i="9" s="1"/>
  <c r="AK23" i="1"/>
  <c r="AX23" i="1" s="1"/>
  <c r="K174" i="9" s="1"/>
  <c r="L174" i="9" s="1"/>
  <c r="AK249" i="1"/>
  <c r="AX249" i="1" s="1"/>
  <c r="K146" i="9" s="1"/>
  <c r="L146" i="9" s="1"/>
  <c r="AK107" i="1"/>
  <c r="AX107" i="1" s="1"/>
  <c r="K8" i="9" s="1"/>
  <c r="L8" i="9" s="1"/>
  <c r="AK10" i="1"/>
  <c r="AX10" i="1" s="1"/>
  <c r="K161" i="9" s="1"/>
  <c r="L161" i="9" s="1"/>
  <c r="AK122" i="1"/>
  <c r="AX122" i="1" s="1"/>
  <c r="K23" i="9" s="1"/>
  <c r="L23" i="9" s="1"/>
  <c r="AK69" i="1"/>
  <c r="AK200" i="1"/>
  <c r="AX200" i="1" s="1"/>
  <c r="K99" i="9" s="1"/>
  <c r="L99" i="9" s="1"/>
  <c r="AK143" i="1"/>
  <c r="AX143" i="1" s="1"/>
  <c r="K43" i="9" s="1"/>
  <c r="L43" i="9" s="1"/>
  <c r="AK201" i="1"/>
  <c r="AX201" i="1" s="1"/>
  <c r="K100" i="9" s="1"/>
  <c r="L100" i="9" s="1"/>
  <c r="AK68" i="1"/>
  <c r="AK218" i="1"/>
  <c r="AX218" i="1" s="1"/>
  <c r="K115" i="9" s="1"/>
  <c r="L115" i="9" s="1"/>
  <c r="AK5" i="1"/>
  <c r="AK56" i="1"/>
  <c r="AX56" i="1" s="1"/>
  <c r="K205" i="9" s="1"/>
  <c r="L205" i="9" s="1"/>
  <c r="AK255" i="1"/>
  <c r="AX255" i="1" s="1"/>
  <c r="K152" i="9" s="1"/>
  <c r="L152" i="9" s="1"/>
  <c r="AK232" i="1"/>
  <c r="AX232" i="1" s="1"/>
  <c r="K129" i="9" s="1"/>
  <c r="L129" i="9" s="1"/>
  <c r="AK194" i="1"/>
  <c r="AX194" i="1" s="1"/>
  <c r="K93" i="9" s="1"/>
  <c r="L93" i="9" s="1"/>
  <c r="AK186" i="1"/>
  <c r="AX186" i="1" s="1"/>
  <c r="K85" i="9" s="1"/>
  <c r="L85" i="9" s="1"/>
  <c r="AK168" i="1"/>
  <c r="AX168" i="1" s="1"/>
  <c r="K68" i="9" s="1"/>
  <c r="L68" i="9" s="1"/>
  <c r="AK72" i="1"/>
  <c r="AK94" i="1"/>
  <c r="AK131" i="1"/>
  <c r="AX131" i="1" s="1"/>
  <c r="K31" i="9" s="1"/>
  <c r="L31" i="9" s="1"/>
  <c r="AK14" i="1"/>
  <c r="AX14" i="1" s="1"/>
  <c r="AK29" i="1"/>
  <c r="AX29" i="1" s="1"/>
  <c r="K179" i="9" s="1"/>
  <c r="L179" i="9" s="1"/>
  <c r="AK252" i="1"/>
  <c r="AX252" i="1" s="1"/>
  <c r="K149" i="9" s="1"/>
  <c r="L149" i="9" s="1"/>
  <c r="AK22" i="1"/>
  <c r="AK246" i="1"/>
  <c r="AX246" i="1" s="1"/>
  <c r="K143" i="9" s="1"/>
  <c r="L143" i="9" s="1"/>
  <c r="AK46" i="1"/>
  <c r="AK148" i="1"/>
  <c r="AX148" i="1" s="1"/>
  <c r="K48" i="9" s="1"/>
  <c r="L48" i="9" s="1"/>
  <c r="AK163" i="1"/>
  <c r="AX163" i="1" s="1"/>
  <c r="K63" i="9" s="1"/>
  <c r="L63" i="9" s="1"/>
  <c r="AK151" i="1"/>
  <c r="AX151" i="1" s="1"/>
  <c r="K51" i="9" s="1"/>
  <c r="L51" i="9" s="1"/>
  <c r="AK62" i="1"/>
  <c r="AK185" i="1"/>
  <c r="AX185" i="1" s="1"/>
  <c r="K84" i="9" s="1"/>
  <c r="L84" i="9" s="1"/>
  <c r="AK40" i="1"/>
  <c r="AK165" i="1"/>
  <c r="AX165" i="1" s="1"/>
  <c r="K65" i="9" s="1"/>
  <c r="L65" i="9" s="1"/>
  <c r="AK156" i="1"/>
  <c r="AX156" i="1" s="1"/>
  <c r="K56" i="9" s="1"/>
  <c r="L56" i="9" s="1"/>
  <c r="AK256" i="1"/>
  <c r="AX256" i="1" s="1"/>
  <c r="K153" i="9" s="1"/>
  <c r="L153" i="9" s="1"/>
  <c r="AK61" i="1"/>
  <c r="AX61" i="1" s="1"/>
  <c r="K210" i="9" s="1"/>
  <c r="L210" i="9" s="1"/>
  <c r="AK13" i="1"/>
  <c r="AK70" i="1"/>
  <c r="AK7" i="1"/>
  <c r="AX7" i="1" s="1"/>
  <c r="K158" i="9" s="1"/>
  <c r="L158" i="9" s="1"/>
  <c r="AK80" i="1"/>
  <c r="AK233" i="1"/>
  <c r="AX233" i="1" s="1"/>
  <c r="K130" i="9" s="1"/>
  <c r="L130" i="9" s="1"/>
  <c r="AK38" i="1"/>
  <c r="AK95" i="1"/>
  <c r="AX95" i="1" s="1"/>
  <c r="AK45" i="1"/>
  <c r="AK144" i="1"/>
  <c r="AX144" i="1" s="1"/>
  <c r="K44" i="9" s="1"/>
  <c r="L44" i="9" s="1"/>
  <c r="AK100" i="1"/>
  <c r="AK44" i="1"/>
  <c r="AK132" i="1"/>
  <c r="AX132" i="1" s="1"/>
  <c r="K32" i="9" s="1"/>
  <c r="L32" i="9" s="1"/>
  <c r="AK138" i="1"/>
  <c r="AX138" i="1" s="1"/>
  <c r="K38" i="9" s="1"/>
  <c r="L38" i="9" s="1"/>
  <c r="AK41" i="1"/>
  <c r="AK6" i="1"/>
  <c r="AX26" i="1"/>
  <c r="AK24" i="1"/>
  <c r="AK4" i="1"/>
  <c r="AK142" i="1"/>
  <c r="AX142" i="1" s="1"/>
  <c r="K42" i="9" s="1"/>
  <c r="L42" i="9" s="1"/>
  <c r="AK65" i="1"/>
  <c r="AK91" i="1"/>
  <c r="AX91" i="1" s="1"/>
  <c r="AK173" i="1"/>
  <c r="AX173" i="1" s="1"/>
  <c r="K73" i="9" s="1"/>
  <c r="L73" i="9" s="1"/>
  <c r="AK228" i="1"/>
  <c r="AX228" i="1" s="1"/>
  <c r="K125" i="9" s="1"/>
  <c r="L125" i="9" s="1"/>
  <c r="AK206" i="1"/>
  <c r="AX206" i="1" s="1"/>
  <c r="K105" i="9" s="1"/>
  <c r="L105" i="9" s="1"/>
  <c r="AK134" i="1"/>
  <c r="AX134" i="1" s="1"/>
  <c r="K34" i="9" s="1"/>
  <c r="L34" i="9" s="1"/>
  <c r="AK250" i="1"/>
  <c r="AX250" i="1" s="1"/>
  <c r="K147" i="9" s="1"/>
  <c r="L147" i="9" s="1"/>
  <c r="AK239" i="1"/>
  <c r="AX239" i="1" s="1"/>
  <c r="K136" i="9" s="1"/>
  <c r="L136" i="9" s="1"/>
  <c r="AK187" i="1"/>
  <c r="AX187" i="1" s="1"/>
  <c r="K86" i="9" s="1"/>
  <c r="L86" i="9" s="1"/>
  <c r="AK231" i="1"/>
  <c r="AX231" i="1" s="1"/>
  <c r="K128" i="9" s="1"/>
  <c r="L128" i="9" s="1"/>
  <c r="AK155" i="1"/>
  <c r="AX155" i="1" s="1"/>
  <c r="K55" i="9" s="1"/>
  <c r="L55" i="9" s="1"/>
  <c r="AK161" i="1"/>
  <c r="AX161" i="1" s="1"/>
  <c r="K61" i="9" s="1"/>
  <c r="L61" i="9" s="1"/>
  <c r="AK130" i="1"/>
  <c r="AX130" i="1" s="1"/>
  <c r="K30" i="9" s="1"/>
  <c r="L30" i="9" s="1"/>
  <c r="AK33" i="1"/>
  <c r="AX33" i="1" s="1"/>
  <c r="AK220" i="1"/>
  <c r="AX220" i="1" s="1"/>
  <c r="K117" i="9" s="1"/>
  <c r="L117" i="9" s="1"/>
  <c r="AK114" i="1"/>
  <c r="AX114" i="1" s="1"/>
  <c r="K15" i="9" s="1"/>
  <c r="L15" i="9" s="1"/>
  <c r="AK57" i="1"/>
  <c r="AX57" i="1" s="1"/>
  <c r="AK42" i="1"/>
  <c r="AX42" i="1" s="1"/>
  <c r="AK167" i="1"/>
  <c r="AX167" i="1" s="1"/>
  <c r="K67" i="9" s="1"/>
  <c r="L67" i="9" s="1"/>
  <c r="AJ97" i="1"/>
  <c r="AK157" i="1"/>
  <c r="AX157" i="1" s="1"/>
  <c r="K57" i="9" s="1"/>
  <c r="L57" i="9" s="1"/>
  <c r="AK238" i="1"/>
  <c r="AX238" i="1" s="1"/>
  <c r="K135" i="9" s="1"/>
  <c r="L135" i="9" s="1"/>
  <c r="AK209" i="1"/>
  <c r="AX209" i="1" s="1"/>
  <c r="K108" i="9" s="1"/>
  <c r="L108" i="9" s="1"/>
  <c r="AK245" i="1"/>
  <c r="AX245" i="1" s="1"/>
  <c r="K142" i="9" s="1"/>
  <c r="L142" i="9" s="1"/>
  <c r="AK251" i="1"/>
  <c r="AX251" i="1" s="1"/>
  <c r="K148" i="9" s="1"/>
  <c r="L148" i="9" s="1"/>
  <c r="AK170" i="1"/>
  <c r="AX170" i="1" s="1"/>
  <c r="K70" i="9" s="1"/>
  <c r="L70" i="9" s="1"/>
  <c r="AK166" i="1"/>
  <c r="AX166" i="1" s="1"/>
  <c r="K66" i="9" s="1"/>
  <c r="L66" i="9" s="1"/>
  <c r="AK162" i="1"/>
  <c r="AX162" i="1" s="1"/>
  <c r="K62" i="9" s="1"/>
  <c r="L62" i="9" s="1"/>
  <c r="AK16" i="1"/>
  <c r="AX16" i="1" s="1"/>
  <c r="K167" i="9" s="1"/>
  <c r="L167" i="9" s="1"/>
  <c r="AK140" i="1"/>
  <c r="AX140" i="1" s="1"/>
  <c r="K40" i="9" s="1"/>
  <c r="L40" i="9" s="1"/>
  <c r="AK154" i="1"/>
  <c r="AX154" i="1" s="1"/>
  <c r="K54" i="9" s="1"/>
  <c r="L54" i="9" s="1"/>
  <c r="AK127" i="1"/>
  <c r="AX127" i="1" s="1"/>
  <c r="K27" i="9" s="1"/>
  <c r="L27" i="9" s="1"/>
  <c r="AK146" i="1"/>
  <c r="AX146" i="1" s="1"/>
  <c r="K46" i="9" s="1"/>
  <c r="L46" i="9" s="1"/>
  <c r="AK101" i="1"/>
  <c r="AX101" i="1" s="1"/>
  <c r="K2" i="9" s="1"/>
  <c r="L2" i="9" s="1"/>
  <c r="AK66" i="1"/>
  <c r="AX66" i="1" s="1"/>
  <c r="AK83" i="1"/>
  <c r="AX83" i="1" s="1"/>
  <c r="K231" i="9" s="1"/>
  <c r="L231" i="9" s="1"/>
  <c r="AK126" i="1"/>
  <c r="AX126" i="1" s="1"/>
  <c r="K26" i="9" s="1"/>
  <c r="L26" i="9" s="1"/>
  <c r="AK188" i="1"/>
  <c r="AX188" i="1" s="1"/>
  <c r="K87" i="9" s="1"/>
  <c r="L87" i="9" s="1"/>
  <c r="AK51" i="1"/>
  <c r="AX51" i="1" s="1"/>
  <c r="K201" i="9" s="1"/>
  <c r="L201" i="9" s="1"/>
  <c r="AK17" i="1"/>
  <c r="AX17" i="1" s="1"/>
  <c r="AK159" i="1"/>
  <c r="AX159" i="1" s="1"/>
  <c r="K59" i="9" s="1"/>
  <c r="L59" i="9" s="1"/>
  <c r="AK89" i="1"/>
  <c r="AX89" i="1" s="1"/>
  <c r="AK32" i="1"/>
  <c r="AK108" i="1"/>
  <c r="AX108" i="1" s="1"/>
  <c r="K9" i="9" s="1"/>
  <c r="L9" i="9" s="1"/>
  <c r="AK117" i="1"/>
  <c r="AX117" i="1" s="1"/>
  <c r="K18" i="9" s="1"/>
  <c r="L18" i="9" s="1"/>
  <c r="AK96" i="1"/>
  <c r="AX96" i="1" s="1"/>
  <c r="K244" i="9" s="1"/>
  <c r="L244" i="9" s="1"/>
  <c r="AK43" i="1"/>
  <c r="AX43" i="1" s="1"/>
  <c r="K95" i="3"/>
  <c r="AK195" i="1"/>
  <c r="AX195" i="1" s="1"/>
  <c r="K94" i="9" s="1"/>
  <c r="L94" i="9" s="1"/>
  <c r="AK192" i="1"/>
  <c r="AX192" i="1" s="1"/>
  <c r="K91" i="9" s="1"/>
  <c r="L91" i="9" s="1"/>
  <c r="AK224" i="1"/>
  <c r="AX224" i="1" s="1"/>
  <c r="K121" i="9" s="1"/>
  <c r="L121" i="9" s="1"/>
  <c r="AK205" i="1"/>
  <c r="AX205" i="1" s="1"/>
  <c r="K104" i="9" s="1"/>
  <c r="L104" i="9" s="1"/>
  <c r="AK190" i="1"/>
  <c r="AX190" i="1" s="1"/>
  <c r="K89" i="9" s="1"/>
  <c r="L89" i="9" s="1"/>
  <c r="AK110" i="1"/>
  <c r="AX110" i="1" s="1"/>
  <c r="K11" i="9" s="1"/>
  <c r="L11" i="9" s="1"/>
  <c r="AK15" i="1"/>
  <c r="AK19" i="1"/>
  <c r="AX19" i="1" s="1"/>
  <c r="K170" i="9" s="1"/>
  <c r="L170" i="9" s="1"/>
  <c r="AK12" i="1"/>
  <c r="AX12" i="1" s="1"/>
  <c r="K163" i="9" s="1"/>
  <c r="L163" i="9" s="1"/>
  <c r="AK63" i="1"/>
  <c r="AX63" i="1" s="1"/>
  <c r="AV53" i="1"/>
  <c r="AK183" i="1"/>
  <c r="AX183" i="1" s="1"/>
  <c r="K82" i="9" s="1"/>
  <c r="L82" i="9" s="1"/>
  <c r="AK50" i="1"/>
  <c r="AX50" i="1" s="1"/>
  <c r="AK54" i="1"/>
  <c r="AX54" i="1" s="1"/>
  <c r="K203" i="9" s="1"/>
  <c r="L203" i="9" s="1"/>
  <c r="AK27" i="1"/>
  <c r="AX27" i="1" s="1"/>
  <c r="K177" i="10" s="1"/>
  <c r="L177" i="10" s="1"/>
  <c r="X76" i="1"/>
  <c r="AZ76" i="1" s="1"/>
  <c r="K226" i="11" s="1"/>
  <c r="L226" i="11" s="1"/>
  <c r="U76" i="1"/>
  <c r="AW76" i="1" s="1"/>
  <c r="K225" i="8" s="1"/>
  <c r="L225" i="8" s="1"/>
  <c r="AK111" i="1"/>
  <c r="AX111" i="1" s="1"/>
  <c r="K12" i="9" s="1"/>
  <c r="L12" i="9" s="1"/>
  <c r="AK253" i="1"/>
  <c r="AX253" i="1" s="1"/>
  <c r="K150" i="9" s="1"/>
  <c r="L150" i="9" s="1"/>
  <c r="AK257" i="1"/>
  <c r="AX257" i="1" s="1"/>
  <c r="K154" i="9" s="1"/>
  <c r="L154" i="9" s="1"/>
  <c r="AK182" i="1"/>
  <c r="AX182" i="1" s="1"/>
  <c r="K81" i="9" s="1"/>
  <c r="L81" i="9" s="1"/>
  <c r="AK210" i="1"/>
  <c r="AX210" i="1" s="1"/>
  <c r="K109" i="9" s="1"/>
  <c r="L109" i="9" s="1"/>
  <c r="AK198" i="1"/>
  <c r="AX198" i="1" s="1"/>
  <c r="K97" i="9" s="1"/>
  <c r="L97" i="9" s="1"/>
  <c r="AK120" i="1"/>
  <c r="AX120" i="1" s="1"/>
  <c r="K21" i="9" s="1"/>
  <c r="L21" i="9" s="1"/>
  <c r="AK49" i="1"/>
  <c r="AK171" i="1"/>
  <c r="AX171" i="1" s="1"/>
  <c r="K71" i="9" s="1"/>
  <c r="L71" i="9" s="1"/>
  <c r="AK35" i="1"/>
  <c r="AK92" i="1"/>
  <c r="AX92" i="1" s="1"/>
  <c r="Y77" i="1"/>
  <c r="AZ77" i="1"/>
  <c r="AK160" i="1"/>
  <c r="AX160" i="1" s="1"/>
  <c r="K60" i="9" s="1"/>
  <c r="L60" i="9" s="1"/>
  <c r="AK221" i="1"/>
  <c r="AX221" i="1" s="1"/>
  <c r="K118" i="9" s="1"/>
  <c r="L118" i="9" s="1"/>
  <c r="AK150" i="1"/>
  <c r="AX150" i="1" s="1"/>
  <c r="K50" i="9" s="1"/>
  <c r="L50" i="9" s="1"/>
  <c r="AK153" i="1"/>
  <c r="AX153" i="1" s="1"/>
  <c r="K53" i="9" s="1"/>
  <c r="L53" i="9" s="1"/>
  <c r="AX62" i="1"/>
  <c r="AK21" i="1"/>
  <c r="AX21" i="1" s="1"/>
  <c r="K172" i="9" s="1"/>
  <c r="L172" i="9" s="1"/>
  <c r="W25" i="1"/>
  <c r="AY25" i="1" s="1"/>
  <c r="T25" i="1"/>
  <c r="U25" i="1"/>
  <c r="AW25" i="1" s="1"/>
  <c r="X25" i="1"/>
  <c r="AZ25" i="1" s="1"/>
  <c r="V25" i="1"/>
  <c r="AX25" i="1" s="1"/>
  <c r="AK48" i="1"/>
  <c r="AK169" i="1"/>
  <c r="AX169" i="1" s="1"/>
  <c r="K69" i="9" s="1"/>
  <c r="L69" i="9" s="1"/>
  <c r="AK129" i="1"/>
  <c r="AX129" i="1" s="1"/>
  <c r="K29" i="9" s="1"/>
  <c r="L29" i="9" s="1"/>
  <c r="AK103" i="1"/>
  <c r="AX103" i="1" s="1"/>
  <c r="K4" i="9" s="1"/>
  <c r="L4" i="9" s="1"/>
  <c r="AK82" i="1"/>
  <c r="AK229" i="1"/>
  <c r="AX229" i="1" s="1"/>
  <c r="K126" i="9" s="1"/>
  <c r="L126" i="9" s="1"/>
  <c r="AK234" i="1"/>
  <c r="AX234" i="1" s="1"/>
  <c r="K131" i="9" s="1"/>
  <c r="L131" i="9" s="1"/>
  <c r="AK196" i="1"/>
  <c r="AX196" i="1" s="1"/>
  <c r="K95" i="9" s="1"/>
  <c r="L95" i="9" s="1"/>
  <c r="AK235" i="1"/>
  <c r="AX235" i="1" s="1"/>
  <c r="K132" i="9" s="1"/>
  <c r="L132" i="9" s="1"/>
  <c r="AK104" i="1"/>
  <c r="AX104" i="1" s="1"/>
  <c r="K5" i="9" s="1"/>
  <c r="L5" i="9" s="1"/>
  <c r="AK123" i="1"/>
  <c r="AX123" i="1" s="1"/>
  <c r="K24" i="9" s="1"/>
  <c r="L24" i="9" s="1"/>
  <c r="AK113" i="1"/>
  <c r="AX113" i="1" s="1"/>
  <c r="K14" i="9" s="1"/>
  <c r="L14" i="9" s="1"/>
  <c r="AK115" i="1"/>
  <c r="AX115" i="1" s="1"/>
  <c r="K16" i="9" s="1"/>
  <c r="L16" i="9" s="1"/>
  <c r="AK28" i="1"/>
  <c r="AK71" i="1"/>
  <c r="AK219" i="1"/>
  <c r="AX219" i="1" s="1"/>
  <c r="K116" i="9" s="1"/>
  <c r="L116" i="9" s="1"/>
  <c r="AK216" i="1"/>
  <c r="AX216" i="1" s="1"/>
  <c r="K113" i="9" s="1"/>
  <c r="L113" i="9" s="1"/>
  <c r="AK149" i="1"/>
  <c r="AX149" i="1" s="1"/>
  <c r="K49" i="9" s="1"/>
  <c r="L49" i="9" s="1"/>
  <c r="AK191" i="1"/>
  <c r="AX191" i="1" s="1"/>
  <c r="K90" i="9" s="1"/>
  <c r="L90" i="9" s="1"/>
  <c r="AK75" i="1"/>
  <c r="AK158" i="1"/>
  <c r="AX158" i="1" s="1"/>
  <c r="K58" i="9" s="1"/>
  <c r="L58" i="9" s="1"/>
  <c r="AK141" i="1"/>
  <c r="AX141" i="1" s="1"/>
  <c r="K41" i="9" s="1"/>
  <c r="L41" i="9" s="1"/>
  <c r="AK136" i="1"/>
  <c r="AX136" i="1" s="1"/>
  <c r="K36" i="9" s="1"/>
  <c r="L36" i="9" s="1"/>
  <c r="AK139" i="1"/>
  <c r="AX139" i="1" s="1"/>
  <c r="K39" i="9" s="1"/>
  <c r="L39" i="9" s="1"/>
  <c r="W24" i="1"/>
  <c r="AY24" i="1" s="1"/>
  <c r="U24" i="1"/>
  <c r="AW24" i="1" s="1"/>
  <c r="K175" i="8" s="1"/>
  <c r="L175" i="8" s="1"/>
  <c r="T24" i="1"/>
  <c r="AV24" i="1" s="1"/>
  <c r="AK204" i="1"/>
  <c r="AX204" i="1" s="1"/>
  <c r="K103" i="9" s="1"/>
  <c r="L103" i="9" s="1"/>
  <c r="AK20" i="1"/>
  <c r="AX20" i="1" s="1"/>
  <c r="T76" i="1"/>
  <c r="AV76" i="1" s="1"/>
  <c r="AY90" i="1"/>
  <c r="AW73" i="1"/>
  <c r="K222" i="8" s="1"/>
  <c r="L222" i="8" s="1"/>
  <c r="AX47" i="1"/>
  <c r="AY91" i="1"/>
  <c r="AW47" i="1"/>
  <c r="K197" i="8" s="1"/>
  <c r="L197" i="8" s="1"/>
  <c r="AG44" i="1"/>
  <c r="AV21" i="1"/>
  <c r="AW89" i="1"/>
  <c r="K237" i="8" s="1"/>
  <c r="L237" i="8" s="1"/>
  <c r="AY78" i="1"/>
  <c r="K227" i="11" s="1"/>
  <c r="L227" i="11" s="1"/>
  <c r="AV72" i="1"/>
  <c r="AY43" i="1"/>
  <c r="K193" i="10" s="1"/>
  <c r="L193" i="10" s="1"/>
  <c r="AY10" i="1"/>
  <c r="AW91" i="1"/>
  <c r="K239" i="8" s="1"/>
  <c r="L239" i="8" s="1"/>
  <c r="AG7" i="1"/>
  <c r="AY30" i="1"/>
  <c r="AW72" i="1"/>
  <c r="K221" i="8" s="1"/>
  <c r="L221" i="8" s="1"/>
  <c r="AW32" i="1"/>
  <c r="K182" i="8" s="1"/>
  <c r="L182" i="8" s="1"/>
  <c r="AG82" i="1"/>
  <c r="AV82" i="1"/>
  <c r="AG11" i="1"/>
  <c r="AG58" i="1"/>
  <c r="AW43" i="1"/>
  <c r="K193" i="8" s="1"/>
  <c r="L193" i="8" s="1"/>
  <c r="AX36" i="1"/>
  <c r="K186" i="9" s="1"/>
  <c r="L186" i="9" s="1"/>
  <c r="AY16" i="1"/>
  <c r="AV37" i="1"/>
  <c r="AY17" i="1"/>
  <c r="AW92" i="1"/>
  <c r="K240" i="8" s="1"/>
  <c r="L240" i="8" s="1"/>
  <c r="AY45" i="1"/>
  <c r="AG90" i="1"/>
  <c r="AW59" i="1"/>
  <c r="K208" i="8" s="1"/>
  <c r="L208" i="8" s="1"/>
  <c r="BH137" i="1"/>
  <c r="AG83" i="1"/>
  <c r="Y64" i="1"/>
  <c r="AV14" i="1"/>
  <c r="AV7" i="1"/>
  <c r="Y12" i="1"/>
  <c r="AY96" i="1"/>
  <c r="K244" i="10" s="1"/>
  <c r="L244" i="10" s="1"/>
  <c r="AG48" i="1"/>
  <c r="BH135" i="1"/>
  <c r="AY35" i="1"/>
  <c r="AY12" i="1"/>
  <c r="AY31" i="1"/>
  <c r="AG10" i="1"/>
  <c r="AG89" i="1"/>
  <c r="AY18" i="1"/>
  <c r="AY37" i="1"/>
  <c r="BH184" i="1"/>
  <c r="AW58" i="1"/>
  <c r="K207" i="8" s="1"/>
  <c r="L207" i="8" s="1"/>
  <c r="AY61" i="1"/>
  <c r="AW34" i="1"/>
  <c r="K184" i="8" s="1"/>
  <c r="L184" i="8" s="1"/>
  <c r="AY47" i="1"/>
  <c r="AG57" i="1"/>
  <c r="Y63" i="1"/>
  <c r="AW51" i="1"/>
  <c r="K201" i="8" s="1"/>
  <c r="L201" i="8" s="1"/>
  <c r="AY68" i="1"/>
  <c r="AY57" i="1"/>
  <c r="AY63" i="1"/>
  <c r="K212" i="10" s="1"/>
  <c r="L212" i="10" s="1"/>
  <c r="AW22" i="1"/>
  <c r="K173" i="8" s="1"/>
  <c r="L173" i="8" s="1"/>
  <c r="AV17" i="1"/>
  <c r="AW80" i="1"/>
  <c r="K228" i="8" s="1"/>
  <c r="L228" i="8" s="1"/>
  <c r="AG64" i="1"/>
  <c r="AW81" i="1"/>
  <c r="K229" i="8" s="1"/>
  <c r="L229" i="8" s="1"/>
  <c r="AW10" i="1"/>
  <c r="K161" i="8" s="1"/>
  <c r="L161" i="8" s="1"/>
  <c r="BH223" i="1"/>
  <c r="AW62" i="1"/>
  <c r="K211" i="8" s="1"/>
  <c r="L211" i="8" s="1"/>
  <c r="AW50" i="1"/>
  <c r="K200" i="8" s="1"/>
  <c r="L200" i="8" s="1"/>
  <c r="AG63" i="1"/>
  <c r="AW37" i="1"/>
  <c r="K187" i="8" s="1"/>
  <c r="L187" i="8" s="1"/>
  <c r="AY79" i="1"/>
  <c r="AW79" i="1"/>
  <c r="K227" i="8" s="1"/>
  <c r="L227" i="8" s="1"/>
  <c r="AW61" i="1"/>
  <c r="K210" i="8" s="1"/>
  <c r="L210" i="8" s="1"/>
  <c r="AG42" i="1"/>
  <c r="AW64" i="1"/>
  <c r="K213" i="8" s="1"/>
  <c r="L213" i="8" s="1"/>
  <c r="AV59" i="1"/>
  <c r="AY14" i="1"/>
  <c r="K165" i="10" s="1"/>
  <c r="L165" i="10" s="1"/>
  <c r="AW18" i="1"/>
  <c r="K169" i="8" s="1"/>
  <c r="L169" i="8" s="1"/>
  <c r="AY56" i="1"/>
  <c r="AW8" i="1"/>
  <c r="K159" i="8" s="1"/>
  <c r="L159" i="8" s="1"/>
  <c r="AX18" i="1"/>
  <c r="K169" i="9" s="1"/>
  <c r="L169" i="9" s="1"/>
  <c r="AY26" i="1"/>
  <c r="AY41" i="1"/>
  <c r="AY9" i="1"/>
  <c r="K160" i="10" s="1"/>
  <c r="L160" i="10" s="1"/>
  <c r="AV29" i="1"/>
  <c r="Y59" i="1"/>
  <c r="AX94" i="1"/>
  <c r="K242" i="9" s="1"/>
  <c r="L242" i="9" s="1"/>
  <c r="AV92" i="1"/>
  <c r="AY50" i="1"/>
  <c r="BH244" i="1"/>
  <c r="AY7" i="1"/>
  <c r="K158" i="10" s="1"/>
  <c r="L158" i="10" s="1"/>
  <c r="AW95" i="1"/>
  <c r="K243" i="8" s="1"/>
  <c r="L243" i="8" s="1"/>
  <c r="AW42" i="1"/>
  <c r="K192" i="8" s="1"/>
  <c r="L192" i="8" s="1"/>
  <c r="AW74" i="1"/>
  <c r="K223" i="8" s="1"/>
  <c r="L223" i="8" s="1"/>
  <c r="Y11" i="1"/>
  <c r="AX34" i="1"/>
  <c r="AG16" i="1"/>
  <c r="AY48" i="1"/>
  <c r="AG41" i="1"/>
  <c r="AY81" i="1"/>
  <c r="AG43" i="1"/>
  <c r="AY59" i="1"/>
  <c r="K208" i="10" s="1"/>
  <c r="L208" i="10" s="1"/>
  <c r="AW30" i="1"/>
  <c r="K180" i="8" s="1"/>
  <c r="L180" i="8" s="1"/>
  <c r="Y89" i="1"/>
  <c r="AW41" i="1"/>
  <c r="K191" i="8" s="1"/>
  <c r="L191" i="8" s="1"/>
  <c r="AG26" i="1"/>
  <c r="AY64" i="1"/>
  <c r="AY33" i="1"/>
  <c r="AV32" i="1"/>
  <c r="AY40" i="1"/>
  <c r="AG47" i="1"/>
  <c r="Y16" i="1"/>
  <c r="AG59" i="1"/>
  <c r="AW39" i="1"/>
  <c r="K189" i="8" s="1"/>
  <c r="L189" i="8" s="1"/>
  <c r="AY94" i="1"/>
  <c r="AV56" i="1"/>
  <c r="Y21" i="1"/>
  <c r="AY84" i="1"/>
  <c r="K233" i="11" s="1"/>
  <c r="L233" i="11" s="1"/>
  <c r="AW63" i="1"/>
  <c r="K212" i="8" s="1"/>
  <c r="L212" i="8" s="1"/>
  <c r="AR97" i="1"/>
  <c r="AW87" i="1"/>
  <c r="K235" i="8" s="1"/>
  <c r="L235" i="8" s="1"/>
  <c r="AW66" i="1"/>
  <c r="K215" i="8" s="1"/>
  <c r="L215" i="8" s="1"/>
  <c r="AW90" i="1"/>
  <c r="K238" i="8" s="1"/>
  <c r="L238" i="8" s="1"/>
  <c r="AW84" i="1"/>
  <c r="K232" i="8" s="1"/>
  <c r="L232" i="8" s="1"/>
  <c r="Y95" i="1"/>
  <c r="AW70" i="1"/>
  <c r="K219" i="8" s="1"/>
  <c r="L219" i="8" s="1"/>
  <c r="AW20" i="1"/>
  <c r="K171" i="8" s="1"/>
  <c r="L171" i="8" s="1"/>
  <c r="Y92" i="1"/>
  <c r="AG34" i="1"/>
  <c r="AL97" i="1"/>
  <c r="AI97" i="1"/>
  <c r="BH124" i="1"/>
  <c r="AW40" i="1"/>
  <c r="K190" i="8" s="1"/>
  <c r="L190" i="8" s="1"/>
  <c r="AV12" i="1"/>
  <c r="AW23" i="1"/>
  <c r="K174" i="8" s="1"/>
  <c r="L174" i="8" s="1"/>
  <c r="AY13" i="1"/>
  <c r="K164" i="11" s="1"/>
  <c r="L164" i="11" s="1"/>
  <c r="AW33" i="1"/>
  <c r="K183" i="8" s="1"/>
  <c r="L183" i="8" s="1"/>
  <c r="AG94" i="1"/>
  <c r="AY66" i="1"/>
  <c r="AG30" i="1"/>
  <c r="AW11" i="1"/>
  <c r="K162" i="8" s="1"/>
  <c r="L162" i="8" s="1"/>
  <c r="AY71" i="1"/>
  <c r="AG61" i="1"/>
  <c r="AV62" i="1"/>
  <c r="Y62" i="1"/>
  <c r="AG95" i="1"/>
  <c r="AV34" i="1"/>
  <c r="AV16" i="1"/>
  <c r="AW83" i="1"/>
  <c r="K231" i="8" s="1"/>
  <c r="L231" i="8" s="1"/>
  <c r="AY20" i="1"/>
  <c r="Y85" i="1"/>
  <c r="BH133" i="1"/>
  <c r="BH232" i="1"/>
  <c r="AW17" i="1"/>
  <c r="K168" i="8" s="1"/>
  <c r="L168" i="8" s="1"/>
  <c r="BH207" i="1"/>
  <c r="AY83" i="1"/>
  <c r="K231" i="10" s="1"/>
  <c r="L231" i="10" s="1"/>
  <c r="AY67" i="1"/>
  <c r="K217" i="11" s="1"/>
  <c r="L217" i="11" s="1"/>
  <c r="AY51" i="1"/>
  <c r="BH199" i="1"/>
  <c r="Y34" i="1"/>
  <c r="AG96" i="1"/>
  <c r="AY95" i="1"/>
  <c r="K243" i="10" s="1"/>
  <c r="L243" i="10" s="1"/>
  <c r="BH185" i="1"/>
  <c r="AY58" i="1"/>
  <c r="BD261" i="1"/>
  <c r="BD264" i="1"/>
  <c r="AG8" i="1"/>
  <c r="AG51" i="1"/>
  <c r="Y93" i="1"/>
  <c r="AV93" i="1"/>
  <c r="AG62" i="1"/>
  <c r="AV38" i="1"/>
  <c r="AV8" i="1"/>
  <c r="Y8" i="1"/>
  <c r="AG20" i="1"/>
  <c r="AG21" i="1"/>
  <c r="AW93" i="1"/>
  <c r="K241" i="8" s="1"/>
  <c r="L241" i="8" s="1"/>
  <c r="AL258" i="1"/>
  <c r="AY100" i="1"/>
  <c r="K1" i="11" s="1"/>
  <c r="L1" i="11" s="1"/>
  <c r="Y56" i="1"/>
  <c r="Y61" i="1"/>
  <c r="AV61" i="1"/>
  <c r="Y20" i="1"/>
  <c r="AV20" i="1"/>
  <c r="AX93" i="1"/>
  <c r="AG19" i="1"/>
  <c r="AG35" i="1"/>
  <c r="Y33" i="1"/>
  <c r="AV33" i="1"/>
  <c r="AY93" i="1"/>
  <c r="K241" i="10" s="1"/>
  <c r="L241" i="10" s="1"/>
  <c r="AG91" i="1"/>
  <c r="Y91" i="1"/>
  <c r="AV91" i="1"/>
  <c r="AS258" i="1"/>
  <c r="BF258" i="1"/>
  <c r="AG56" i="1"/>
  <c r="Y37" i="1"/>
  <c r="AG86" i="1"/>
  <c r="AV45" i="1"/>
  <c r="AJ258" i="1"/>
  <c r="AW100" i="1"/>
  <c r="AV90" i="1"/>
  <c r="Y90" i="1"/>
  <c r="AX39" i="1"/>
  <c r="K189" i="9" s="1"/>
  <c r="L189" i="9" s="1"/>
  <c r="Y39" i="1"/>
  <c r="AG12" i="1"/>
  <c r="BH256" i="1"/>
  <c r="AV94" i="1"/>
  <c r="Y94" i="1"/>
  <c r="AV43" i="1"/>
  <c r="Y43" i="1"/>
  <c r="AY39" i="1"/>
  <c r="AW4" i="1"/>
  <c r="K155" i="8" s="1"/>
  <c r="L155" i="8" s="1"/>
  <c r="AV81" i="1"/>
  <c r="Y81" i="1"/>
  <c r="AG84" i="1"/>
  <c r="AY23" i="1"/>
  <c r="K174" i="10" s="1"/>
  <c r="L174" i="10" s="1"/>
  <c r="AG92" i="1"/>
  <c r="Y83" i="1"/>
  <c r="AV83" i="1"/>
  <c r="AX100" i="1"/>
  <c r="AG33" i="1"/>
  <c r="Y50" i="1"/>
  <c r="AV50" i="1"/>
  <c r="AG66" i="1"/>
  <c r="AG29" i="1"/>
  <c r="AG71" i="1"/>
  <c r="Y58" i="1"/>
  <c r="AV58" i="1"/>
  <c r="AV9" i="1"/>
  <c r="Y9" i="1"/>
  <c r="AV84" i="1"/>
  <c r="Y84" i="1"/>
  <c r="AV41" i="1"/>
  <c r="Y41" i="1"/>
  <c r="AG39" i="1"/>
  <c r="Y96" i="1"/>
  <c r="AV96" i="1"/>
  <c r="BH131" i="1"/>
  <c r="AR258" i="1"/>
  <c r="BE258" i="1"/>
  <c r="AW57" i="1"/>
  <c r="K206" i="8" s="1"/>
  <c r="L206" i="8" s="1"/>
  <c r="Y57" i="1"/>
  <c r="AV10" i="1"/>
  <c r="Y10" i="1"/>
  <c r="Y30" i="1"/>
  <c r="AV30" i="1"/>
  <c r="AS97" i="1"/>
  <c r="BH106" i="1"/>
  <c r="AG85" i="1"/>
  <c r="AT258" i="1"/>
  <c r="BG258" i="1"/>
  <c r="BG260" i="1" s="1"/>
  <c r="AT97" i="1"/>
  <c r="AG9" i="1"/>
  <c r="AG18" i="1"/>
  <c r="AX41" i="1"/>
  <c r="AV42" i="1"/>
  <c r="Y42" i="1"/>
  <c r="BH248" i="1"/>
  <c r="BH239" i="1"/>
  <c r="AV27" i="1"/>
  <c r="Y7" i="1"/>
  <c r="AW71" i="1"/>
  <c r="K220" i="8" s="1"/>
  <c r="L220" i="8" s="1"/>
  <c r="AV71" i="1"/>
  <c r="AY15" i="1"/>
  <c r="AV26" i="1"/>
  <c r="Y26" i="1"/>
  <c r="Y51" i="1"/>
  <c r="AV51" i="1"/>
  <c r="Y18" i="1"/>
  <c r="AZ264" i="1"/>
  <c r="BH253" i="1"/>
  <c r="AY21" i="1"/>
  <c r="K172" i="10" s="1"/>
  <c r="L172" i="10" s="1"/>
  <c r="AG50" i="1"/>
  <c r="AW26" i="1"/>
  <c r="K176" i="8" s="1"/>
  <c r="L176" i="8" s="1"/>
  <c r="BH250" i="1"/>
  <c r="AI258" i="1"/>
  <c r="AV100" i="1"/>
  <c r="AG37" i="1"/>
  <c r="AV47" i="1"/>
  <c r="Y47" i="1"/>
  <c r="Y66" i="1"/>
  <c r="AV66" i="1"/>
  <c r="Y17" i="1"/>
  <c r="AX4" i="1"/>
  <c r="Y67" i="1"/>
  <c r="AV67" i="1"/>
  <c r="AG65" i="1"/>
  <c r="AG49" i="1"/>
  <c r="AW49" i="1"/>
  <c r="K199" i="8" s="1"/>
  <c r="L199" i="8" s="1"/>
  <c r="BH237" i="1"/>
  <c r="BH208" i="1"/>
  <c r="AG17" i="1"/>
  <c r="Y23" i="1"/>
  <c r="AV23" i="1"/>
  <c r="AG31" i="1" l="1"/>
  <c r="AG15" i="1"/>
  <c r="BH122" i="1"/>
  <c r="AG67" i="1"/>
  <c r="BH148" i="1"/>
  <c r="Y71" i="1"/>
  <c r="BE14" i="1"/>
  <c r="BE27" i="1"/>
  <c r="BH217" i="1"/>
  <c r="BH176" i="1"/>
  <c r="AG73" i="1"/>
  <c r="Y27" i="1"/>
  <c r="AG68" i="1"/>
  <c r="BH112" i="1"/>
  <c r="AX71" i="1"/>
  <c r="Y14" i="1"/>
  <c r="AF45" i="1"/>
  <c r="BG45" i="1" s="1"/>
  <c r="AF14" i="1"/>
  <c r="BG14" i="1" s="1"/>
  <c r="AF27" i="1"/>
  <c r="BG27" i="1" s="1"/>
  <c r="BH241" i="1"/>
  <c r="AG38" i="1"/>
  <c r="AG74" i="1"/>
  <c r="BH186" i="1"/>
  <c r="AG5" i="1"/>
  <c r="AG80" i="1"/>
  <c r="BH132" i="1"/>
  <c r="BH193" i="1"/>
  <c r="AG6" i="1"/>
  <c r="BH197" i="1"/>
  <c r="AG72" i="1"/>
  <c r="AG75" i="1"/>
  <c r="AG81" i="1"/>
  <c r="AD28" i="1"/>
  <c r="AD46" i="1"/>
  <c r="AD78" i="1"/>
  <c r="BE78" i="1" s="1"/>
  <c r="AG36" i="1"/>
  <c r="AG70" i="1"/>
  <c r="BH201" i="1"/>
  <c r="AG55" i="1"/>
  <c r="BH162" i="1"/>
  <c r="BH187" i="1"/>
  <c r="AG32" i="1"/>
  <c r="AG13" i="1"/>
  <c r="AX24" i="1"/>
  <c r="K175" i="9" s="1"/>
  <c r="L175" i="9" s="1"/>
  <c r="BH140" i="1"/>
  <c r="BH231" i="1"/>
  <c r="BH257" i="1"/>
  <c r="BH134" i="1"/>
  <c r="K241" i="7"/>
  <c r="L241" i="7" s="1"/>
  <c r="BH138" i="1"/>
  <c r="BH235" i="1"/>
  <c r="BH126" i="1"/>
  <c r="BF264" i="1"/>
  <c r="BF260" i="1"/>
  <c r="BH260" i="1" s="1"/>
  <c r="AD23" i="1"/>
  <c r="BE23" i="1" s="1"/>
  <c r="AF23" i="1"/>
  <c r="BG23" i="1" s="1"/>
  <c r="H174" i="15" s="1"/>
  <c r="I174" i="15" s="1"/>
  <c r="K195" i="7"/>
  <c r="L195" i="7" s="1"/>
  <c r="K177" i="7"/>
  <c r="L177" i="7" s="1"/>
  <c r="K219" i="7"/>
  <c r="L219" i="7" s="1"/>
  <c r="K200" i="7"/>
  <c r="L200" i="7" s="1"/>
  <c r="K204" i="7"/>
  <c r="L204" i="7" s="1"/>
  <c r="K223" i="7"/>
  <c r="L223" i="7" s="1"/>
  <c r="K180" i="7"/>
  <c r="L180" i="7" s="1"/>
  <c r="K183" i="7"/>
  <c r="L183" i="7" s="1"/>
  <c r="K164" i="7"/>
  <c r="L164" i="7" s="1"/>
  <c r="K217" i="7"/>
  <c r="L217" i="7" s="1"/>
  <c r="K247" i="7"/>
  <c r="L247" i="7" s="1"/>
  <c r="K194" i="7"/>
  <c r="L194" i="7" s="1"/>
  <c r="K235" i="7"/>
  <c r="L235" i="7" s="1"/>
  <c r="K163" i="7"/>
  <c r="L163" i="7" s="1"/>
  <c r="K210" i="7"/>
  <c r="L210" i="7" s="1"/>
  <c r="K203" i="7"/>
  <c r="L203" i="7" s="1"/>
  <c r="K198" i="7"/>
  <c r="L198" i="7" s="1"/>
  <c r="K242" i="7"/>
  <c r="L242" i="7" s="1"/>
  <c r="K186" i="7"/>
  <c r="L186" i="7" s="1"/>
  <c r="K191" i="7"/>
  <c r="L191" i="7" s="1"/>
  <c r="K244" i="7"/>
  <c r="L244" i="7" s="1"/>
  <c r="K187" i="7"/>
  <c r="L187" i="7" s="1"/>
  <c r="K166" i="7"/>
  <c r="L166" i="7" s="1"/>
  <c r="K182" i="7"/>
  <c r="L182" i="7" s="1"/>
  <c r="K181" i="7"/>
  <c r="L181" i="7" s="1"/>
  <c r="K161" i="7"/>
  <c r="L161" i="7" s="1"/>
  <c r="K190" i="7"/>
  <c r="L190" i="7" s="1"/>
  <c r="K233" i="7"/>
  <c r="L233" i="7" s="1"/>
  <c r="K175" i="7"/>
  <c r="L175" i="7" s="1"/>
  <c r="K178" i="7"/>
  <c r="L178" i="7" s="1"/>
  <c r="K201" i="7"/>
  <c r="L201" i="7" s="1"/>
  <c r="K197" i="7"/>
  <c r="L197" i="7" s="1"/>
  <c r="K229" i="7"/>
  <c r="L229" i="7" s="1"/>
  <c r="K237" i="7"/>
  <c r="L237" i="7" s="1"/>
  <c r="K173" i="7"/>
  <c r="L173" i="7" s="1"/>
  <c r="K222" i="7"/>
  <c r="L222" i="7" s="1"/>
  <c r="K188" i="7"/>
  <c r="L188" i="7" s="1"/>
  <c r="K193" i="7"/>
  <c r="L193" i="7" s="1"/>
  <c r="K207" i="7"/>
  <c r="L207" i="7" s="1"/>
  <c r="K199" i="7"/>
  <c r="L199" i="7" s="1"/>
  <c r="K225" i="7"/>
  <c r="L225" i="7" s="1"/>
  <c r="K220" i="7"/>
  <c r="L220" i="7" s="1"/>
  <c r="K184" i="7"/>
  <c r="L184" i="7" s="1"/>
  <c r="K218" i="7"/>
  <c r="L218" i="7" s="1"/>
  <c r="BH26" i="1"/>
  <c r="K179" i="7"/>
  <c r="L179" i="7" s="1"/>
  <c r="K234" i="7"/>
  <c r="L234" i="7" s="1"/>
  <c r="K232" i="7"/>
  <c r="L232" i="7" s="1"/>
  <c r="K196" i="7"/>
  <c r="L196" i="7" s="1"/>
  <c r="K245" i="7"/>
  <c r="L245" i="7" s="1"/>
  <c r="K174" i="7"/>
  <c r="L174" i="7" s="1"/>
  <c r="K213" i="7"/>
  <c r="L213" i="7" s="1"/>
  <c r="K162" i="7"/>
  <c r="L162" i="7" s="1"/>
  <c r="K170" i="7"/>
  <c r="L170" i="7" s="1"/>
  <c r="K214" i="7"/>
  <c r="L214" i="7" s="1"/>
  <c r="K208" i="7"/>
  <c r="L208" i="7" s="1"/>
  <c r="K185" i="7"/>
  <c r="L185" i="7" s="1"/>
  <c r="K243" i="7"/>
  <c r="L243" i="7" s="1"/>
  <c r="K211" i="7"/>
  <c r="L211" i="7" s="1"/>
  <c r="K171" i="7"/>
  <c r="L171" i="7" s="1"/>
  <c r="K168" i="7"/>
  <c r="L168" i="7" s="1"/>
  <c r="K224" i="7"/>
  <c r="L224" i="7" s="1"/>
  <c r="K228" i="7"/>
  <c r="L228" i="7" s="1"/>
  <c r="K205" i="7"/>
  <c r="L205" i="7" s="1"/>
  <c r="K221" i="7"/>
  <c r="L221" i="7" s="1"/>
  <c r="K169" i="7"/>
  <c r="L169" i="7" s="1"/>
  <c r="K226" i="7"/>
  <c r="L226" i="7" s="1"/>
  <c r="K176" i="7"/>
  <c r="L176" i="7" s="1"/>
  <c r="K238" i="7"/>
  <c r="L238" i="7" s="1"/>
  <c r="K227" i="7"/>
  <c r="L227" i="7" s="1"/>
  <c r="K160" i="7"/>
  <c r="L160" i="7" s="1"/>
  <c r="K231" i="7"/>
  <c r="L231" i="7" s="1"/>
  <c r="K212" i="7"/>
  <c r="L212" i="7" s="1"/>
  <c r="K239" i="7"/>
  <c r="L239" i="7" s="1"/>
  <c r="K189" i="7"/>
  <c r="L189" i="7" s="1"/>
  <c r="BH101" i="1"/>
  <c r="BH194" i="1"/>
  <c r="BH234" i="1"/>
  <c r="BH240" i="1"/>
  <c r="BH127" i="1"/>
  <c r="BH254" i="1"/>
  <c r="BH168" i="1"/>
  <c r="BH144" i="1"/>
  <c r="BH147" i="1"/>
  <c r="BH205" i="1"/>
  <c r="BH105" i="1"/>
  <c r="BH119" i="1"/>
  <c r="BH255" i="1"/>
  <c r="BH102" i="1"/>
  <c r="BH180" i="1"/>
  <c r="BH109" i="1"/>
  <c r="BH164" i="1"/>
  <c r="BH222" i="1"/>
  <c r="BH215" i="1"/>
  <c r="BH228" i="1"/>
  <c r="BH224" i="1"/>
  <c r="BH103" i="1"/>
  <c r="BH190" i="1"/>
  <c r="BH130" i="1"/>
  <c r="BH146" i="1"/>
  <c r="AV258" i="1"/>
  <c r="K4" i="7"/>
  <c r="AI261" i="1"/>
  <c r="K155" i="9"/>
  <c r="L155" i="9" s="1"/>
  <c r="BF23" i="1"/>
  <c r="H175" i="14" s="1"/>
  <c r="I175" i="14" s="1"/>
  <c r="T95" i="3"/>
  <c r="H234" i="15"/>
  <c r="I234" i="15" s="1"/>
  <c r="H219" i="15"/>
  <c r="I219" i="15" s="1"/>
  <c r="H198" i="15"/>
  <c r="I198" i="15" s="1"/>
  <c r="H222" i="15"/>
  <c r="I222" i="15" s="1"/>
  <c r="H164" i="15"/>
  <c r="I164" i="15" s="1"/>
  <c r="H186" i="15"/>
  <c r="I186" i="15" s="1"/>
  <c r="H178" i="15"/>
  <c r="I178" i="15" s="1"/>
  <c r="H223" i="15"/>
  <c r="I223" i="15" s="1"/>
  <c r="H230" i="15"/>
  <c r="I230" i="15" s="1"/>
  <c r="H220" i="15"/>
  <c r="I220" i="15" s="1"/>
  <c r="H165" i="15"/>
  <c r="I165" i="15" s="1"/>
  <c r="H194" i="15"/>
  <c r="I194" i="15" s="1"/>
  <c r="H160" i="15"/>
  <c r="I160" i="15" s="1"/>
  <c r="H185" i="15"/>
  <c r="I185" i="15" s="1"/>
  <c r="H177" i="15"/>
  <c r="I177" i="15" s="1"/>
  <c r="H156" i="15"/>
  <c r="I156" i="15" s="1"/>
  <c r="H182" i="15"/>
  <c r="I182" i="15" s="1"/>
  <c r="H229" i="15"/>
  <c r="I229" i="15" s="1"/>
  <c r="BH195" i="1"/>
  <c r="BH229" i="1"/>
  <c r="BH167" i="1"/>
  <c r="BH209" i="1"/>
  <c r="BH251" i="1"/>
  <c r="BH128" i="1"/>
  <c r="BH196" i="1"/>
  <c r="BH206" i="1"/>
  <c r="BH156" i="1"/>
  <c r="BH145" i="1"/>
  <c r="BH189" i="1"/>
  <c r="BH225" i="1"/>
  <c r="BH198" i="1"/>
  <c r="BH236" i="1"/>
  <c r="BH152" i="1"/>
  <c r="BH163" i="1"/>
  <c r="BH173" i="1"/>
  <c r="BH166" i="1"/>
  <c r="BH121" i="1"/>
  <c r="BH157" i="1"/>
  <c r="BH155" i="1"/>
  <c r="BH107" i="1"/>
  <c r="BH202" i="1"/>
  <c r="BH150" i="1"/>
  <c r="BH247" i="1"/>
  <c r="BH226" i="1"/>
  <c r="BH203" i="1"/>
  <c r="BH200" i="1"/>
  <c r="BH117" i="1"/>
  <c r="BH218" i="1"/>
  <c r="BH182" i="1"/>
  <c r="BH175" i="1"/>
  <c r="AX53" i="1"/>
  <c r="K202" i="9" s="1"/>
  <c r="L202" i="9" s="1"/>
  <c r="H171" i="14"/>
  <c r="I171" i="14" s="1"/>
  <c r="H170" i="13"/>
  <c r="I170" i="13" s="1"/>
  <c r="H219" i="14"/>
  <c r="I219" i="14" s="1"/>
  <c r="H217" i="13"/>
  <c r="I217" i="13" s="1"/>
  <c r="H206" i="14"/>
  <c r="I206" i="14" s="1"/>
  <c r="H204" i="13"/>
  <c r="I204" i="13" s="1"/>
  <c r="H172" i="14"/>
  <c r="I172" i="14" s="1"/>
  <c r="H171" i="13"/>
  <c r="I171" i="13" s="1"/>
  <c r="H196" i="14"/>
  <c r="I196" i="14" s="1"/>
  <c r="H195" i="13"/>
  <c r="I195" i="13" s="1"/>
  <c r="H167" i="14"/>
  <c r="I167" i="14" s="1"/>
  <c r="H166" i="13"/>
  <c r="I166" i="13" s="1"/>
  <c r="H191" i="14"/>
  <c r="I191" i="14" s="1"/>
  <c r="H190" i="13"/>
  <c r="I190" i="13" s="1"/>
  <c r="H230" i="14"/>
  <c r="I230" i="14" s="1"/>
  <c r="H228" i="13"/>
  <c r="I228" i="13" s="1"/>
  <c r="H211" i="14"/>
  <c r="I211" i="14" s="1"/>
  <c r="H209" i="13"/>
  <c r="I209" i="13" s="1"/>
  <c r="H158" i="14"/>
  <c r="I158" i="14" s="1"/>
  <c r="H157" i="13"/>
  <c r="I157" i="13" s="1"/>
  <c r="H159" i="14"/>
  <c r="I159" i="14" s="1"/>
  <c r="H158" i="13"/>
  <c r="I158" i="13" s="1"/>
  <c r="H223" i="14"/>
  <c r="I223" i="14" s="1"/>
  <c r="H221" i="13"/>
  <c r="I221" i="13" s="1"/>
  <c r="H226" i="14"/>
  <c r="I226" i="14" s="1"/>
  <c r="H224" i="13"/>
  <c r="I224" i="13" s="1"/>
  <c r="H189" i="14"/>
  <c r="I189" i="14" s="1"/>
  <c r="H188" i="13"/>
  <c r="I188" i="13" s="1"/>
  <c r="H182" i="14"/>
  <c r="I182" i="14" s="1"/>
  <c r="H181" i="13"/>
  <c r="I181" i="13" s="1"/>
  <c r="H228" i="14"/>
  <c r="I228" i="14" s="1"/>
  <c r="H226" i="13"/>
  <c r="I226" i="13" s="1"/>
  <c r="H229" i="14"/>
  <c r="I229" i="14" s="1"/>
  <c r="H227" i="13"/>
  <c r="I227" i="13" s="1"/>
  <c r="H218" i="14"/>
  <c r="I218" i="14" s="1"/>
  <c r="H216" i="13"/>
  <c r="I216" i="13" s="1"/>
  <c r="BH165" i="1"/>
  <c r="BH245" i="1"/>
  <c r="BH252" i="1"/>
  <c r="BH238" i="1"/>
  <c r="BH181" i="1"/>
  <c r="BH161" i="1"/>
  <c r="BH118" i="1"/>
  <c r="BH178" i="1"/>
  <c r="AG60" i="1"/>
  <c r="BH116" i="1"/>
  <c r="BH242" i="1"/>
  <c r="BH174" i="1"/>
  <c r="BH170" i="1"/>
  <c r="AG40" i="1"/>
  <c r="BH143" i="1"/>
  <c r="BH179" i="1"/>
  <c r="BH183" i="1"/>
  <c r="BH249" i="1"/>
  <c r="BH114" i="1"/>
  <c r="AG78" i="1"/>
  <c r="BH151" i="1"/>
  <c r="BH243" i="1"/>
  <c r="AG79" i="1"/>
  <c r="BH230" i="1"/>
  <c r="BH233" i="1"/>
  <c r="AG45" i="1"/>
  <c r="BH227" i="1"/>
  <c r="H170" i="15"/>
  <c r="I170" i="15" s="1"/>
  <c r="H236" i="14"/>
  <c r="I236" i="14" s="1"/>
  <c r="H234" i="13"/>
  <c r="I234" i="13" s="1"/>
  <c r="H217" i="15"/>
  <c r="I217" i="15" s="1"/>
  <c r="H174" i="13"/>
  <c r="I174" i="13" s="1"/>
  <c r="H204" i="15"/>
  <c r="I204" i="15" s="1"/>
  <c r="H221" i="14"/>
  <c r="I221" i="14" s="1"/>
  <c r="H219" i="13"/>
  <c r="I219" i="13" s="1"/>
  <c r="H171" i="15"/>
  <c r="I171" i="15" s="1"/>
  <c r="H199" i="14"/>
  <c r="I199" i="14" s="1"/>
  <c r="H198" i="13"/>
  <c r="I198" i="13" s="1"/>
  <c r="H195" i="15"/>
  <c r="I195" i="15" s="1"/>
  <c r="H224" i="14"/>
  <c r="I224" i="14" s="1"/>
  <c r="H222" i="13"/>
  <c r="I222" i="13" s="1"/>
  <c r="H166" i="15"/>
  <c r="I166" i="15" s="1"/>
  <c r="H165" i="14"/>
  <c r="I165" i="14" s="1"/>
  <c r="H164" i="13"/>
  <c r="I164" i="13" s="1"/>
  <c r="H190" i="15"/>
  <c r="I190" i="15" s="1"/>
  <c r="H187" i="14"/>
  <c r="I187" i="14" s="1"/>
  <c r="H186" i="13"/>
  <c r="I186" i="13" s="1"/>
  <c r="H228" i="15"/>
  <c r="I228" i="15" s="1"/>
  <c r="H179" i="14"/>
  <c r="I179" i="14" s="1"/>
  <c r="H209" i="15"/>
  <c r="I209" i="15" s="1"/>
  <c r="H225" i="14"/>
  <c r="I225" i="14" s="1"/>
  <c r="H223" i="13"/>
  <c r="I223" i="13" s="1"/>
  <c r="H157" i="15"/>
  <c r="I157" i="15" s="1"/>
  <c r="H232" i="14"/>
  <c r="I232" i="14" s="1"/>
  <c r="H230" i="13"/>
  <c r="I230" i="13" s="1"/>
  <c r="H158" i="15"/>
  <c r="I158" i="15" s="1"/>
  <c r="H222" i="14"/>
  <c r="I222" i="14" s="1"/>
  <c r="H220" i="13"/>
  <c r="I220" i="13" s="1"/>
  <c r="H221" i="15"/>
  <c r="I221" i="15" s="1"/>
  <c r="H166" i="14"/>
  <c r="I166" i="14" s="1"/>
  <c r="H165" i="13"/>
  <c r="I165" i="13" s="1"/>
  <c r="H196" i="15"/>
  <c r="I196" i="15" s="1"/>
  <c r="H195" i="14"/>
  <c r="I195" i="14" s="1"/>
  <c r="H194" i="13"/>
  <c r="I194" i="13" s="1"/>
  <c r="H224" i="15"/>
  <c r="I224" i="15" s="1"/>
  <c r="H161" i="14"/>
  <c r="I161" i="14" s="1"/>
  <c r="H160" i="13"/>
  <c r="I160" i="13" s="1"/>
  <c r="H188" i="15"/>
  <c r="I188" i="15" s="1"/>
  <c r="H186" i="14"/>
  <c r="I186" i="14" s="1"/>
  <c r="H185" i="13"/>
  <c r="I185" i="13" s="1"/>
  <c r="H181" i="15"/>
  <c r="I181" i="15" s="1"/>
  <c r="H178" i="14"/>
  <c r="I178" i="14" s="1"/>
  <c r="H177" i="13"/>
  <c r="I177" i="13" s="1"/>
  <c r="H226" i="15"/>
  <c r="I226" i="15" s="1"/>
  <c r="H157" i="14"/>
  <c r="I157" i="14" s="1"/>
  <c r="H156" i="13"/>
  <c r="I156" i="13" s="1"/>
  <c r="H227" i="15"/>
  <c r="I227" i="15" s="1"/>
  <c r="H183" i="14"/>
  <c r="I183" i="14" s="1"/>
  <c r="H182" i="13"/>
  <c r="I182" i="13" s="1"/>
  <c r="H216" i="15"/>
  <c r="I216" i="15" s="1"/>
  <c r="H231" i="14"/>
  <c r="I231" i="14" s="1"/>
  <c r="H229" i="13"/>
  <c r="I229" i="13" s="1"/>
  <c r="I1" i="13"/>
  <c r="BH169" i="1"/>
  <c r="BH160" i="1"/>
  <c r="BH104" i="1"/>
  <c r="K191" i="9"/>
  <c r="L191" i="9" s="1"/>
  <c r="BH113" i="1"/>
  <c r="K207" i="9"/>
  <c r="L207" i="9" s="1"/>
  <c r="BH149" i="1"/>
  <c r="BH219" i="1"/>
  <c r="K197" i="10"/>
  <c r="L197" i="10" s="1"/>
  <c r="BH159" i="1"/>
  <c r="AE88" i="1"/>
  <c r="BF88" i="1" s="1"/>
  <c r="H236" i="15" s="1"/>
  <c r="I236" i="15" s="1"/>
  <c r="K189" i="10"/>
  <c r="L189" i="10" s="1"/>
  <c r="K241" i="9"/>
  <c r="L241" i="9" s="1"/>
  <c r="K213" i="9"/>
  <c r="L213" i="9" s="1"/>
  <c r="K201" i="10"/>
  <c r="L201" i="10" s="1"/>
  <c r="K168" i="9"/>
  <c r="L168" i="9" s="1"/>
  <c r="K162" i="9"/>
  <c r="L162" i="9" s="1"/>
  <c r="K220" i="10"/>
  <c r="L220" i="10" s="1"/>
  <c r="K215" i="10"/>
  <c r="L215" i="10" s="1"/>
  <c r="BH204" i="1"/>
  <c r="K242" i="10"/>
  <c r="L242" i="10" s="1"/>
  <c r="K200" i="9"/>
  <c r="L200" i="9" s="1"/>
  <c r="K239" i="9"/>
  <c r="L239" i="9" s="1"/>
  <c r="K159" i="9"/>
  <c r="L159" i="9" s="1"/>
  <c r="K225" i="9"/>
  <c r="L225" i="9" s="1"/>
  <c r="K243" i="9"/>
  <c r="L243" i="9" s="1"/>
  <c r="K167" i="10"/>
  <c r="L167" i="10" s="1"/>
  <c r="K176" i="11"/>
  <c r="L176" i="11" s="1"/>
  <c r="AD88" i="1"/>
  <c r="AV264" i="1"/>
  <c r="AU97" i="1"/>
  <c r="AU258" i="1"/>
  <c r="K183" i="10"/>
  <c r="L183" i="10" s="1"/>
  <c r="K184" i="11"/>
  <c r="L184" i="11" s="1"/>
  <c r="K238" i="9"/>
  <c r="L238" i="9" s="1"/>
  <c r="K229" i="10"/>
  <c r="L229" i="10" s="1"/>
  <c r="K191" i="10"/>
  <c r="L191" i="10" s="1"/>
  <c r="K205" i="10"/>
  <c r="L205" i="10" s="1"/>
  <c r="K168" i="10"/>
  <c r="L168" i="10" s="1"/>
  <c r="K168" i="11"/>
  <c r="L168" i="11" s="1"/>
  <c r="K161" i="10"/>
  <c r="L161" i="10" s="1"/>
  <c r="K161" i="11"/>
  <c r="L161" i="11" s="1"/>
  <c r="K239" i="10"/>
  <c r="L239" i="10" s="1"/>
  <c r="K171" i="9"/>
  <c r="L171" i="9" s="1"/>
  <c r="K175" i="10"/>
  <c r="L175" i="10" s="1"/>
  <c r="K240" i="9"/>
  <c r="L240" i="9" s="1"/>
  <c r="K212" i="9"/>
  <c r="L212" i="9" s="1"/>
  <c r="K237" i="9"/>
  <c r="L237" i="9" s="1"/>
  <c r="K192" i="9"/>
  <c r="L192" i="9" s="1"/>
  <c r="K187" i="9"/>
  <c r="L187" i="9" s="1"/>
  <c r="K160" i="9"/>
  <c r="L160" i="9" s="1"/>
  <c r="K203" i="10"/>
  <c r="L203" i="10" s="1"/>
  <c r="K199" i="11"/>
  <c r="L199" i="11" s="1"/>
  <c r="K204" i="11"/>
  <c r="L204" i="11" s="1"/>
  <c r="K186" i="11"/>
  <c r="L186" i="11" s="1"/>
  <c r="K225" i="11"/>
  <c r="L225" i="11" s="1"/>
  <c r="K225" i="10"/>
  <c r="L225" i="10" s="1"/>
  <c r="K229" i="11"/>
  <c r="L229" i="11" s="1"/>
  <c r="K191" i="11"/>
  <c r="L191" i="11" s="1"/>
  <c r="K218" i="11"/>
  <c r="L218" i="11" s="1"/>
  <c r="K223" i="11"/>
  <c r="L223" i="11" s="1"/>
  <c r="K202" i="10"/>
  <c r="L202" i="10" s="1"/>
  <c r="K204" i="10"/>
  <c r="L204" i="10" s="1"/>
  <c r="K9" i="10"/>
  <c r="L9" i="10" s="1"/>
  <c r="K67" i="10"/>
  <c r="L67" i="10" s="1"/>
  <c r="K51" i="10"/>
  <c r="L51" i="10" s="1"/>
  <c r="K165" i="11"/>
  <c r="L165" i="11" s="1"/>
  <c r="K39" i="10"/>
  <c r="L39" i="10" s="1"/>
  <c r="K196" i="11"/>
  <c r="L196" i="11" s="1"/>
  <c r="K58" i="10"/>
  <c r="L58" i="10" s="1"/>
  <c r="K36" i="10"/>
  <c r="L36" i="10" s="1"/>
  <c r="K123" i="10"/>
  <c r="L123" i="10" s="1"/>
  <c r="K56" i="10"/>
  <c r="L56" i="10" s="1"/>
  <c r="K23" i="10"/>
  <c r="L23" i="10" s="1"/>
  <c r="K10" i="10"/>
  <c r="L10" i="10" s="1"/>
  <c r="K15" i="10"/>
  <c r="L15" i="10" s="1"/>
  <c r="K88" i="10"/>
  <c r="L88" i="10" s="1"/>
  <c r="K130" i="10"/>
  <c r="L130" i="10" s="1"/>
  <c r="K103" i="10"/>
  <c r="L103" i="10" s="1"/>
  <c r="K64" i="10"/>
  <c r="L64" i="10" s="1"/>
  <c r="K146" i="10"/>
  <c r="L146" i="10" s="1"/>
  <c r="K113" i="10"/>
  <c r="L113" i="10" s="1"/>
  <c r="K122" i="10"/>
  <c r="L122" i="10" s="1"/>
  <c r="K230" i="11"/>
  <c r="L230" i="11" s="1"/>
  <c r="K205" i="11"/>
  <c r="L205" i="11" s="1"/>
  <c r="K2" i="10"/>
  <c r="L2" i="10" s="1"/>
  <c r="K172" i="11"/>
  <c r="L172" i="11" s="1"/>
  <c r="K17" i="10"/>
  <c r="L17" i="10" s="1"/>
  <c r="K27" i="10"/>
  <c r="L27" i="10" s="1"/>
  <c r="K19" i="10"/>
  <c r="L19" i="10" s="1"/>
  <c r="K54" i="10"/>
  <c r="L54" i="10" s="1"/>
  <c r="K240" i="11"/>
  <c r="L240" i="11" s="1"/>
  <c r="K245" i="11"/>
  <c r="L245" i="11" s="1"/>
  <c r="K31" i="10"/>
  <c r="L31" i="10" s="1"/>
  <c r="K66" i="10"/>
  <c r="L66" i="10" s="1"/>
  <c r="K44" i="10"/>
  <c r="L44" i="10" s="1"/>
  <c r="K68" i="10"/>
  <c r="L68" i="10" s="1"/>
  <c r="K153" i="10"/>
  <c r="L153" i="10" s="1"/>
  <c r="K78" i="10"/>
  <c r="L78" i="10" s="1"/>
  <c r="K98" i="10"/>
  <c r="L98" i="10" s="1"/>
  <c r="K72" i="10"/>
  <c r="L72" i="10" s="1"/>
  <c r="K49" i="10"/>
  <c r="L49" i="10" s="1"/>
  <c r="K84" i="10"/>
  <c r="L84" i="10" s="1"/>
  <c r="K144" i="10"/>
  <c r="L144" i="10" s="1"/>
  <c r="K70" i="10"/>
  <c r="L70" i="10" s="1"/>
  <c r="K129" i="10"/>
  <c r="L129" i="10" s="1"/>
  <c r="K101" i="10"/>
  <c r="L101" i="10" s="1"/>
  <c r="K91" i="10"/>
  <c r="L91" i="10" s="1"/>
  <c r="K151" i="10"/>
  <c r="L151" i="10" s="1"/>
  <c r="K63" i="10"/>
  <c r="L63" i="10" s="1"/>
  <c r="K77" i="10"/>
  <c r="L77" i="10" s="1"/>
  <c r="K92" i="10"/>
  <c r="L92" i="10" s="1"/>
  <c r="K18" i="10"/>
  <c r="L18" i="10" s="1"/>
  <c r="K24" i="10"/>
  <c r="L24" i="10" s="1"/>
  <c r="K210" i="11"/>
  <c r="L210" i="11" s="1"/>
  <c r="K179" i="11"/>
  <c r="L179" i="11" s="1"/>
  <c r="K99" i="10"/>
  <c r="L99" i="10" s="1"/>
  <c r="K213" i="11"/>
  <c r="L213" i="11" s="1"/>
  <c r="K116" i="10"/>
  <c r="L116" i="10" s="1"/>
  <c r="K90" i="10"/>
  <c r="L90" i="10" s="1"/>
  <c r="K112" i="10"/>
  <c r="L112" i="10" s="1"/>
  <c r="K73" i="10"/>
  <c r="L73" i="10" s="1"/>
  <c r="K167" i="11"/>
  <c r="L167" i="11" s="1"/>
  <c r="K57" i="10"/>
  <c r="L57" i="10" s="1"/>
  <c r="K121" i="10"/>
  <c r="L121" i="10" s="1"/>
  <c r="K233" i="10"/>
  <c r="L233" i="10" s="1"/>
  <c r="K42" i="10"/>
  <c r="L42" i="10" s="1"/>
  <c r="K102" i="10"/>
  <c r="L102" i="10" s="1"/>
  <c r="K75" i="10"/>
  <c r="L75" i="10" s="1"/>
  <c r="K86" i="10"/>
  <c r="L86" i="10" s="1"/>
  <c r="K149" i="10"/>
  <c r="L149" i="10" s="1"/>
  <c r="K160" i="11"/>
  <c r="L160" i="11" s="1"/>
  <c r="K203" i="11"/>
  <c r="L203" i="11" s="1"/>
  <c r="K16" i="10"/>
  <c r="L16" i="10" s="1"/>
  <c r="K46" i="10"/>
  <c r="L46" i="10" s="1"/>
  <c r="K6" i="10"/>
  <c r="L6" i="10" s="1"/>
  <c r="I1" i="15"/>
  <c r="K11" i="10"/>
  <c r="L11" i="10" s="1"/>
  <c r="K232" i="11"/>
  <c r="L232" i="11" s="1"/>
  <c r="K28" i="10"/>
  <c r="L28" i="10" s="1"/>
  <c r="K32" i="10"/>
  <c r="L32" i="10" s="1"/>
  <c r="K61" i="10"/>
  <c r="L61" i="10" s="1"/>
  <c r="K105" i="10"/>
  <c r="L105" i="10" s="1"/>
  <c r="K65" i="10"/>
  <c r="L65" i="10" s="1"/>
  <c r="K85" i="10"/>
  <c r="L85" i="10" s="1"/>
  <c r="K132" i="10"/>
  <c r="L132" i="10" s="1"/>
  <c r="K133" i="10"/>
  <c r="L133" i="10" s="1"/>
  <c r="K104" i="10"/>
  <c r="L104" i="10" s="1"/>
  <c r="K131" i="10"/>
  <c r="L131" i="10" s="1"/>
  <c r="K111" i="10"/>
  <c r="L111" i="10" s="1"/>
  <c r="K114" i="10"/>
  <c r="L114" i="10" s="1"/>
  <c r="K142" i="10"/>
  <c r="L142" i="10" s="1"/>
  <c r="K154" i="10"/>
  <c r="L154" i="10" s="1"/>
  <c r="K207" i="10"/>
  <c r="L207" i="10" s="1"/>
  <c r="K208" i="11"/>
  <c r="L208" i="11" s="1"/>
  <c r="K216" i="10"/>
  <c r="L216" i="10" s="1"/>
  <c r="K220" i="9"/>
  <c r="L220" i="9" s="1"/>
  <c r="K171" i="10"/>
  <c r="L171" i="10" s="1"/>
  <c r="K171" i="11"/>
  <c r="L171" i="11" s="1"/>
  <c r="K215" i="9"/>
  <c r="L215" i="9" s="1"/>
  <c r="K232" i="10"/>
  <c r="L232" i="10" s="1"/>
  <c r="K213" i="10"/>
  <c r="L213" i="10" s="1"/>
  <c r="K183" i="9"/>
  <c r="L183" i="9" s="1"/>
  <c r="K227" i="9"/>
  <c r="L227" i="9" s="1"/>
  <c r="K184" i="9"/>
  <c r="L184" i="9" s="1"/>
  <c r="K200" i="10"/>
  <c r="L200" i="10" s="1"/>
  <c r="K206" i="9"/>
  <c r="L206" i="9" s="1"/>
  <c r="K176" i="10"/>
  <c r="L176" i="10" s="1"/>
  <c r="K177" i="11"/>
  <c r="L177" i="11" s="1"/>
  <c r="K227" i="10"/>
  <c r="L227" i="10" s="1"/>
  <c r="K206" i="10"/>
  <c r="L206" i="10" s="1"/>
  <c r="K210" i="10"/>
  <c r="L210" i="10" s="1"/>
  <c r="K211" i="11"/>
  <c r="L211" i="11" s="1"/>
  <c r="K187" i="10"/>
  <c r="L187" i="10" s="1"/>
  <c r="K188" i="11"/>
  <c r="L188" i="11" s="1"/>
  <c r="K169" i="10"/>
  <c r="L169" i="10" s="1"/>
  <c r="K169" i="11"/>
  <c r="L169" i="11" s="1"/>
  <c r="K163" i="10"/>
  <c r="L163" i="10" s="1"/>
  <c r="K180" i="10"/>
  <c r="L180" i="10" s="1"/>
  <c r="K181" i="11"/>
  <c r="L181" i="11" s="1"/>
  <c r="K226" i="10"/>
  <c r="L226" i="10" s="1"/>
  <c r="K197" i="9"/>
  <c r="L197" i="9" s="1"/>
  <c r="K238" i="10"/>
  <c r="L238" i="10" s="1"/>
  <c r="K239" i="11"/>
  <c r="L239" i="11" s="1"/>
  <c r="K211" i="9"/>
  <c r="L211" i="9" s="1"/>
  <c r="K177" i="9"/>
  <c r="L177" i="9" s="1"/>
  <c r="K193" i="9"/>
  <c r="L193" i="9" s="1"/>
  <c r="K176" i="9"/>
  <c r="L176" i="9" s="1"/>
  <c r="K208" i="9"/>
  <c r="L208" i="9" s="1"/>
  <c r="K179" i="10"/>
  <c r="L179" i="10" s="1"/>
  <c r="K197" i="11"/>
  <c r="L197" i="11" s="1"/>
  <c r="K170" i="10"/>
  <c r="L170" i="10" s="1"/>
  <c r="K186" i="10"/>
  <c r="L186" i="10" s="1"/>
  <c r="K219" i="11"/>
  <c r="L219" i="11" s="1"/>
  <c r="K235" i="11"/>
  <c r="L235" i="11" s="1"/>
  <c r="K231" i="11"/>
  <c r="L231" i="11" s="1"/>
  <c r="K228" i="11"/>
  <c r="L228" i="11" s="1"/>
  <c r="K74" i="10"/>
  <c r="L74" i="10" s="1"/>
  <c r="K147" i="10"/>
  <c r="L147" i="10" s="1"/>
  <c r="K166" i="11"/>
  <c r="L166" i="11" s="1"/>
  <c r="K215" i="11"/>
  <c r="L215" i="11" s="1"/>
  <c r="BH212" i="1"/>
  <c r="K221" i="11"/>
  <c r="L221" i="11" s="1"/>
  <c r="K100" i="10"/>
  <c r="L100" i="10" s="1"/>
  <c r="K118" i="10"/>
  <c r="L118" i="10" s="1"/>
  <c r="K240" i="10"/>
  <c r="L240" i="10" s="1"/>
  <c r="K5" i="10"/>
  <c r="L5" i="10" s="1"/>
  <c r="K96" i="10"/>
  <c r="L96" i="10" s="1"/>
  <c r="K192" i="10"/>
  <c r="L192" i="10" s="1"/>
  <c r="K125" i="10"/>
  <c r="L125" i="10" s="1"/>
  <c r="K124" i="10"/>
  <c r="L124" i="10" s="1"/>
  <c r="K209" i="11"/>
  <c r="L209" i="11" s="1"/>
  <c r="K243" i="11"/>
  <c r="L243" i="11" s="1"/>
  <c r="K82" i="10"/>
  <c r="L82" i="10" s="1"/>
  <c r="K214" i="11"/>
  <c r="L214" i="11" s="1"/>
  <c r="K159" i="10"/>
  <c r="L159" i="10" s="1"/>
  <c r="K237" i="10"/>
  <c r="L237" i="10" s="1"/>
  <c r="K8" i="10"/>
  <c r="L8" i="10" s="1"/>
  <c r="K127" i="10"/>
  <c r="L127" i="10" s="1"/>
  <c r="K140" i="10"/>
  <c r="L140" i="10" s="1"/>
  <c r="K119" i="10"/>
  <c r="L119" i="10" s="1"/>
  <c r="K152" i="10"/>
  <c r="L152" i="10" s="1"/>
  <c r="K202" i="11"/>
  <c r="L202" i="11" s="1"/>
  <c r="K242" i="11"/>
  <c r="L242" i="11" s="1"/>
  <c r="K174" i="11"/>
  <c r="L174" i="11" s="1"/>
  <c r="K184" i="10"/>
  <c r="L184" i="10" s="1"/>
  <c r="K158" i="11"/>
  <c r="L158" i="11" s="1"/>
  <c r="K190" i="11"/>
  <c r="L190" i="11" s="1"/>
  <c r="K38" i="10"/>
  <c r="L38" i="10" s="1"/>
  <c r="K22" i="10"/>
  <c r="L22" i="10" s="1"/>
  <c r="K60" i="10"/>
  <c r="L60" i="10" s="1"/>
  <c r="K211" i="10"/>
  <c r="L211" i="10" s="1"/>
  <c r="K62" i="10"/>
  <c r="L62" i="10" s="1"/>
  <c r="K47" i="10"/>
  <c r="L47" i="10" s="1"/>
  <c r="K30" i="10"/>
  <c r="L30" i="10" s="1"/>
  <c r="K52" i="10"/>
  <c r="L52" i="10" s="1"/>
  <c r="K79" i="10"/>
  <c r="L79" i="10" s="1"/>
  <c r="K53" i="10"/>
  <c r="L53" i="10" s="1"/>
  <c r="K89" i="10"/>
  <c r="L89" i="10" s="1"/>
  <c r="K29" i="10"/>
  <c r="L29" i="10" s="1"/>
  <c r="K106" i="10"/>
  <c r="L106" i="10" s="1"/>
  <c r="K69" i="10"/>
  <c r="L69" i="10" s="1"/>
  <c r="K97" i="10"/>
  <c r="L97" i="10" s="1"/>
  <c r="K80" i="10"/>
  <c r="L80" i="10" s="1"/>
  <c r="K93" i="10"/>
  <c r="L93" i="10" s="1"/>
  <c r="K126" i="10"/>
  <c r="L126" i="10" s="1"/>
  <c r="K128" i="10"/>
  <c r="L128" i="10" s="1"/>
  <c r="K135" i="10"/>
  <c r="L135" i="10" s="1"/>
  <c r="K139" i="10"/>
  <c r="L139" i="10" s="1"/>
  <c r="K182" i="11"/>
  <c r="L182" i="11" s="1"/>
  <c r="K157" i="11"/>
  <c r="L157" i="11" s="1"/>
  <c r="BH214" i="1"/>
  <c r="K26" i="10"/>
  <c r="L26" i="10" s="1"/>
  <c r="K110" i="10"/>
  <c r="L110" i="10" s="1"/>
  <c r="K175" i="11"/>
  <c r="L175" i="11" s="1"/>
  <c r="K194" i="11"/>
  <c r="L194" i="11" s="1"/>
  <c r="K43" i="10"/>
  <c r="L43" i="10" s="1"/>
  <c r="K108" i="10"/>
  <c r="L108" i="10" s="1"/>
  <c r="K136" i="10"/>
  <c r="L136" i="10" s="1"/>
  <c r="K87" i="10"/>
  <c r="L87" i="10" s="1"/>
  <c r="K163" i="11"/>
  <c r="L163" i="11" s="1"/>
  <c r="K162" i="10"/>
  <c r="L162" i="10" s="1"/>
  <c r="K12" i="10"/>
  <c r="L12" i="10" s="1"/>
  <c r="K59" i="10"/>
  <c r="L59" i="10" s="1"/>
  <c r="K71" i="10"/>
  <c r="L71" i="10" s="1"/>
  <c r="K143" i="10"/>
  <c r="L143" i="10" s="1"/>
  <c r="K244" i="11"/>
  <c r="L244" i="11" s="1"/>
  <c r="K13" i="10"/>
  <c r="L13" i="10" s="1"/>
  <c r="K207" i="11"/>
  <c r="L207" i="11" s="1"/>
  <c r="K222" i="11"/>
  <c r="L222" i="11" s="1"/>
  <c r="K50" i="10"/>
  <c r="L50" i="10" s="1"/>
  <c r="K21" i="10"/>
  <c r="L21" i="10" s="1"/>
  <c r="K115" i="10"/>
  <c r="L115" i="10" s="1"/>
  <c r="K48" i="10"/>
  <c r="L48" i="10" s="1"/>
  <c r="K192" i="11"/>
  <c r="L192" i="11" s="1"/>
  <c r="K216" i="11"/>
  <c r="L216" i="11" s="1"/>
  <c r="K198" i="11"/>
  <c r="L198" i="11" s="1"/>
  <c r="K201" i="11"/>
  <c r="L201" i="11" s="1"/>
  <c r="K206" i="11"/>
  <c r="L206" i="11" s="1"/>
  <c r="K20" i="10"/>
  <c r="L20" i="10" s="1"/>
  <c r="K34" i="10"/>
  <c r="L34" i="10" s="1"/>
  <c r="BH100" i="1"/>
  <c r="K14" i="10"/>
  <c r="L14" i="10" s="1"/>
  <c r="K40" i="10"/>
  <c r="L40" i="10" s="1"/>
  <c r="K45" i="10"/>
  <c r="L45" i="10" s="1"/>
  <c r="K4" i="10"/>
  <c r="L4" i="10" s="1"/>
  <c r="K3" i="10"/>
  <c r="L3" i="10" s="1"/>
  <c r="K94" i="10"/>
  <c r="L94" i="10" s="1"/>
  <c r="K55" i="10"/>
  <c r="L55" i="10" s="1"/>
  <c r="K41" i="10"/>
  <c r="L41" i="10" s="1"/>
  <c r="K95" i="10"/>
  <c r="L95" i="10" s="1"/>
  <c r="K109" i="10"/>
  <c r="L109" i="10" s="1"/>
  <c r="K81" i="10"/>
  <c r="L81" i="10" s="1"/>
  <c r="K150" i="10"/>
  <c r="L150" i="10" s="1"/>
  <c r="K137" i="10"/>
  <c r="L137" i="10" s="1"/>
  <c r="K117" i="10"/>
  <c r="L117" i="10" s="1"/>
  <c r="K138" i="10"/>
  <c r="L138" i="10" s="1"/>
  <c r="K148" i="10"/>
  <c r="L148" i="10" s="1"/>
  <c r="AF76" i="1"/>
  <c r="BG76" i="1" s="1"/>
  <c r="AE76" i="1"/>
  <c r="BF76" i="1" s="1"/>
  <c r="AD76" i="1"/>
  <c r="AF25" i="1"/>
  <c r="BG25" i="1" s="1"/>
  <c r="AE25" i="1"/>
  <c r="BF25" i="1" s="1"/>
  <c r="AD25" i="1"/>
  <c r="AF93" i="1"/>
  <c r="BG93" i="1" s="1"/>
  <c r="AE93" i="1"/>
  <c r="BF93" i="1" s="1"/>
  <c r="AD93" i="1"/>
  <c r="AF69" i="1"/>
  <c r="BG69" i="1" s="1"/>
  <c r="AE69" i="1"/>
  <c r="BF69" i="1" s="1"/>
  <c r="AD69" i="1"/>
  <c r="AF53" i="1"/>
  <c r="BG53" i="1" s="1"/>
  <c r="AE53" i="1"/>
  <c r="BF53" i="1" s="1"/>
  <c r="AD53" i="1"/>
  <c r="BE46" i="1"/>
  <c r="AG46" i="1"/>
  <c r="BE88" i="1"/>
  <c r="AG88" i="1"/>
  <c r="AF77" i="1"/>
  <c r="BG77" i="1" s="1"/>
  <c r="AE77" i="1"/>
  <c r="BF77" i="1" s="1"/>
  <c r="AD77" i="1"/>
  <c r="BE77" i="1" s="1"/>
  <c r="AD4" i="1"/>
  <c r="BE4" i="1" s="1"/>
  <c r="AF4" i="1"/>
  <c r="AE4" i="1"/>
  <c r="AF24" i="1"/>
  <c r="BG24" i="1" s="1"/>
  <c r="AE24" i="1"/>
  <c r="BF24" i="1" s="1"/>
  <c r="AD24" i="1"/>
  <c r="AF87" i="1"/>
  <c r="BG87" i="1" s="1"/>
  <c r="AE87" i="1"/>
  <c r="BF87" i="1" s="1"/>
  <c r="AD87" i="1"/>
  <c r="AF54" i="1"/>
  <c r="BG54" i="1" s="1"/>
  <c r="AE54" i="1"/>
  <c r="BF54" i="1" s="1"/>
  <c r="AD54" i="1"/>
  <c r="AF22" i="1"/>
  <c r="BG22" i="1" s="1"/>
  <c r="AE22" i="1"/>
  <c r="BF22" i="1" s="1"/>
  <c r="AD22" i="1"/>
  <c r="BH123" i="1"/>
  <c r="BH129" i="1"/>
  <c r="BH115" i="1"/>
  <c r="BH153" i="1"/>
  <c r="BH120" i="1"/>
  <c r="BH110" i="1"/>
  <c r="BH210" i="1"/>
  <c r="BH216" i="1"/>
  <c r="BH111" i="1"/>
  <c r="BH192" i="1"/>
  <c r="BH158" i="1"/>
  <c r="BH108" i="1"/>
  <c r="BH188" i="1"/>
  <c r="BH191" i="1"/>
  <c r="BH136" i="1"/>
  <c r="AX74" i="1"/>
  <c r="K223" i="9" s="1"/>
  <c r="L223" i="9" s="1"/>
  <c r="AX87" i="1"/>
  <c r="K235" i="9" s="1"/>
  <c r="L235" i="9" s="1"/>
  <c r="AX35" i="1"/>
  <c r="K185" i="9" s="1"/>
  <c r="L185" i="9" s="1"/>
  <c r="AX82" i="1"/>
  <c r="K230" i="9" s="1"/>
  <c r="L230" i="9" s="1"/>
  <c r="AX72" i="1"/>
  <c r="K221" i="9" s="1"/>
  <c r="L221" i="9" s="1"/>
  <c r="AX22" i="1"/>
  <c r="K173" i="9" s="1"/>
  <c r="L173" i="9" s="1"/>
  <c r="AX13" i="1"/>
  <c r="AX73" i="1"/>
  <c r="K222" i="9" s="1"/>
  <c r="L222" i="9" s="1"/>
  <c r="AX38" i="1"/>
  <c r="K188" i="9" s="1"/>
  <c r="L188" i="9" s="1"/>
  <c r="AX32" i="1"/>
  <c r="K182" i="9" s="1"/>
  <c r="L182" i="9" s="1"/>
  <c r="AX70" i="1"/>
  <c r="K219" i="9" s="1"/>
  <c r="L219" i="9" s="1"/>
  <c r="AX44" i="1"/>
  <c r="K194" i="9" s="1"/>
  <c r="L194" i="9" s="1"/>
  <c r="AX69" i="1"/>
  <c r="K218" i="9" s="1"/>
  <c r="L218" i="9" s="1"/>
  <c r="AX49" i="1"/>
  <c r="K199" i="9" s="1"/>
  <c r="L199" i="9" s="1"/>
  <c r="AX40" i="1"/>
  <c r="K190" i="9" s="1"/>
  <c r="L190" i="9" s="1"/>
  <c r="AX15" i="1"/>
  <c r="K166" i="9" s="1"/>
  <c r="L166" i="9" s="1"/>
  <c r="AX80" i="1"/>
  <c r="K228" i="9" s="1"/>
  <c r="L228" i="9" s="1"/>
  <c r="AX28" i="1"/>
  <c r="K178" i="9" s="1"/>
  <c r="L178" i="9" s="1"/>
  <c r="AX46" i="1"/>
  <c r="K196" i="9" s="1"/>
  <c r="L196" i="9" s="1"/>
  <c r="AX65" i="1"/>
  <c r="K214" i="9" s="1"/>
  <c r="L214" i="9" s="1"/>
  <c r="Y4" i="1"/>
  <c r="Y73" i="1"/>
  <c r="AY4" i="1"/>
  <c r="K155" i="10" s="1"/>
  <c r="L155" i="10" s="1"/>
  <c r="AX31" i="1"/>
  <c r="AW14" i="1"/>
  <c r="K165" i="8" s="1"/>
  <c r="L165" i="8" s="1"/>
  <c r="Y79" i="1"/>
  <c r="Y53" i="1"/>
  <c r="Y86" i="1"/>
  <c r="Y55" i="1"/>
  <c r="Y60" i="1"/>
  <c r="Y6" i="1"/>
  <c r="Y75" i="1"/>
  <c r="Y40" i="1"/>
  <c r="AW55" i="1"/>
  <c r="K204" i="8" s="1"/>
  <c r="L204" i="8" s="1"/>
  <c r="Y72" i="1"/>
  <c r="AW86" i="1"/>
  <c r="K234" i="8" s="1"/>
  <c r="L234" i="8" s="1"/>
  <c r="Y31" i="1"/>
  <c r="AX6" i="1"/>
  <c r="K157" i="9" s="1"/>
  <c r="L157" i="9" s="1"/>
  <c r="Y65" i="1"/>
  <c r="V5" i="1"/>
  <c r="AX5" i="1" s="1"/>
  <c r="K156" i="10" s="1"/>
  <c r="L156" i="10" s="1"/>
  <c r="Y46" i="1"/>
  <c r="T5" i="1"/>
  <c r="AX60" i="1"/>
  <c r="K209" i="9" s="1"/>
  <c r="L209" i="9" s="1"/>
  <c r="X5" i="1"/>
  <c r="AZ5" i="1" s="1"/>
  <c r="K156" i="11" s="1"/>
  <c r="L156" i="11" s="1"/>
  <c r="Y88" i="1"/>
  <c r="AX45" i="1"/>
  <c r="K195" i="9" s="1"/>
  <c r="L195" i="9" s="1"/>
  <c r="U5" i="1"/>
  <c r="AW5" i="1" s="1"/>
  <c r="K156" i="8" s="1"/>
  <c r="L156" i="8" s="1"/>
  <c r="AW31" i="1"/>
  <c r="K181" i="8" s="1"/>
  <c r="L181" i="8" s="1"/>
  <c r="Y28" i="1"/>
  <c r="Y69" i="1"/>
  <c r="Y82" i="1"/>
  <c r="AV79" i="1"/>
  <c r="Y49" i="1"/>
  <c r="AV49" i="1"/>
  <c r="Y22" i="1"/>
  <c r="Y32" i="1"/>
  <c r="Y38" i="1"/>
  <c r="AX88" i="1"/>
  <c r="K236" i="9" s="1"/>
  <c r="L236" i="9" s="1"/>
  <c r="Y44" i="1"/>
  <c r="Y70" i="1"/>
  <c r="Y80" i="1"/>
  <c r="Y15" i="1"/>
  <c r="U97" i="1"/>
  <c r="Y45" i="1"/>
  <c r="Y76" i="1"/>
  <c r="Y54" i="1"/>
  <c r="Y74" i="1"/>
  <c r="AX75" i="1"/>
  <c r="K224" i="9" s="1"/>
  <c r="L224" i="9" s="1"/>
  <c r="Y87" i="1"/>
  <c r="Y35" i="1"/>
  <c r="AV54" i="1"/>
  <c r="AW13" i="1"/>
  <c r="K164" i="8" s="1"/>
  <c r="L164" i="8" s="1"/>
  <c r="Y78" i="1"/>
  <c r="Y48" i="1"/>
  <c r="AX68" i="1"/>
  <c r="K217" i="9" s="1"/>
  <c r="L217" i="9" s="1"/>
  <c r="Y13" i="1"/>
  <c r="Y68" i="1"/>
  <c r="Y29" i="1"/>
  <c r="Y19" i="1"/>
  <c r="AX48" i="1"/>
  <c r="K198" i="9" s="1"/>
  <c r="L198" i="9" s="1"/>
  <c r="W97" i="1"/>
  <c r="Y24" i="1"/>
  <c r="AV13" i="1"/>
  <c r="Y36" i="1"/>
  <c r="AK97" i="1"/>
  <c r="AM97" i="1" s="1"/>
  <c r="BH221" i="1"/>
  <c r="AY258" i="1"/>
  <c r="AY264" i="1" s="1"/>
  <c r="K1" i="10"/>
  <c r="Y25" i="1"/>
  <c r="AV25" i="1"/>
  <c r="BH154" i="1"/>
  <c r="BH139" i="1"/>
  <c r="AW258" i="1"/>
  <c r="AW260" i="1" s="1"/>
  <c r="K1" i="8"/>
  <c r="AV260" i="1"/>
  <c r="BH141" i="1"/>
  <c r="BH246" i="1"/>
  <c r="AX258" i="1"/>
  <c r="K1" i="9"/>
  <c r="L1" i="9" s="1"/>
  <c r="BH172" i="1"/>
  <c r="AK258" i="1"/>
  <c r="AM258" i="1" s="1"/>
  <c r="BH220" i="1"/>
  <c r="BH142" i="1"/>
  <c r="BH171" i="1"/>
  <c r="BH7" i="1"/>
  <c r="BH16" i="1"/>
  <c r="BH57" i="1"/>
  <c r="BH89" i="1"/>
  <c r="BH92" i="1"/>
  <c r="AR261" i="1"/>
  <c r="BH85" i="1"/>
  <c r="AL261" i="1"/>
  <c r="BH64" i="1"/>
  <c r="BH56" i="1"/>
  <c r="BH12" i="1"/>
  <c r="BH63" i="1"/>
  <c r="BH21" i="1"/>
  <c r="BH78" i="1"/>
  <c r="BH59" i="1"/>
  <c r="BH62" i="1"/>
  <c r="BH17" i="1"/>
  <c r="BH11" i="1"/>
  <c r="AS261" i="1"/>
  <c r="BH34" i="1"/>
  <c r="BH37" i="1"/>
  <c r="BH95" i="1"/>
  <c r="BH19" i="1"/>
  <c r="BH18" i="1"/>
  <c r="BH66" i="1"/>
  <c r="BH91" i="1"/>
  <c r="BH29" i="1"/>
  <c r="BH39" i="1"/>
  <c r="BH20" i="1"/>
  <c r="BH23" i="1"/>
  <c r="BH42" i="1"/>
  <c r="BH8" i="1"/>
  <c r="BH61" i="1"/>
  <c r="BE264" i="1"/>
  <c r="BH27" i="1"/>
  <c r="BH10" i="1"/>
  <c r="BH94" i="1"/>
  <c r="BH51" i="1"/>
  <c r="AT261" i="1"/>
  <c r="BH41" i="1"/>
  <c r="BH84" i="1"/>
  <c r="BH50" i="1"/>
  <c r="BH90" i="1"/>
  <c r="BH71" i="1"/>
  <c r="BH30" i="1"/>
  <c r="BH96" i="1"/>
  <c r="BH9" i="1"/>
  <c r="BH36" i="1"/>
  <c r="BH43" i="1"/>
  <c r="BH58" i="1"/>
  <c r="BH81" i="1"/>
  <c r="BH47" i="1"/>
  <c r="BH83" i="1"/>
  <c r="BG264" i="1"/>
  <c r="AJ261" i="1"/>
  <c r="BH33" i="1"/>
  <c r="BH67" i="1"/>
  <c r="AG27" i="1" l="1"/>
  <c r="AG23" i="1"/>
  <c r="AG14" i="1"/>
  <c r="BE28" i="1"/>
  <c r="H178" i="13" s="1"/>
  <c r="I178" i="13" s="1"/>
  <c r="AG28" i="1"/>
  <c r="BH258" i="1"/>
  <c r="BH73" i="1"/>
  <c r="BH82" i="1"/>
  <c r="BI258" i="1"/>
  <c r="BH14" i="1"/>
  <c r="BH77" i="1"/>
  <c r="K202" i="7"/>
  <c r="L202" i="7" s="1"/>
  <c r="K230" i="7"/>
  <c r="L230" i="7" s="1"/>
  <c r="B27" i="16"/>
  <c r="B28" i="16" s="1"/>
  <c r="K167" i="7"/>
  <c r="L167" i="7" s="1"/>
  <c r="K206" i="7"/>
  <c r="L206" i="7" s="1"/>
  <c r="L1" i="10"/>
  <c r="L4" i="7"/>
  <c r="H203" i="15"/>
  <c r="I203" i="15" s="1"/>
  <c r="H225" i="15"/>
  <c r="I225" i="15" s="1"/>
  <c r="H218" i="15"/>
  <c r="I218" i="15" s="1"/>
  <c r="H175" i="15"/>
  <c r="I175" i="15" s="1"/>
  <c r="BH44" i="1"/>
  <c r="H155" i="13"/>
  <c r="BH35" i="1"/>
  <c r="AY97" i="1"/>
  <c r="AY99" i="1" s="1"/>
  <c r="BH74" i="1"/>
  <c r="BH38" i="1"/>
  <c r="H173" i="15"/>
  <c r="I173" i="15" s="1"/>
  <c r="H235" i="15"/>
  <c r="I235" i="15" s="1"/>
  <c r="H227" i="14"/>
  <c r="I227" i="14" s="1"/>
  <c r="H225" i="13"/>
  <c r="I225" i="13" s="1"/>
  <c r="H238" i="14"/>
  <c r="I238" i="14" s="1"/>
  <c r="H236" i="13"/>
  <c r="I236" i="13" s="1"/>
  <c r="H197" i="14"/>
  <c r="I197" i="14" s="1"/>
  <c r="H196" i="13"/>
  <c r="I196" i="13" s="1"/>
  <c r="H202" i="15"/>
  <c r="I202" i="15" s="1"/>
  <c r="H241" i="15"/>
  <c r="I241" i="15" s="1"/>
  <c r="BH40" i="1"/>
  <c r="K222" i="10"/>
  <c r="L222" i="10" s="1"/>
  <c r="K157" i="10"/>
  <c r="L157" i="10" s="1"/>
  <c r="BH15" i="1"/>
  <c r="AW264" i="1"/>
  <c r="BH65" i="1"/>
  <c r="BH32" i="1"/>
  <c r="K164" i="9"/>
  <c r="L164" i="9" s="1"/>
  <c r="BH80" i="1"/>
  <c r="BH70" i="1"/>
  <c r="BH46" i="1"/>
  <c r="BH72" i="1"/>
  <c r="AX264" i="1"/>
  <c r="BH264" i="1" s="1"/>
  <c r="AX260" i="1"/>
  <c r="AY260" i="1" s="1"/>
  <c r="K156" i="9"/>
  <c r="L156" i="9" s="1"/>
  <c r="K181" i="9"/>
  <c r="L181" i="9" s="1"/>
  <c r="K182" i="10"/>
  <c r="L182" i="10" s="1"/>
  <c r="K173" i="10"/>
  <c r="L173" i="10" s="1"/>
  <c r="K230" i="10"/>
  <c r="L230" i="10" s="1"/>
  <c r="K234" i="9"/>
  <c r="L234" i="9" s="1"/>
  <c r="K196" i="10"/>
  <c r="L196" i="10" s="1"/>
  <c r="K224" i="10"/>
  <c r="L224" i="10" s="1"/>
  <c r="K166" i="10"/>
  <c r="L166" i="10" s="1"/>
  <c r="K155" i="11"/>
  <c r="L155" i="11" s="1"/>
  <c r="L246" i="11" s="1"/>
  <c r="H249" i="11" s="1"/>
  <c r="K236" i="10"/>
  <c r="L236" i="10" s="1"/>
  <c r="K209" i="10"/>
  <c r="L209" i="10" s="1"/>
  <c r="K235" i="10"/>
  <c r="L235" i="10" s="1"/>
  <c r="K219" i="10"/>
  <c r="L219" i="10" s="1"/>
  <c r="K204" i="9"/>
  <c r="L204" i="9" s="1"/>
  <c r="K185" i="10"/>
  <c r="L185" i="10" s="1"/>
  <c r="K221" i="10"/>
  <c r="L221" i="10" s="1"/>
  <c r="K228" i="10"/>
  <c r="L228" i="10" s="1"/>
  <c r="K217" i="10"/>
  <c r="L217" i="10" s="1"/>
  <c r="K198" i="10"/>
  <c r="L198" i="10" s="1"/>
  <c r="K164" i="10"/>
  <c r="L164" i="10" s="1"/>
  <c r="AZ97" i="1"/>
  <c r="AZ99" i="1" s="1"/>
  <c r="K178" i="10"/>
  <c r="L178" i="10" s="1"/>
  <c r="K188" i="10"/>
  <c r="L188" i="10" s="1"/>
  <c r="K199" i="10"/>
  <c r="L199" i="10" s="1"/>
  <c r="K223" i="10"/>
  <c r="L223" i="10" s="1"/>
  <c r="K194" i="10"/>
  <c r="L194" i="10" s="1"/>
  <c r="K214" i="10"/>
  <c r="L214" i="10" s="1"/>
  <c r="K165" i="9"/>
  <c r="L165" i="9" s="1"/>
  <c r="K195" i="10"/>
  <c r="L195" i="10" s="1"/>
  <c r="K181" i="10"/>
  <c r="L181" i="10" s="1"/>
  <c r="K218" i="10"/>
  <c r="L218" i="10" s="1"/>
  <c r="K190" i="10"/>
  <c r="L190" i="10" s="1"/>
  <c r="L1" i="8"/>
  <c r="K245" i="8"/>
  <c r="BE22" i="1"/>
  <c r="H173" i="13" s="1"/>
  <c r="I173" i="13" s="1"/>
  <c r="AG22" i="1"/>
  <c r="BE87" i="1"/>
  <c r="H235" i="13" s="1"/>
  <c r="I235" i="13" s="1"/>
  <c r="AG87" i="1"/>
  <c r="BF4" i="1"/>
  <c r="H156" i="14" s="1"/>
  <c r="I156" i="14" s="1"/>
  <c r="AE97" i="1"/>
  <c r="AD97" i="1"/>
  <c r="AG4" i="1"/>
  <c r="BE69" i="1"/>
  <c r="H218" i="13" s="1"/>
  <c r="I218" i="13" s="1"/>
  <c r="AG69" i="1"/>
  <c r="BE25" i="1"/>
  <c r="BH25" i="1" s="1"/>
  <c r="AG25" i="1"/>
  <c r="BE54" i="1"/>
  <c r="AG54" i="1"/>
  <c r="BE24" i="1"/>
  <c r="BH24" i="1" s="1"/>
  <c r="AG24" i="1"/>
  <c r="BG4" i="1"/>
  <c r="BG97" i="1" s="1"/>
  <c r="AF97" i="1"/>
  <c r="BE53" i="1"/>
  <c r="H202" i="13" s="1"/>
  <c r="I202" i="13" s="1"/>
  <c r="AG53" i="1"/>
  <c r="BE93" i="1"/>
  <c r="H241" i="13" s="1"/>
  <c r="I241" i="13" s="1"/>
  <c r="AG93" i="1"/>
  <c r="BE76" i="1"/>
  <c r="BH76" i="1" s="1"/>
  <c r="AG76" i="1"/>
  <c r="AY261" i="1"/>
  <c r="BH55" i="1"/>
  <c r="BH75" i="1"/>
  <c r="BH6" i="1"/>
  <c r="BH86" i="1"/>
  <c r="Y5" i="1"/>
  <c r="BH60" i="1"/>
  <c r="T97" i="1"/>
  <c r="V97" i="1"/>
  <c r="BH79" i="1"/>
  <c r="AV5" i="1"/>
  <c r="K159" i="7" s="1"/>
  <c r="X97" i="1"/>
  <c r="BH45" i="1"/>
  <c r="BH31" i="1"/>
  <c r="BH49" i="1"/>
  <c r="BH88" i="1"/>
  <c r="AW97" i="1"/>
  <c r="AW99" i="1" s="1"/>
  <c r="BH48" i="1"/>
  <c r="BH68" i="1"/>
  <c r="BH13" i="1"/>
  <c r="AX97" i="1"/>
  <c r="AX99" i="1" s="1"/>
  <c r="AK261" i="1"/>
  <c r="AM261" i="1" s="1"/>
  <c r="BH28" i="1" l="1"/>
  <c r="K248" i="7"/>
  <c r="BH4" i="1"/>
  <c r="K245" i="10"/>
  <c r="L245" i="8"/>
  <c r="J248" i="8" s="1"/>
  <c r="BG261" i="1"/>
  <c r="BG99" i="1"/>
  <c r="L245" i="9"/>
  <c r="H248" i="9" s="1"/>
  <c r="I155" i="13"/>
  <c r="H205" i="14"/>
  <c r="I205" i="14" s="1"/>
  <c r="H203" i="13"/>
  <c r="I203" i="13" s="1"/>
  <c r="H176" i="14"/>
  <c r="I176" i="14" s="1"/>
  <c r="H175" i="13"/>
  <c r="I175" i="13" s="1"/>
  <c r="BH54" i="1"/>
  <c r="L245" i="10"/>
  <c r="G248" i="10" s="1"/>
  <c r="AV97" i="1"/>
  <c r="BH93" i="1"/>
  <c r="H243" i="14"/>
  <c r="I243" i="14" s="1"/>
  <c r="BH53" i="1"/>
  <c r="H204" i="14"/>
  <c r="I204" i="14" s="1"/>
  <c r="BH69" i="1"/>
  <c r="H220" i="14"/>
  <c r="I220" i="14" s="1"/>
  <c r="BF97" i="1"/>
  <c r="H155" i="15"/>
  <c r="BH87" i="1"/>
  <c r="H237" i="14"/>
  <c r="I237" i="14" s="1"/>
  <c r="BH22" i="1"/>
  <c r="H174" i="14"/>
  <c r="AG97" i="1"/>
  <c r="BE97" i="1"/>
  <c r="AX261" i="1"/>
  <c r="AZ261" i="1"/>
  <c r="Y97" i="1"/>
  <c r="BH5" i="1"/>
  <c r="AW261" i="1"/>
  <c r="BH97" i="1" l="1"/>
  <c r="BH261" i="1" s="1"/>
  <c r="AV99" i="1"/>
  <c r="BA99" i="1" s="1"/>
  <c r="AV261" i="1"/>
  <c r="AX269" i="1" s="1"/>
  <c r="BE261" i="1"/>
  <c r="BE99" i="1"/>
  <c r="BF261" i="1"/>
  <c r="BF99" i="1"/>
  <c r="I245" i="13"/>
  <c r="H245" i="13"/>
  <c r="I174" i="14"/>
  <c r="I247" i="14" s="1"/>
  <c r="H247" i="14"/>
  <c r="I155" i="15"/>
  <c r="I245" i="15" s="1"/>
  <c r="H245" i="15"/>
  <c r="AV266" i="1"/>
  <c r="L159" i="7"/>
  <c r="L248" i="7" s="1"/>
  <c r="G252" i="7" s="1"/>
  <c r="BF268" i="1" l="1"/>
  <c r="BF270" i="1"/>
  <c r="BH99" i="1"/>
</calcChain>
</file>

<file path=xl/sharedStrings.xml><?xml version="1.0" encoding="utf-8"?>
<sst xmlns="http://schemas.openxmlformats.org/spreadsheetml/2006/main" count="18332" uniqueCount="982">
  <si>
    <t>Москва г, Марьина Роща, Марьиной Рощи 4-я ул, дом № 3</t>
  </si>
  <si>
    <t>помещение</t>
  </si>
  <si>
    <t>площадь</t>
  </si>
  <si>
    <t>дата собственности</t>
  </si>
  <si>
    <t>кол-во дн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</si>
  <si>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</si>
  <si>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</si>
  <si>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</si>
  <si>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</si>
  <si>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</si>
  <si>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</si>
  <si>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</si>
  <si>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</si>
  <si>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</si>
  <si>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</si>
  <si>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</si>
  <si>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</si>
  <si>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Расход1 полугодие </t>
  </si>
  <si>
    <t>Расход2 полугодие</t>
  </si>
  <si>
    <t>итого 1пол</t>
  </si>
  <si>
    <t>итого 2пол</t>
  </si>
  <si>
    <t>ОДН</t>
  </si>
  <si>
    <t>рубли</t>
  </si>
  <si>
    <t>ИТОГО</t>
  </si>
  <si>
    <t>НОРМА 2023</t>
  </si>
  <si>
    <t>л/с №0000000089255</t>
  </si>
  <si>
    <t>Кв. 1</t>
  </si>
  <si>
    <t>л/с №0000000089264</t>
  </si>
  <si>
    <t>Кв. 10</t>
  </si>
  <si>
    <t>л/с №0000000089265</t>
  </si>
  <si>
    <t>Кв. 11</t>
  </si>
  <si>
    <t>л/с №0000000089266</t>
  </si>
  <si>
    <t>Кв. 12</t>
  </si>
  <si>
    <t>л/с №0000000124901</t>
  </si>
  <si>
    <t>Кв. 13</t>
  </si>
  <si>
    <t>л/с №0000000089268</t>
  </si>
  <si>
    <t>Кв. 14</t>
  </si>
  <si>
    <t>л/с №0000000089269</t>
  </si>
  <si>
    <t>Кв. 15</t>
  </si>
  <si>
    <t>л/с №0000000089270</t>
  </si>
  <si>
    <t>Кв. 16</t>
  </si>
  <si>
    <t>л/с №0000001153840</t>
  </si>
  <si>
    <t>Кв. 17</t>
  </si>
  <si>
    <t>л/с №0000000089272</t>
  </si>
  <si>
    <t>Кв. 18</t>
  </si>
  <si>
    <t>л/с №0000000094305</t>
  </si>
  <si>
    <t>Кв. 19</t>
  </si>
  <si>
    <t>л/с №0000000089256</t>
  </si>
  <si>
    <t>Кв. 2</t>
  </si>
  <si>
    <t>л/с №0000000089274</t>
  </si>
  <si>
    <t>Кв. 20</t>
  </si>
  <si>
    <t>л/с №0000000089275</t>
  </si>
  <si>
    <t>Кв. 21</t>
  </si>
  <si>
    <t>л/с №0000000089276</t>
  </si>
  <si>
    <t>Кв. 22</t>
  </si>
  <si>
    <t>л/с №0000000089277</t>
  </si>
  <si>
    <t>Кв. 23</t>
  </si>
  <si>
    <t>л/с №0000000089278</t>
  </si>
  <si>
    <t>Кв. 24</t>
  </si>
  <si>
    <t>л/с №0000000089279</t>
  </si>
  <si>
    <t>Кв. 25</t>
  </si>
  <si>
    <t>л/с №0000000089280</t>
  </si>
  <si>
    <t>Кв. 26</t>
  </si>
  <si>
    <t>л/с №0000000094309</t>
  </si>
  <si>
    <t>Кв. 27</t>
  </si>
  <si>
    <t>л/с №0000000089282</t>
  </si>
  <si>
    <t>Кв. 28</t>
  </si>
  <si>
    <t>л/с №0000000147061</t>
  </si>
  <si>
    <t>Кв. 29</t>
  </si>
  <si>
    <t>л/с №0000000089257</t>
  </si>
  <si>
    <t>Кв. 3</t>
  </si>
  <si>
    <t>л/с №0000000095257</t>
  </si>
  <si>
    <t>Кв. 30</t>
  </si>
  <si>
    <t>л/с №0000000094847</t>
  </si>
  <si>
    <t>Кв. 31</t>
  </si>
  <si>
    <t>л/с №0000000094410</t>
  </si>
  <si>
    <t>Кв. 32</t>
  </si>
  <si>
    <t>л/с №0000000089287</t>
  </si>
  <si>
    <t>Кв. 33</t>
  </si>
  <si>
    <t>л/с №0000000104280</t>
  </si>
  <si>
    <t>Кв. 34</t>
  </si>
  <si>
    <t>л/с №0000000104558</t>
  </si>
  <si>
    <t>Кв. 35</t>
  </si>
  <si>
    <t>л/с №0000000089290</t>
  </si>
  <si>
    <t>Кв. 36</t>
  </si>
  <si>
    <t>л/с №0000000091879</t>
  </si>
  <si>
    <t>Кв. 37</t>
  </si>
  <si>
    <t>л/с №0000000089292</t>
  </si>
  <si>
    <t>Кв. 38</t>
  </si>
  <si>
    <t>л/с №0000000089293</t>
  </si>
  <si>
    <t>Кв. 39</t>
  </si>
  <si>
    <t>л/с №0000000089258</t>
  </si>
  <si>
    <t>Кв. 4</t>
  </si>
  <si>
    <t>л/с №0000000089294</t>
  </si>
  <si>
    <t>Кв. 40</t>
  </si>
  <si>
    <t>л/с №0000000089295</t>
  </si>
  <si>
    <t>Кв. 41</t>
  </si>
  <si>
    <t>л/с №0000001154035</t>
  </si>
  <si>
    <t>Кв. 42</t>
  </si>
  <si>
    <t>л/с №0000000089297</t>
  </si>
  <si>
    <t>Кв. 43</t>
  </si>
  <si>
    <t>л/с №0000000128455</t>
  </si>
  <si>
    <t>Кв. 44,45</t>
  </si>
  <si>
    <t>л/с №0000000089300</t>
  </si>
  <si>
    <t>Кв. 46</t>
  </si>
  <si>
    <t>л/с №0000000153934</t>
  </si>
  <si>
    <t>Кв. 47</t>
  </si>
  <si>
    <t>л/с №0000000090878</t>
  </si>
  <si>
    <t>Кв. 48</t>
  </si>
  <si>
    <t>л/с №0000000089302</t>
  </si>
  <si>
    <t>Кв. 49</t>
  </si>
  <si>
    <t>л/с №0000000089259</t>
  </si>
  <si>
    <t>Кв. 5</t>
  </si>
  <si>
    <t>л/с №0000000128731</t>
  </si>
  <si>
    <t>Кв. 50</t>
  </si>
  <si>
    <t>л/с №0000000089304</t>
  </si>
  <si>
    <t>Кв. 51</t>
  </si>
  <si>
    <t>л/с №0000000112448</t>
  </si>
  <si>
    <t>Кв. 52</t>
  </si>
  <si>
    <t>л/с №0000000089306</t>
  </si>
  <si>
    <t>Кв. 53</t>
  </si>
  <si>
    <t>л/с №0000000089307</t>
  </si>
  <si>
    <t>Кв. 54</t>
  </si>
  <si>
    <t>л/с №0000000089308</t>
  </si>
  <si>
    <t>Кв. 55</t>
  </si>
  <si>
    <t>л/с №0000000089309</t>
  </si>
  <si>
    <t>Кв. 56</t>
  </si>
  <si>
    <t>л/с №0000000090466</t>
  </si>
  <si>
    <t>Кв. 57</t>
  </si>
  <si>
    <t>л/с №0000000089310</t>
  </si>
  <si>
    <t>Кв. 58</t>
  </si>
  <si>
    <t>л/с №0000000089311</t>
  </si>
  <si>
    <t>Кв. 59</t>
  </si>
  <si>
    <t>л/с №0000000089260</t>
  </si>
  <si>
    <t>Кв. 6</t>
  </si>
  <si>
    <t>л/с №0000000089312</t>
  </si>
  <si>
    <t>Кв. 60</t>
  </si>
  <si>
    <t>л/с №0000000089313</t>
  </si>
  <si>
    <t>Кв. 61</t>
  </si>
  <si>
    <t>л/с №0000000089314</t>
  </si>
  <si>
    <t>Кв. 62</t>
  </si>
  <si>
    <t>л/с №0000000106522</t>
  </si>
  <si>
    <t>Кв. 63</t>
  </si>
  <si>
    <t>л/с №0000000095976</t>
  </si>
  <si>
    <t>Кв. 64</t>
  </si>
  <si>
    <t>л/с №0000000089316</t>
  </si>
  <si>
    <t>Кв. 65</t>
  </si>
  <si>
    <t>л/с №0000000089317</t>
  </si>
  <si>
    <t>Кв. 66</t>
  </si>
  <si>
    <t>л/с №0000000089318</t>
  </si>
  <si>
    <t>Кв. 67</t>
  </si>
  <si>
    <t>л/с №0000000089319</t>
  </si>
  <si>
    <t>Кв. 68</t>
  </si>
  <si>
    <t>л/с №0000000106848</t>
  </si>
  <si>
    <t>Кв. 69</t>
  </si>
  <si>
    <t>л/с №0000000093046</t>
  </si>
  <si>
    <t>Кв. 7</t>
  </si>
  <si>
    <t>л/с №0000000106846</t>
  </si>
  <si>
    <t>Кв. 70</t>
  </si>
  <si>
    <t>л/с №0000000089320</t>
  </si>
  <si>
    <t>Кв. 71</t>
  </si>
  <si>
    <t>л/с №0000000089321</t>
  </si>
  <si>
    <t>Кв. 72</t>
  </si>
  <si>
    <t>л/с №0000000089322</t>
  </si>
  <si>
    <t>Кв. 73</t>
  </si>
  <si>
    <t>л/с №0000000089323</t>
  </si>
  <si>
    <t>Кв. 74</t>
  </si>
  <si>
    <t>л/с №0000000089324</t>
  </si>
  <si>
    <t>Кв. 75</t>
  </si>
  <si>
    <t>л/с №0000000089325</t>
  </si>
  <si>
    <t>Кв. 76</t>
  </si>
  <si>
    <t>л/с №0000000089326</t>
  </si>
  <si>
    <t>Кв. 77</t>
  </si>
  <si>
    <t>л/с №0000000089327</t>
  </si>
  <si>
    <t>Кв. 78</t>
  </si>
  <si>
    <t>л/с №0000000090683</t>
  </si>
  <si>
    <t>Кв. 79</t>
  </si>
  <si>
    <t>л/с №0000000089262</t>
  </si>
  <si>
    <t>Кв. 8</t>
  </si>
  <si>
    <t>л/с №0000000089328</t>
  </si>
  <si>
    <t>Кв. 80</t>
  </si>
  <si>
    <t>Кв. 81</t>
  </si>
  <si>
    <t>л/с №0000001156610</t>
  </si>
  <si>
    <t>Кв. 81,82</t>
  </si>
  <si>
    <t>Кв. 82</t>
  </si>
  <si>
    <t>л/с №0000000089329</t>
  </si>
  <si>
    <t>Кв. 83</t>
  </si>
  <si>
    <t>л/с №0000000089330</t>
  </si>
  <si>
    <t>Кв. 84</t>
  </si>
  <si>
    <t>л/с №0000000089331</t>
  </si>
  <si>
    <t>Кв. 85</t>
  </si>
  <si>
    <t>л/с №0000000092057</t>
  </si>
  <si>
    <t>Кв. 86</t>
  </si>
  <si>
    <t>л/с №0000000090487</t>
  </si>
  <si>
    <t>Кв. 87</t>
  </si>
  <si>
    <t>л/с №0000000090808</t>
  </si>
  <si>
    <t>Кв. 88</t>
  </si>
  <si>
    <t>л/с №0000000089263</t>
  </si>
  <si>
    <t>Кв. 9</t>
  </si>
  <si>
    <t>л/с №0000000090536</t>
  </si>
  <si>
    <t>Оф. 1</t>
  </si>
  <si>
    <t>л/с №0000000090578</t>
  </si>
  <si>
    <t>Оф. 2</t>
  </si>
  <si>
    <t>л/с №0000000091829</t>
  </si>
  <si>
    <t>Оф. 3</t>
  </si>
  <si>
    <t>л/с №0000000090495</t>
  </si>
  <si>
    <t>Оф. 4</t>
  </si>
  <si>
    <t>129594, Москва г, 4-я ул. Марьиной рощи, дом № 3.</t>
  </si>
  <si>
    <t>л/с №0000000089479</t>
  </si>
  <si>
    <t>А/м 1</t>
  </si>
  <si>
    <t>л/с №0000000089487</t>
  </si>
  <si>
    <t>А/м 10</t>
  </si>
  <si>
    <t>л/с №0000000089488</t>
  </si>
  <si>
    <t>А/м 11</t>
  </si>
  <si>
    <t>л/с №0000000112485</t>
  </si>
  <si>
    <t>А/м 12</t>
  </si>
  <si>
    <t>л/с №0000000089490</t>
  </si>
  <si>
    <t>А/м 13</t>
  </si>
  <si>
    <t>л/с №0000000089491</t>
  </si>
  <si>
    <t>А/м 14</t>
  </si>
  <si>
    <t>л/с №0000000089492</t>
  </si>
  <si>
    <t>А/м 15</t>
  </si>
  <si>
    <t>л/с №0000000089493</t>
  </si>
  <si>
    <t>А/м 16</t>
  </si>
  <si>
    <t>л/с №0000000089494</t>
  </si>
  <si>
    <t>А/м 17</t>
  </si>
  <si>
    <t>л/с №0000000150804</t>
  </si>
  <si>
    <t>А/м 18</t>
  </si>
  <si>
    <t>л/с №0000000089496</t>
  </si>
  <si>
    <t>А/м 19</t>
  </si>
  <si>
    <t>л/с №0000000089480</t>
  </si>
  <si>
    <t>А/м 2</t>
  </si>
  <si>
    <t>л/с №0000000089497</t>
  </si>
  <si>
    <t>А/м 20</t>
  </si>
  <si>
    <t>л/с №0000001153877</t>
  </si>
  <si>
    <t>А/м 21</t>
  </si>
  <si>
    <t>л/с №0000000089499</t>
  </si>
  <si>
    <t>А/м 22</t>
  </si>
  <si>
    <t>л/с №0000000089500</t>
  </si>
  <si>
    <t>А/м 23</t>
  </si>
  <si>
    <t>л/с №0000000089501</t>
  </si>
  <si>
    <t>А/м 24</t>
  </si>
  <si>
    <t>л/с №0000000089502</t>
  </si>
  <si>
    <t>А/м 25</t>
  </si>
  <si>
    <t>л/с №0000000089503</t>
  </si>
  <si>
    <t>А/м 26</t>
  </si>
  <si>
    <t>л/с №0000000089504</t>
  </si>
  <si>
    <t>А/м 27</t>
  </si>
  <si>
    <t>л/с №0000000095420</t>
  </si>
  <si>
    <t>А/м 28</t>
  </si>
  <si>
    <t>л/с №0000000092058</t>
  </si>
  <si>
    <t>А/м 29</t>
  </si>
  <si>
    <t>л/с №0000000089481</t>
  </si>
  <si>
    <t>А/м 3</t>
  </si>
  <si>
    <t>л/с №0000000092184</t>
  </si>
  <si>
    <t>А/м 30</t>
  </si>
  <si>
    <t>л/с №0000000090761</t>
  </si>
  <si>
    <t>А/м 31</t>
  </si>
  <si>
    <t>л/с №0000000089505</t>
  </si>
  <si>
    <t>А/м 32</t>
  </si>
  <si>
    <t>л/с №0000000089506</t>
  </si>
  <si>
    <t>А/м 33</t>
  </si>
  <si>
    <t>л/с №0000000090488</t>
  </si>
  <si>
    <t>А/м 34</t>
  </si>
  <si>
    <t>л/с №0000000107139</t>
  </si>
  <si>
    <t>А/м 35</t>
  </si>
  <si>
    <t>л/с №0000000090811</t>
  </si>
  <si>
    <t>А/м 36</t>
  </si>
  <si>
    <t>л/с №0000000089507</t>
  </si>
  <si>
    <t>А/м 37</t>
  </si>
  <si>
    <t>л/с №0000000089508</t>
  </si>
  <si>
    <t>А/м 38</t>
  </si>
  <si>
    <t>л/с №0000000090489</t>
  </si>
  <si>
    <t>А/м 39</t>
  </si>
  <si>
    <t>л/с №0000000089482</t>
  </si>
  <si>
    <t>А/м 4</t>
  </si>
  <si>
    <t>л/с №0000000107140</t>
  </si>
  <si>
    <t>А/м 40</t>
  </si>
  <si>
    <t>л/с №0000000090838</t>
  </si>
  <si>
    <t>А/м 41</t>
  </si>
  <si>
    <t>л/с №0000000089509</t>
  </si>
  <si>
    <t>А/м 42</t>
  </si>
  <si>
    <t>л/с №0000000089510</t>
  </si>
  <si>
    <t>А/м 43</t>
  </si>
  <si>
    <t>л/с №0000000089511</t>
  </si>
  <si>
    <t>А/м 44</t>
  </si>
  <si>
    <t>л/с №0000000089512</t>
  </si>
  <si>
    <t>А/м 45</t>
  </si>
  <si>
    <t>л/с №0000000089513</t>
  </si>
  <si>
    <t>А/м 46</t>
  </si>
  <si>
    <t>л/с №0000000089514</t>
  </si>
  <si>
    <t>А/м 47</t>
  </si>
  <si>
    <t>л/с №0000000104547</t>
  </si>
  <si>
    <t>А/м 48</t>
  </si>
  <si>
    <t>л/с №0000000095836</t>
  </si>
  <si>
    <t>А/м 49</t>
  </si>
  <si>
    <t>л/с №0000000089483</t>
  </si>
  <si>
    <t>А/м 5</t>
  </si>
  <si>
    <t>л/с №0000000092016</t>
  </si>
  <si>
    <t>А/м 50</t>
  </si>
  <si>
    <t>л/с №0000000095820</t>
  </si>
  <si>
    <t>А/м 51</t>
  </si>
  <si>
    <t>л/с №0000000095819</t>
  </si>
  <si>
    <t>А/м 52</t>
  </si>
  <si>
    <t>л/с №0000000103551</t>
  </si>
  <si>
    <t>А/м 53</t>
  </si>
  <si>
    <t>л/с №0000000104548</t>
  </si>
  <si>
    <t>А/м 54</t>
  </si>
  <si>
    <t>л/с №0000000093131</t>
  </si>
  <si>
    <t>А/м 55</t>
  </si>
  <si>
    <t>л/с №0000000123376</t>
  </si>
  <si>
    <t>А/м 56</t>
  </si>
  <si>
    <t>л/с №0000000092493</t>
  </si>
  <si>
    <t>А/м 57</t>
  </si>
  <si>
    <t>л/с №0000000095838</t>
  </si>
  <si>
    <t>А/м 58</t>
  </si>
  <si>
    <t>л/с №0000000094412</t>
  </si>
  <si>
    <t>А/м 59</t>
  </si>
  <si>
    <t>л/с №0000000089484</t>
  </si>
  <si>
    <t>А/м 6</t>
  </si>
  <si>
    <t>л/с №0000000094413</t>
  </si>
  <si>
    <t>А/м 60</t>
  </si>
  <si>
    <t>л/с №0000000153936</t>
  </si>
  <si>
    <t>А/м 61</t>
  </si>
  <si>
    <t>л/с №0000000153937</t>
  </si>
  <si>
    <t>А/м 62</t>
  </si>
  <si>
    <t>л/с №0000000089519</t>
  </si>
  <si>
    <t>А/м 63</t>
  </si>
  <si>
    <t>л/с №0000000089520</t>
  </si>
  <si>
    <t>А/м 64</t>
  </si>
  <si>
    <t>л/с №0000000104521</t>
  </si>
  <si>
    <t>А/м 65</t>
  </si>
  <si>
    <t>л/с №0000000089521</t>
  </si>
  <si>
    <t>А/м 66</t>
  </si>
  <si>
    <t>л/с №0000000091693</t>
  </si>
  <si>
    <t>А/м 67</t>
  </si>
  <si>
    <t>л/с №0000000089522</t>
  </si>
  <si>
    <t>А/м 68</t>
  </si>
  <si>
    <t>л/с №0000000089523</t>
  </si>
  <si>
    <t>А/м 69</t>
  </si>
  <si>
    <t>л/с №0000000089485</t>
  </si>
  <si>
    <t>А/м 7</t>
  </si>
  <si>
    <t>л/с №0000000089524</t>
  </si>
  <si>
    <t>А/м 70</t>
  </si>
  <si>
    <t>л/с №0000000089525</t>
  </si>
  <si>
    <t>А/м 71</t>
  </si>
  <si>
    <t>л/с №0000000089526</t>
  </si>
  <si>
    <t>А/м 72</t>
  </si>
  <si>
    <t>л/с №0000000089527</t>
  </si>
  <si>
    <t>А/м 73</t>
  </si>
  <si>
    <t>л/с №0000000095839</t>
  </si>
  <si>
    <t>А/м 74</t>
  </si>
  <si>
    <t>л/с №0000000095841</t>
  </si>
  <si>
    <t>А/м 75</t>
  </si>
  <si>
    <t>А/м 76</t>
  </si>
  <si>
    <t>л/с №0000001155219</t>
  </si>
  <si>
    <t>А/м 77</t>
  </si>
  <si>
    <t>л/с №0000001156142</t>
  </si>
  <si>
    <t>л/с №0000000115226</t>
  </si>
  <si>
    <t>А/м 78</t>
  </si>
  <si>
    <t>л/с №0000000113765</t>
  </si>
  <si>
    <t>А/м 79</t>
  </si>
  <si>
    <t>л/с №0000000090694</t>
  </si>
  <si>
    <t>А/м 8</t>
  </si>
  <si>
    <t>л/с №0000000092059</t>
  </si>
  <si>
    <t>А/м 80</t>
  </si>
  <si>
    <t>л/с №0000000092183</t>
  </si>
  <si>
    <t>А/м 81</t>
  </si>
  <si>
    <t>л/с №0000000092447</t>
  </si>
  <si>
    <t>А/м 82</t>
  </si>
  <si>
    <t>л/с №0000000104285</t>
  </si>
  <si>
    <t>А/м 83</t>
  </si>
  <si>
    <t>л/с №0000000089532</t>
  </si>
  <si>
    <t>А/м 84</t>
  </si>
  <si>
    <t>л/с №0000000090503</t>
  </si>
  <si>
    <t>А/м 85</t>
  </si>
  <si>
    <t>л/с №0000000090504</t>
  </si>
  <si>
    <t>А/м 86</t>
  </si>
  <si>
    <t>л/с №0000000089533</t>
  </si>
  <si>
    <t>А/м 87</t>
  </si>
  <si>
    <t>л/с №0000000130348</t>
  </si>
  <si>
    <t>А/м 88</t>
  </si>
  <si>
    <t>л/с №0000000092365</t>
  </si>
  <si>
    <t>А/м 89</t>
  </si>
  <si>
    <t>л/с №0000000089486</t>
  </si>
  <si>
    <t>А/м 9</t>
  </si>
  <si>
    <t>л/с №0000000089534</t>
  </si>
  <si>
    <t>А/м 90</t>
  </si>
  <si>
    <t>л/с №0000000147063</t>
  </si>
  <si>
    <t>А/м 91</t>
  </si>
  <si>
    <t>л/с №0000000089535</t>
  </si>
  <si>
    <t>А/м 92</t>
  </si>
  <si>
    <t>л/с №0000000089536</t>
  </si>
  <si>
    <t>А/м 93</t>
  </si>
  <si>
    <t>л/с №0000000104546</t>
  </si>
  <si>
    <t>А/м 94</t>
  </si>
  <si>
    <t>л/с №0000000095977</t>
  </si>
  <si>
    <t>А/м 95</t>
  </si>
  <si>
    <t>л/с №0000000093924</t>
  </si>
  <si>
    <t>Кл. №10К</t>
  </si>
  <si>
    <t>л/с №0000000093925</t>
  </si>
  <si>
    <t>Кл. №11К</t>
  </si>
  <si>
    <t>л/с №0000000093705</t>
  </si>
  <si>
    <t>Кл. №12К</t>
  </si>
  <si>
    <t>л/с №0000000094407</t>
  </si>
  <si>
    <t>Кл. №13К</t>
  </si>
  <si>
    <t>л/с №0000000094848</t>
  </si>
  <si>
    <t>Кл. №14К</t>
  </si>
  <si>
    <t>л/с №0000000093699</t>
  </si>
  <si>
    <t>Кл. №15К</t>
  </si>
  <si>
    <t>л/с №0000000095818</t>
  </si>
  <si>
    <t>Кл. №16К</t>
  </si>
  <si>
    <t>л/с №0000000095816</t>
  </si>
  <si>
    <t>Кл. №17К</t>
  </si>
  <si>
    <t>л/с №0000000095817</t>
  </si>
  <si>
    <t>Кл. №18К</t>
  </si>
  <si>
    <t>л/с №0000000112481</t>
  </si>
  <si>
    <t>Кл. №19К</t>
  </si>
  <si>
    <t>л/с №0000000113637</t>
  </si>
  <si>
    <t>Кл. №1К</t>
  </si>
  <si>
    <t>л/с №0000000095423</t>
  </si>
  <si>
    <t>Кл. №20К</t>
  </si>
  <si>
    <t>л/с №0000000095844</t>
  </si>
  <si>
    <t>Кл. №21К</t>
  </si>
  <si>
    <t>л/с №0000000093975</t>
  </si>
  <si>
    <t>Кл. №22К</t>
  </si>
  <si>
    <t>л/с №0000000093976</t>
  </si>
  <si>
    <t>Кл. №23К</t>
  </si>
  <si>
    <t>л/с №0000000127524</t>
  </si>
  <si>
    <t>Кл. №24К</t>
  </si>
  <si>
    <t>л/с №0000000093817</t>
  </si>
  <si>
    <t>Кл. №25К</t>
  </si>
  <si>
    <t>л/с №0000000093818</t>
  </si>
  <si>
    <t>Кл. №26К</t>
  </si>
  <si>
    <t>л/с №0000000095846</t>
  </si>
  <si>
    <t>Кл. №27К</t>
  </si>
  <si>
    <t>л/с №0000000094850</t>
  </si>
  <si>
    <t>Кл. №28К</t>
  </si>
  <si>
    <t>л/с №0000000093706</t>
  </si>
  <si>
    <t>Кл. №29К</t>
  </si>
  <si>
    <t>л/с №0000000093707</t>
  </si>
  <si>
    <t>Кл. №2К</t>
  </si>
  <si>
    <t>л/с №0000000093703</t>
  </si>
  <si>
    <t>Кл. №30К</t>
  </si>
  <si>
    <t>л/с №0000000093709</t>
  </si>
  <si>
    <t>Кл. №31К</t>
  </si>
  <si>
    <t>л/с №0000000093710</t>
  </si>
  <si>
    <t>Кл. №32К</t>
  </si>
  <si>
    <t>Кл. №33К</t>
  </si>
  <si>
    <t>л/с №0000001155111</t>
  </si>
  <si>
    <t>л/с №0000000094408</t>
  </si>
  <si>
    <t>Кл. №34К</t>
  </si>
  <si>
    <t>л/с №0000000093695</t>
  </si>
  <si>
    <t>Кл. №35К</t>
  </si>
  <si>
    <t>л/с №0000000093977</t>
  </si>
  <si>
    <t>Кл. №36К</t>
  </si>
  <si>
    <t>л/с №0000000093700</t>
  </si>
  <si>
    <t>Кл. №37К</t>
  </si>
  <si>
    <t>л/с №0000000094307</t>
  </si>
  <si>
    <t>Кл. №38К</t>
  </si>
  <si>
    <t>л/с №0000000093814</t>
  </si>
  <si>
    <t>Кл. №39К</t>
  </si>
  <si>
    <t>л/с №0000000093702</t>
  </si>
  <si>
    <t>Кл. №3К</t>
  </si>
  <si>
    <t>л/с №0000000095847</t>
  </si>
  <si>
    <t>Кл. №40К</t>
  </si>
  <si>
    <t>л/с №0000000094078</t>
  </si>
  <si>
    <t>Кл. №41К</t>
  </si>
  <si>
    <t>л/с №0000000093694</t>
  </si>
  <si>
    <t>Кл. №42К</t>
  </si>
  <si>
    <t>л/с №0000000093812</t>
  </si>
  <si>
    <t>Кл. №43К</t>
  </si>
  <si>
    <t>л/с №0000000093813</t>
  </si>
  <si>
    <t>Кл. №44К</t>
  </si>
  <si>
    <t>л/с №0000000095848</t>
  </si>
  <si>
    <t>Кл. №45К</t>
  </si>
  <si>
    <t>л/с №0000000095849</t>
  </si>
  <si>
    <t>Кл. №46К</t>
  </si>
  <si>
    <t>л/с №0000000095919</t>
  </si>
  <si>
    <t>Кл. №47К</t>
  </si>
  <si>
    <t>л/с №0000000093689</t>
  </si>
  <si>
    <t>Кл. №48К</t>
  </si>
  <si>
    <t>л/с №0000000094851</t>
  </si>
  <si>
    <t>Кл. №49К</t>
  </si>
  <si>
    <t>л/с №0000000095852</t>
  </si>
  <si>
    <t>Кл. №4К</t>
  </si>
  <si>
    <t>л/с №0000000093701</t>
  </si>
  <si>
    <t>Кл. №50К</t>
  </si>
  <si>
    <t>л/с №0000000095854</t>
  </si>
  <si>
    <t>Кл. №51К</t>
  </si>
  <si>
    <t>л/с №0000000153935</t>
  </si>
  <si>
    <t>Кл. №52К</t>
  </si>
  <si>
    <t>л/с №0000000093690</t>
  </si>
  <si>
    <t>Кл. №53К</t>
  </si>
  <si>
    <t>л/с №0000000093708</t>
  </si>
  <si>
    <t>Кл. №54К</t>
  </si>
  <si>
    <t>л/с №0000000095856</t>
  </si>
  <si>
    <t>Кл. №55К</t>
  </si>
  <si>
    <t>л/с №0000000092281</t>
  </si>
  <si>
    <t>Кл. №56К</t>
  </si>
  <si>
    <t>л/с №0000000093809</t>
  </si>
  <si>
    <t>Кл. №57К</t>
  </si>
  <si>
    <t>л/с №0000000093810</t>
  </si>
  <si>
    <t>Кл. №58К</t>
  </si>
  <si>
    <t>л/с №0000000093692</t>
  </si>
  <si>
    <t>Кл. №59К</t>
  </si>
  <si>
    <t>л/с №0000000093923</t>
  </si>
  <si>
    <t>Кл. №5К</t>
  </si>
  <si>
    <t>л/с №0000000095857</t>
  </si>
  <si>
    <t>Кл. №6К</t>
  </si>
  <si>
    <t>л/с №0000000093698</t>
  </si>
  <si>
    <t>Кл. №7К</t>
  </si>
  <si>
    <t>л/с №0000000093697</t>
  </si>
  <si>
    <t>Кл. №8К</t>
  </si>
  <si>
    <t>л/с №0000000095858</t>
  </si>
  <si>
    <t>Кл. №9К</t>
  </si>
  <si>
    <t>Дом+паркинг</t>
  </si>
  <si>
    <t>л/с №0000001158684</t>
  </si>
  <si>
    <t>л/с №0000001158686</t>
  </si>
  <si>
    <t>л/с №0000001159242</t>
  </si>
  <si>
    <t>с 13.11.24</t>
  </si>
  <si>
    <t>л/с №0000001158662</t>
  </si>
  <si>
    <t>л/с №0000001158875</t>
  </si>
  <si>
    <t>л/с №0000001158927</t>
  </si>
  <si>
    <t>л/с №0000001159243</t>
  </si>
  <si>
    <t>мр</t>
  </si>
  <si>
    <t>Общая площадь помещения, кв, м,1</t>
  </si>
  <si>
    <t>Общая площадь помещений в доме, кв, м,</t>
  </si>
  <si>
    <t>Тариф, руб,</t>
  </si>
  <si>
    <t xml:space="preserve"> ФАКТИЧЕСКИЙ РАСХОД, Гкал СЧЕТ</t>
  </si>
  <si>
    <t xml:space="preserve"> ФАКТИЧЕСКИЙ РАСХОД, Гкал Отчет</t>
  </si>
  <si>
    <t>НАЧИСЛЕННЫЙ ПОДОГРЕВ, Гкал,</t>
  </si>
  <si>
    <t>Расход на отопление, Гкал</t>
  </si>
  <si>
    <t>Фактически в руб,</t>
  </si>
  <si>
    <t>Подогрев руб</t>
  </si>
  <si>
    <t>7=5-6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</si>
  <si>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</si>
  <si>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</si>
  <si>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</si>
  <si>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</si>
  <si>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</si>
  <si>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</si>
  <si>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</si>
  <si>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</si>
  <si>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</si>
  <si>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</si>
  <si>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</si>
  <si>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</si>
  <si>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объект</t>
  </si>
  <si>
    <t>нач.показ</t>
  </si>
  <si>
    <t>Реестр</t>
  </si>
  <si>
    <t>расход ИТОГО ипу</t>
  </si>
  <si>
    <t>площадь для среднего</t>
  </si>
  <si>
    <t xml:space="preserve">среднее потребление </t>
  </si>
  <si>
    <t>Расход ИТОГО (1 полугодие)</t>
  </si>
  <si>
    <t>Показ. На 30.06.2023 для расшифровки</t>
  </si>
  <si>
    <t xml:space="preserve">если была замена </t>
  </si>
  <si>
    <t>ЛК (последние показ) 2 полуг</t>
  </si>
  <si>
    <t>расход ИТОГО (2 полугодие)</t>
  </si>
  <si>
    <t>Показ. На 31.12.2023 для расшифровки</t>
  </si>
  <si>
    <t>Оф. 1 (акт счетик не действ)</t>
  </si>
  <si>
    <t>ЛК 30.06.2024</t>
  </si>
  <si>
    <t>Показ. На 30.06.2024</t>
  </si>
  <si>
    <t>Показ. На 31.12.2024</t>
  </si>
  <si>
    <t>за Декабрь 2023 г.</t>
  </si>
  <si>
    <t>МАРЬИНА РОЩА</t>
  </si>
  <si>
    <t>Объект</t>
  </si>
  <si>
    <t>Вид услуги</t>
  </si>
  <si>
    <t>Серийный номер ПУ</t>
  </si>
  <si>
    <t>Декабрь 23</t>
  </si>
  <si>
    <t>Дневное показание</t>
  </si>
  <si>
    <t>Дата</t>
  </si>
  <si>
    <t>Показание</t>
  </si>
  <si>
    <t>Отопление ЖП ФАКТ (не использовать с 01.01.2024)</t>
  </si>
  <si>
    <t>Марьина роща-2 паркинг</t>
  </si>
  <si>
    <t>31.12.2023</t>
  </si>
  <si>
    <t>Марьина роща 2 Отопление ЖП по факту</t>
  </si>
  <si>
    <t>28.02.2023</t>
  </si>
  <si>
    <t>-</t>
  </si>
  <si>
    <t>22-100904</t>
  </si>
  <si>
    <t>27.12.2023</t>
  </si>
  <si>
    <t>21-015729</t>
  </si>
  <si>
    <t>22-100908</t>
  </si>
  <si>
    <t xml:space="preserve">22-044304 </t>
  </si>
  <si>
    <t>22-044303</t>
  </si>
  <si>
    <t>12.12.2023</t>
  </si>
  <si>
    <t>22-100895</t>
  </si>
  <si>
    <t>21.11.2023</t>
  </si>
  <si>
    <t>22-100900</t>
  </si>
  <si>
    <t>16.05.2023</t>
  </si>
  <si>
    <t>22-100897</t>
  </si>
  <si>
    <t>28.03.2023</t>
  </si>
  <si>
    <t>22-044301</t>
  </si>
  <si>
    <t>22-044300</t>
  </si>
  <si>
    <t>27.01.2023</t>
  </si>
  <si>
    <t>22-044296</t>
  </si>
  <si>
    <t>22-100899</t>
  </si>
  <si>
    <t>22-100894</t>
  </si>
  <si>
    <t xml:space="preserve">21-015893  </t>
  </si>
  <si>
    <t>21-015725</t>
  </si>
  <si>
    <t>21-015898</t>
  </si>
  <si>
    <t>22-100909</t>
  </si>
  <si>
    <t xml:space="preserve">22-044295  </t>
  </si>
  <si>
    <t>22-100902</t>
  </si>
  <si>
    <t>22-100901</t>
  </si>
  <si>
    <t>22-100903</t>
  </si>
  <si>
    <t xml:space="preserve">22-044293  </t>
  </si>
  <si>
    <t xml:space="preserve">22-044298  </t>
  </si>
  <si>
    <t xml:space="preserve">21-015899 </t>
  </si>
  <si>
    <t xml:space="preserve">21-015730 </t>
  </si>
  <si>
    <t xml:space="preserve">21-015895 </t>
  </si>
  <si>
    <t>21-006707</t>
  </si>
  <si>
    <t>21-006708</t>
  </si>
  <si>
    <t>21-015894</t>
  </si>
  <si>
    <t xml:space="preserve">21-015900 </t>
  </si>
  <si>
    <t>22-044302</t>
  </si>
  <si>
    <t>Организация:</t>
  </si>
  <si>
    <t>Ответственное лицо:</t>
  </si>
  <si>
    <t>_______________/  /</t>
  </si>
  <si>
    <t>за Июнь 2024 г.</t>
  </si>
  <si>
    <t>Июнь 24</t>
  </si>
  <si>
    <t>26.06.2024</t>
  </si>
  <si>
    <t>дом</t>
  </si>
  <si>
    <t>паркинг</t>
  </si>
  <si>
    <t>ИПУ</t>
  </si>
  <si>
    <t>ЛицевойСчет.Адрес.Владелец</t>
  </si>
  <si>
    <t>31.01.2024 0:00:00</t>
  </si>
  <si>
    <t>Лицевой счет</t>
  </si>
  <si>
    <t>Адрес</t>
  </si>
  <si>
    <t>Договор</t>
  </si>
  <si>
    <t>Итог</t>
  </si>
  <si>
    <t>Документ движения (регистратор)</t>
  </si>
  <si>
    <t>Сумма начисления</t>
  </si>
  <si>
    <t>4МР/ДУ-3/ММ-01</t>
  </si>
  <si>
    <t>Начисление услуг 00000000772 от 31.01.2024 23:59:59</t>
  </si>
  <si>
    <t>4МР/ДУ-3/ММ-10</t>
  </si>
  <si>
    <t>4МР/ДУ-3/ММ-11</t>
  </si>
  <si>
    <t>4МР/ДУ-3/ММ-12/ВТОР</t>
  </si>
  <si>
    <t>4МР/ДУ-3/ММ-13</t>
  </si>
  <si>
    <t>4МР/ДУ-3/ММ-14</t>
  </si>
  <si>
    <t>4МР/ДУ-3/ММ-15</t>
  </si>
  <si>
    <t>4МР/ДУ-3/ММ-16</t>
  </si>
  <si>
    <t>4МР/ДУ-3/ММ-17</t>
  </si>
  <si>
    <t>4МР/ДУ-3/ММ-18-ВТОР</t>
  </si>
  <si>
    <t>4МР/ДУ-3/ММ-19</t>
  </si>
  <si>
    <t>4МР/ДУ-3/ММ-02</t>
  </si>
  <si>
    <t>4МР/ДУ-3/ММ-20</t>
  </si>
  <si>
    <t>4МР/ДУ-3/ММ-21/ВТОР-1</t>
  </si>
  <si>
    <t>4МР/ДУ-3/ММ-22</t>
  </si>
  <si>
    <t>4МР/ДУ-3/ММ-23</t>
  </si>
  <si>
    <t>4МР/ДУ-3/ММ-24</t>
  </si>
  <si>
    <t>4МР/ДУ-3/ММ-25</t>
  </si>
  <si>
    <t>4МР/ДУ-3/ММ-26</t>
  </si>
  <si>
    <t>4МР/ДУ-3/ММ-27</t>
  </si>
  <si>
    <t>4МР/ДУ-3/ММ-28</t>
  </si>
  <si>
    <t>4МР/ДУ-3/ММ-29</t>
  </si>
  <si>
    <t>4МР/ДУ-3/ММ-03</t>
  </si>
  <si>
    <t>4МР/ДУ-3/ММ-30</t>
  </si>
  <si>
    <t>4МР/ДУ-3/ММ-31</t>
  </si>
  <si>
    <t>4МР/ДУ-3/ММ-32</t>
  </si>
  <si>
    <t>4МР/ДУ-3/ММ-33</t>
  </si>
  <si>
    <t>4МР/ДУ-3/ММ-34</t>
  </si>
  <si>
    <t>4МР/ДУ3-/ММ-35</t>
  </si>
  <si>
    <t>4МР/ДУ-3/ММ-36</t>
  </si>
  <si>
    <t>4МР/ДУ-3/ММ-37</t>
  </si>
  <si>
    <t>4МР/ДУ-3/ММ-38</t>
  </si>
  <si>
    <t>4МР/ДУ-3/ММ-39</t>
  </si>
  <si>
    <t>4МР/ДУ-3/ММ-04</t>
  </si>
  <si>
    <t>4МР/ДУ-3/ММ-40/ВТОР1</t>
  </si>
  <si>
    <t>4МР/ДУ-3/ММ-41</t>
  </si>
  <si>
    <t>4МР/ДУ-3/ММ-42</t>
  </si>
  <si>
    <t>4МР/ДУ-3/ММ-43</t>
  </si>
  <si>
    <t>4МР/ДУ-3/ММ-44</t>
  </si>
  <si>
    <t>4МР/ДУ-3/ММ-45</t>
  </si>
  <si>
    <t>4МР/ДУ-3/ММ-46</t>
  </si>
  <si>
    <t>4МР/ДУ-3/ММ-47</t>
  </si>
  <si>
    <t>4МР/ДУ-3/ММ-48</t>
  </si>
  <si>
    <t>4МР/ДУ-3-ММ-49</t>
  </si>
  <si>
    <t>4МР/ДУ-3/ММ-05/ВТОР</t>
  </si>
  <si>
    <t>4МР/ДУ-3/ММ-50</t>
  </si>
  <si>
    <t>4МР/ДУ-3/ММ-51</t>
  </si>
  <si>
    <t>4МР/ДУ-3/ММ-52</t>
  </si>
  <si>
    <t>4МР/ДУ-3/ММ-53</t>
  </si>
  <si>
    <t>4МР/ДУ-3/ММ-54</t>
  </si>
  <si>
    <t>4МР/ДУ-3/ММ-55</t>
  </si>
  <si>
    <t>4МР/ДУ-3-ММ-56</t>
  </si>
  <si>
    <t>4МР/ДУ-3/ММ-57</t>
  </si>
  <si>
    <t>4МР/ДУ-3-ММ-58</t>
  </si>
  <si>
    <t>4МР/ДУ-3/ММ-59/ВТОР1</t>
  </si>
  <si>
    <t>4МР/ДУ-3/ММ-06</t>
  </si>
  <si>
    <t>4МР/ДУ-3/ММ-60/ВТОР1</t>
  </si>
  <si>
    <t>4МР/ДУ/-3-ММ-61 ВТОР</t>
  </si>
  <si>
    <t>4МР/ДУ/-3-ММ-62 ВТОР</t>
  </si>
  <si>
    <t>4МР/ДУ-3/ММ-63</t>
  </si>
  <si>
    <t>4МР/ДУ-3/ММ-64</t>
  </si>
  <si>
    <t>4МР/ДУ-3/ММ-65</t>
  </si>
  <si>
    <t>4МР/ДУ-3/ММ-66</t>
  </si>
  <si>
    <t>4МР/ДУ-3/ММ-67</t>
  </si>
  <si>
    <t>4МР/ДУ-3/ММ-68</t>
  </si>
  <si>
    <t>4МР/ДУ-3/ММ-69</t>
  </si>
  <si>
    <t>4МР/ДУ-3/ММ-07</t>
  </si>
  <si>
    <t>4МР/ДУ-3/ММ-70</t>
  </si>
  <si>
    <t>4МР/ДУ-3/ММ-71</t>
  </si>
  <si>
    <t>4МР/ДУ-3/ММ-72</t>
  </si>
  <si>
    <t>4МР/ДУ-3/ММ-73</t>
  </si>
  <si>
    <t>4МР/ДУ-3-ММ-74</t>
  </si>
  <si>
    <t>4МР/ДУ-3/ММ-75</t>
  </si>
  <si>
    <t>4МР/ДУ-3/ММ-76/Втор-1</t>
  </si>
  <si>
    <t>4МР/ДУ-3/ММ-77/Втор</t>
  </si>
  <si>
    <t>4МР/ДУ-3/ММ-78/ВТОР1</t>
  </si>
  <si>
    <t>4МР/ДУ-3/ММ-79/ВТОР</t>
  </si>
  <si>
    <t>4МР/ДУ-3/ММ-08</t>
  </si>
  <si>
    <t>4МР/ДУ-3/ММ-80</t>
  </si>
  <si>
    <t>4МР/ДУ-3/ММ-81</t>
  </si>
  <si>
    <t>4МР/ДУ-3/ММ-82</t>
  </si>
  <si>
    <t>4МР/ДУ-3/ММ-83</t>
  </si>
  <si>
    <t>4МР/ДУ-3/ММ-84</t>
  </si>
  <si>
    <t>4МР/ДУ-3/ММ-85</t>
  </si>
  <si>
    <t>4МР/ДУ-3/ММ-86</t>
  </si>
  <si>
    <t>4МР/ДУ-3/ММ-87</t>
  </si>
  <si>
    <t>МР/ДУ-3/ММ-88</t>
  </si>
  <si>
    <t>4МР/ДУ-3/ММ-89</t>
  </si>
  <si>
    <t>4МР/ДУ-3/ММ-09</t>
  </si>
  <si>
    <t>4МР/ДУ-3/ММ-90</t>
  </si>
  <si>
    <t>4МР/ДУ-3/ММ-91/ВТОР</t>
  </si>
  <si>
    <t>4МР/ДУ-3/ММ-92</t>
  </si>
  <si>
    <t>4МР/ДУ-3/ММ-93</t>
  </si>
  <si>
    <t>4МР/ДУ-3/ММ-94</t>
  </si>
  <si>
    <t>4МР/ДУ-3/ММ-95/ВТОР</t>
  </si>
  <si>
    <t>4МР/ДУ-3/КЛ-10</t>
  </si>
  <si>
    <t>4МР/ДУ-3/КЛ-11</t>
  </si>
  <si>
    <t>4МР/ДУ-3/КЛ-12</t>
  </si>
  <si>
    <t>4МР/ДУ-3/КЛ-13</t>
  </si>
  <si>
    <t>4МР/ДУ-3/КЛ-14</t>
  </si>
  <si>
    <t>4МР/ДУ-3/КЛ-15</t>
  </si>
  <si>
    <t>4МР/ДУ-3/КЛ-16</t>
  </si>
  <si>
    <t>4МР/ДУ-3/КЛ-17</t>
  </si>
  <si>
    <t>4МР/ДУ-3/КЛ-18</t>
  </si>
  <si>
    <t>4МР/ДУ-3/КЛ-19/ВТОР</t>
  </si>
  <si>
    <t>4МР/ДУ-3/КЛ-1/ВТОР</t>
  </si>
  <si>
    <t>4МР/ДУ-3/КЛ-20</t>
  </si>
  <si>
    <t>4МР/ДУ-3/КЛ-21</t>
  </si>
  <si>
    <t>4МР/ДУ-3/КЛ-22</t>
  </si>
  <si>
    <t>4МР/ДУ-3/КЛ-23</t>
  </si>
  <si>
    <t>4МР/ДУ-3/КЛ-24Втор-1</t>
  </si>
  <si>
    <t>4МР/ДУ-3/КЛ-25</t>
  </si>
  <si>
    <t>4МР/ДУ-3/КЛ-26</t>
  </si>
  <si>
    <t>4МР/ДУ-3/КЛ-27</t>
  </si>
  <si>
    <t>4МР/ДУ-3/КЛ-28</t>
  </si>
  <si>
    <t>4МР/ДУ-3/КЛ-29</t>
  </si>
  <si>
    <t>4МР/ДУ-3/КЛ-02</t>
  </si>
  <si>
    <t>4МР/ДУ-3/КЛ-30</t>
  </si>
  <si>
    <t>4МР/ДУ-3/КЛ-31</t>
  </si>
  <si>
    <t>4МР/ДУ-3/КЛ-32</t>
  </si>
  <si>
    <t>4МР/ДУ-3/КЛ-33/Втор-1</t>
  </si>
  <si>
    <t>4МР/ДУ-3/КЛ-34</t>
  </si>
  <si>
    <t>4МР/ДУ-3/КЛ-35</t>
  </si>
  <si>
    <t>4МР/ДУ-3/КЛ-36</t>
  </si>
  <si>
    <t>4МР/ДУ-3/КЛ-37</t>
  </si>
  <si>
    <t>4МР/ДУ-3/КЛ-38</t>
  </si>
  <si>
    <t>4МР/ДУ-3/КЛ-39</t>
  </si>
  <si>
    <t>4МР/ДУ-3/КЛ-03</t>
  </si>
  <si>
    <t>4МР/ДУ-3/КЛ-40</t>
  </si>
  <si>
    <t>4МР/ДУ-3/КЛ-41</t>
  </si>
  <si>
    <t>4МР/ДУ-3/КЛ-42</t>
  </si>
  <si>
    <t>4МР/ДУ-3/КЛ-43</t>
  </si>
  <si>
    <t>4МР/ДУ-3/КЛ-44</t>
  </si>
  <si>
    <t>4МР/ДУ-3/КЛ-45</t>
  </si>
  <si>
    <t>4МР/ДУ-3/КЛ-46</t>
  </si>
  <si>
    <t>4МР/ДУ-3/КЛ-47</t>
  </si>
  <si>
    <t>4МР/ДУ-3/КЛ-48</t>
  </si>
  <si>
    <t>4МР/ДУ-3/КЛ-49</t>
  </si>
  <si>
    <t>4МР/ДУ-3/КЛ-4</t>
  </si>
  <si>
    <t>4МР/ДУ-3/КЛ-50</t>
  </si>
  <si>
    <t>4МР/ДУ-3/КЛ-51</t>
  </si>
  <si>
    <t>4МР/ДУ/-3-КЛ-52К ВТОР</t>
  </si>
  <si>
    <t>4МР/ДУ-3/КЛ-53</t>
  </si>
  <si>
    <t>4МР/ДУ-3/КЛ-54</t>
  </si>
  <si>
    <t>4МР/ДУ-3/КЛ-55</t>
  </si>
  <si>
    <t>4МР/ДУ-3/КЛ-56</t>
  </si>
  <si>
    <t>4МР/ДУ-3/КЛ-57</t>
  </si>
  <si>
    <t>4МР/ДУ-3/КЛ-58</t>
  </si>
  <si>
    <t>4МР/ДУ-3/КЛ-59</t>
  </si>
  <si>
    <t>4МР/ДУ-3/КЛ-5</t>
  </si>
  <si>
    <t>4МР/ДУ-3/КЛ-6</t>
  </si>
  <si>
    <t>4МР/ДУ-3/КЛ-07</t>
  </si>
  <si>
    <t>4МР/ДУ-3/КЛ-08</t>
  </si>
  <si>
    <t>4МР/ДУ-3/КЛ-9</t>
  </si>
  <si>
    <t>4МР/ДУ-3-01</t>
  </si>
  <si>
    <t>Начисление услуг 00000000765 от 31.01.2024 23:59:59</t>
  </si>
  <si>
    <t>4МР/ДУ-3-10</t>
  </si>
  <si>
    <t>4МР/ДУ-3-11</t>
  </si>
  <si>
    <t>4МР/ДУ-3-12</t>
  </si>
  <si>
    <t>4МР/МБ/ДУ/3-13-ВТОР2</t>
  </si>
  <si>
    <t>4МР/ДУ-3-14</t>
  </si>
  <si>
    <t>4МР/ДУ-3-15</t>
  </si>
  <si>
    <t>4МР/ДУ-3-16</t>
  </si>
  <si>
    <t>4МР/ДУ-3-17/Втор-1</t>
  </si>
  <si>
    <t>4МР/ДУ-3-18</t>
  </si>
  <si>
    <t>4МР/ДУ-3-19/ВТОР1</t>
  </si>
  <si>
    <t>4МР/ДУ-3-02</t>
  </si>
  <si>
    <t>4МР/ДУ-3-20</t>
  </si>
  <si>
    <t>4МР/ДУ-3-21</t>
  </si>
  <si>
    <t>4МР/ДУ-3-22</t>
  </si>
  <si>
    <t>4МР/ДУ-3-23</t>
  </si>
  <si>
    <t>4МР/ДУ-3-24</t>
  </si>
  <si>
    <t>4МР/ДУ-3-25</t>
  </si>
  <si>
    <t>4МР/ДУ-3-26</t>
  </si>
  <si>
    <t>4МР/ДУ-3-27/ВТОР1</t>
  </si>
  <si>
    <t>4МР/ДУ-3-28</t>
  </si>
  <si>
    <t>4МР/ДУ-3-29/ВТОР</t>
  </si>
  <si>
    <t>4МР/ДУ-3-03</t>
  </si>
  <si>
    <t>4МР/ДУ-3-втор30</t>
  </si>
  <si>
    <t>4МР/ДУ-3-ВТОР31</t>
  </si>
  <si>
    <t>4МР/ДУ-3-32/ВТОР1</t>
  </si>
  <si>
    <t>4МР/ДУ-3-33</t>
  </si>
  <si>
    <t>4МР/ДУ-3-34-ВТОР1</t>
  </si>
  <si>
    <t>4МР/ДУ-3-35/ВТОР</t>
  </si>
  <si>
    <t>4МР/ДУ-3-36</t>
  </si>
  <si>
    <t>4МР/ДУ-3-37</t>
  </si>
  <si>
    <t>4МР/ДУ-3-38</t>
  </si>
  <si>
    <t>4МР/ДУ-3-39</t>
  </si>
  <si>
    <t>4МР/ДУ-3-04</t>
  </si>
  <si>
    <t>4МР/ДУ-3-40</t>
  </si>
  <si>
    <t>4МР/ДУ-3-41</t>
  </si>
  <si>
    <t>МР/МР/ДУ/3-42</t>
  </si>
  <si>
    <t>4МР/ДУ-3-43</t>
  </si>
  <si>
    <t>4МР/ДУ-3-44, 45</t>
  </si>
  <si>
    <t>4МР/ДУ-3-46</t>
  </si>
  <si>
    <t>4МР/ДУ/-3-47 ВТОР</t>
  </si>
  <si>
    <t>4МР/ДУ-3-48</t>
  </si>
  <si>
    <t>4МР/ДУ-3-49</t>
  </si>
  <si>
    <t>4МР/ДУ-3-05</t>
  </si>
  <si>
    <t>МР/МБ/ДУ-3-50</t>
  </si>
  <si>
    <t>4МР/ДУ-3-51</t>
  </si>
  <si>
    <t>4МР/ДУ-3-52/ВТОР</t>
  </si>
  <si>
    <t>4МР/ДУ-3-53</t>
  </si>
  <si>
    <t>4МР/ДУ-3-54</t>
  </si>
  <si>
    <t>4МР/ДУ-3-55</t>
  </si>
  <si>
    <t>4МР/ДУ-3-56</t>
  </si>
  <si>
    <t>4МР/ДУ-3-57</t>
  </si>
  <si>
    <t>4МР/ДУ-3-58</t>
  </si>
  <si>
    <t>4МР/ДУ-3-59</t>
  </si>
  <si>
    <t>4МР/ДУ-3-06</t>
  </si>
  <si>
    <t>4МР/ДУ-3-60</t>
  </si>
  <si>
    <t>4МР/ДУ-3-61</t>
  </si>
  <si>
    <t>4МР/ДУ-3-62</t>
  </si>
  <si>
    <t>4МР/ДУ-3-63 Втор-1</t>
  </si>
  <si>
    <t>4МР/ДУ-3-64/ВТОР</t>
  </si>
  <si>
    <t>4МР/ДУ-3-65</t>
  </si>
  <si>
    <t>4МР/ДУ-3-66</t>
  </si>
  <si>
    <t>4МР/ДУ-3-67</t>
  </si>
  <si>
    <t>4МР/ДУ-3-68</t>
  </si>
  <si>
    <t>4МР/ДУ-3-69/ВТОР-1</t>
  </si>
  <si>
    <t>4МР/ДУ-3-07/ВТОР</t>
  </si>
  <si>
    <t>4МР/ДУ-3-70/ВТОР-1</t>
  </si>
  <si>
    <t>4МР/ДУ-3-71</t>
  </si>
  <si>
    <t>4МР/ДУ-3-72</t>
  </si>
  <si>
    <t>4МР/ДУ-3-73</t>
  </si>
  <si>
    <t>4МР/ДУ-3-74</t>
  </si>
  <si>
    <t>4МР/ДУ-3-75</t>
  </si>
  <si>
    <t>4МР/ДУ-3-76</t>
  </si>
  <si>
    <t>4МР/ДУ-3-77</t>
  </si>
  <si>
    <t>4МР/ДУ-3-78</t>
  </si>
  <si>
    <t>4МР/ДУ-3-79</t>
  </si>
  <si>
    <t>4МР/ДУ-3-08</t>
  </si>
  <si>
    <t>4МР/ДУ-3-80</t>
  </si>
  <si>
    <t>4МР/ДУ-3-81-82</t>
  </si>
  <si>
    <t>4МР/ДУ-3-83</t>
  </si>
  <si>
    <t>4МР/ДУ-3-84</t>
  </si>
  <si>
    <t>4МР/ДУ-3-85</t>
  </si>
  <si>
    <t>4МР/ДУ-3-86</t>
  </si>
  <si>
    <t>4МР/ДУ-3-87</t>
  </si>
  <si>
    <t>4МР/ДУ-3-88</t>
  </si>
  <si>
    <t>4МР/ДУ-3-09</t>
  </si>
  <si>
    <t>4МР/ДУ-3-1/НЖ</t>
  </si>
  <si>
    <t>4МР/ДУ-3-2/НЖ</t>
  </si>
  <si>
    <t>4МР/ДУ-3-3/НЖ</t>
  </si>
  <si>
    <t>4МР/ДУ-3-4/НЖ -1</t>
  </si>
  <si>
    <t>Начисление услуг 00000001294 от 29.02.2024 23:59:59</t>
  </si>
  <si>
    <t>Начисление услуг 00000001289 от 29.02.2024 23:59:59</t>
  </si>
  <si>
    <t>Начисление услуг 00000002779 от 31.03.2024 23:59:59</t>
  </si>
  <si>
    <t>Начисление услуг 00000002772 от 31.03.2024 23:59:59</t>
  </si>
  <si>
    <t>Начисление услуг 00000003893 от 30.04.2024 23:59:59</t>
  </si>
  <si>
    <t>Начисление услуг 00000003889 от 30.04.2024 23:59:59</t>
  </si>
  <si>
    <t>Начисление услуг 00000005161 от 31.05.2024 23:59:59</t>
  </si>
  <si>
    <t>Начисление услуг 00000005170 от 31.05.2024 23:59:59</t>
  </si>
  <si>
    <t>Корректировка начислений 00000006765 от 20.08.2024 0:00:00</t>
  </si>
  <si>
    <t>4МР/ДУ-3-28/втор 1</t>
  </si>
  <si>
    <t>Ввод начального сальдо 00000001538 от 20.08.2024 0:00:00</t>
  </si>
  <si>
    <t>Сведения о показаниях счетчика</t>
  </si>
  <si>
    <t>за Декабрь 2024 г.</t>
  </si>
  <si>
    <t>МАРЬИНА РОЩА, Москва г, Марьина Роща, Марьиной Рощи 4-я ул, дом №3</t>
  </si>
  <si>
    <t>Декабрь 24</t>
  </si>
  <si>
    <t>27.08.2024</t>
  </si>
  <si>
    <t>16.12.2024</t>
  </si>
  <si>
    <t>24-001501</t>
  </si>
  <si>
    <t>20.09.2024</t>
  </si>
  <si>
    <t>24-001502</t>
  </si>
  <si>
    <t>24-001504</t>
  </si>
  <si>
    <t>24-001503</t>
  </si>
  <si>
    <t>14.12.2024</t>
  </si>
  <si>
    <t>24-001505</t>
  </si>
  <si>
    <t>22-100910</t>
  </si>
  <si>
    <t>Начисление услуг 00000011387 от 31.10.2024 23:59:59</t>
  </si>
  <si>
    <t>4МР/ДУ-3/ММ-31/ВТОР1</t>
  </si>
  <si>
    <t>4МР/ДУ-3/КЛ-22К</t>
  </si>
  <si>
    <t>4МР/ДУ-3/КЛ-23К</t>
  </si>
  <si>
    <t>Начисление услуг 00000011411 от 31.10.2024 23:59:59</t>
  </si>
  <si>
    <t>4МР/ДУ-3-74/втор 1</t>
  </si>
  <si>
    <t>Начисление услуг 00000012264 от 30.11.2024 23:59:59</t>
  </si>
  <si>
    <t>Корректировка начислений 00000009211 от 13.12.2024 0:00:00</t>
  </si>
  <si>
    <t>Ввод начального сальдо 00000002314 от 13.12.2024 0:00:00</t>
  </si>
  <si>
    <t>МР/МР4/ДУ-3/ММ-78/ВТОР1</t>
  </si>
  <si>
    <t>Начисление услуг 00000012273 от 30.11.2024 23:59:59</t>
  </si>
  <si>
    <t>Корректировка начислений 00000009210 от 13.12.2024 0:00:00</t>
  </si>
  <si>
    <t>Ввод начального сальдо 00000002313 от 13.12.2024 0:00:00</t>
  </si>
  <si>
    <t>МР/МР4/ДУ-3-52/ВТОР1</t>
  </si>
  <si>
    <t>Начисление услуг 00000013555 от 31.12.2024 23:59:59</t>
  </si>
  <si>
    <t>Начисление услуг 00000013563 от 31.12.2024 23:59:59</t>
  </si>
  <si>
    <t>Уважаемый собственник!</t>
  </si>
  <si>
    <t>Общая информация по дому, на основании которой рассчитан расход тепла в местах общего пользования на 1 кв.м.</t>
  </si>
  <si>
    <t>Дом</t>
  </si>
  <si>
    <t>Площадь МКД, кв.м</t>
  </si>
  <si>
    <t>Общий расход тепловой энергии по ОДПУ за 1 пг, Гкал</t>
  </si>
  <si>
    <t>Объем тепловой энергии на ОДН к распределению, Гкал</t>
  </si>
  <si>
    <t>Тариф 1 пг, руб./Гкал</t>
  </si>
  <si>
    <t>Общий расход тепловой энергии по ОДПУ за 2 пг 2023, Гкал</t>
  </si>
  <si>
    <t>Расход тепловой энергии на подогрев ХВС для ГВС за  2 пг, Гкал</t>
  </si>
  <si>
    <t>Расход тепловой энергии на отопление за  2 пг 2023, Гкал</t>
  </si>
  <si>
    <t>Суммарный расход тепловой энергии по ИПУ за 2 пг 2023, Гкал</t>
  </si>
  <si>
    <t>Тариф 2 пг, руб./Гкал</t>
  </si>
  <si>
    <t>Расход тепла в местах общего пользования на 1 кв.м., Гкал</t>
  </si>
  <si>
    <t>5=3-4</t>
  </si>
  <si>
    <t>11=9-10</t>
  </si>
  <si>
    <t>13=11-12</t>
  </si>
  <si>
    <t>16=(7+13)/2</t>
  </si>
  <si>
    <t>Информация по лицевому счету</t>
  </si>
  <si>
    <t>Необходимо вставить нужный лс</t>
  </si>
  <si>
    <t>Помещение</t>
  </si>
  <si>
    <t>Площадь помещения</t>
  </si>
  <si>
    <t>Показания на декабрь 2023</t>
  </si>
  <si>
    <t>Коэффициент трансформации</t>
  </si>
  <si>
    <t xml:space="preserve"> - Если ячейка не заполнена, значение равно единице, показания отражаются в Гкал</t>
  </si>
  <si>
    <t>Расход за 1 полугодие</t>
  </si>
  <si>
    <t>Расход за 2 полугодие</t>
  </si>
  <si>
    <t xml:space="preserve">Индивидуальный объем </t>
  </si>
  <si>
    <t xml:space="preserve"> - Сумма расходов по первому и второму полугодиям</t>
  </si>
  <si>
    <t>Объем по ОДН</t>
  </si>
  <si>
    <t xml:space="preserve"> - Формула расчета = "Расход тепла в местах общего пользования на 1 кв.м" * Площадь помещения</t>
  </si>
  <si>
    <t xml:space="preserve"> - Сумма расходов по ИПУ и ОДН</t>
  </si>
  <si>
    <t>Сумма перерасчета, руб.</t>
  </si>
  <si>
    <t>Примечания:</t>
  </si>
  <si>
    <t>1. Перерасчет выполнен с учетом перехода права собственности (дата Акта приема-передачи, дата регистрации права собственности)</t>
  </si>
  <si>
    <t>Расход тепловой энергии на подогрев ХВС для ГВС в 1 пг 2024, Гкал</t>
  </si>
  <si>
    <t>Расход тепловой энергии на отопление в 1 пг 2024, Гкал</t>
  </si>
  <si>
    <t>Суммарный расход тепловой энергии по ИПУ за 1 пг 2024, Гкал</t>
  </si>
  <si>
    <t>В платежных документах за январь 2025 года, направленных в феврале 2025 года, произведен перерасчет платы за услугу «Отопление» по фактическому потреблению за 2024 год.
Перерасчет был выполнен по фактическому расходу общедомового прибора учета с  учетом индивидуальных приборов учета.
Перерасчет произведен в соответствии с формулой 18(3) пункта 20(2) Приложения 2 Правил, утвержденных Постановлением Российской Федерации от 06.05.2011 №354.</t>
  </si>
  <si>
    <t>Ниже приведена подробная расшифровка перерасчета по услуге "Отопление" за 2024 г. по Вашему лицевому счету.</t>
  </si>
  <si>
    <t>Показания на июнь 2024</t>
  </si>
  <si>
    <t>Показания на декабрь 2024</t>
  </si>
  <si>
    <t xml:space="preserve"> - В случае если в данной ячейке указан "0", при наличии показания на декабрь 2023 года, то расчет ИПУ в первом полугодии произведен по среднему потреблению.</t>
  </si>
  <si>
    <t xml:space="preserve"> - В случае если в данной ячейке указан "0", при наличии показания на декабрь 2023 года и/или июнь 2024, то расчет ИПУ во втором полугодии произведен по среднему потреблению.</t>
  </si>
  <si>
    <t xml:space="preserve"> - Формула расчета = ("Показания на июнь 2024" - "Показания на декабрь 2023 г") * Коэффициент трансформации</t>
  </si>
  <si>
    <t xml:space="preserve"> - Формула расчета = ("Показания на декабрь 2024" - "Показания на июнь 2024 г") * Коэффициент трансформации</t>
  </si>
  <si>
    <t>Общий расход тепловой энергии за 2024 г., Гкал</t>
  </si>
  <si>
    <t>Расчетная сумма по отоплению исходя из фактического расхода за 2024 г.</t>
  </si>
  <si>
    <t>Сумма начислений по отоплению 1/12 в течение 2024 г.</t>
  </si>
  <si>
    <t>29.02.2024 0:00:00</t>
  </si>
  <si>
    <t>31.03.2024 0:00:00</t>
  </si>
  <si>
    <t>30.04.2024 0:00:00</t>
  </si>
  <si>
    <t>31.05.2024 0:00:00</t>
  </si>
  <si>
    <t>30.06.2024 0:00:00</t>
  </si>
  <si>
    <t>31.07.2024 0:00:00</t>
  </si>
  <si>
    <t>31.08.2024 0:00:00</t>
  </si>
  <si>
    <t>30.09.2024 0:00:00</t>
  </si>
  <si>
    <t>31.10.2024 0:00:00</t>
  </si>
  <si>
    <t>30.11.2024 0:00:00</t>
  </si>
  <si>
    <t>31.12.2024 0:00:00</t>
  </si>
  <si>
    <t xml:space="preserve"> - Разница между фактической стоиомостью отопления и суммой начисления по услуге за 2024 год, включая текущие начисления декабря 2024 г.</t>
  </si>
  <si>
    <t>счет</t>
  </si>
  <si>
    <t>население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</si>
</sst>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"/>
    <numFmt numFmtId="165" formatCode="#,##0.000000"/>
    <numFmt numFmtId="166" formatCode="0.0000"/>
    <numFmt numFmtId="167" formatCode="0.000000"/>
    <numFmt numFmtId="168" formatCode="000000"/>
    <numFmt numFmtId="169" formatCode="0&quot;.&quot;"/>
    <numFmt numFmtId="170" formatCode="0.0"/>
    <numFmt numFmtId="171" formatCode="0.00000"/>
    <numFmt numFmtId="172" formatCode="#,##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color theme="1"/>
      <name val="Times New Roman"/>
      <family val="1"/>
      <charset val="204"/>
    </font>
    <font>
      <sz val="8"/>
      <color indexed="8"/>
      <name val="Arial"/>
      <family val="2"/>
    </font>
    <font>
      <b/>
      <sz val="8"/>
      <color indexed="59"/>
      <name val="Arial"/>
      <family val="2"/>
    </font>
    <font>
      <sz val="9"/>
      <color theme="1"/>
      <name val="Times New Roman"/>
      <family val="1"/>
    </font>
    <font>
      <b/>
      <sz val="9"/>
      <color indexed="59"/>
      <name val="Times New Roman"/>
      <family val="1"/>
    </font>
    <font>
      <b/>
      <sz val="8"/>
      <color theme="1"/>
      <name val="Times New Roman"/>
      <family val="1"/>
    </font>
    <font>
      <sz val="8"/>
      <color indexed="8"/>
      <name val="Times New Roman"/>
      <family val="1"/>
    </font>
    <font>
      <sz val="10"/>
      <color theme="1"/>
      <name val="Times New Roman"/>
      <family val="1"/>
    </font>
    <font>
      <sz val="9"/>
      <color indexed="8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5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10"/>
      <name val="Arial"/>
      <family val="2"/>
      <charset val="204"/>
    </font>
    <font>
      <b/>
      <u/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indexed="8"/>
      <name val="Calibri"/>
      <family val="2"/>
      <charset val="204"/>
    </font>
    <font>
      <b/>
      <sz val="8"/>
      <color indexed="8"/>
      <name val="Arial"/>
      <family val="2"/>
    </font>
    <font>
      <sz val="8"/>
      <name val="Arial"/>
      <family val="2"/>
      <charset val="204"/>
    </font>
    <font>
      <sz val="8"/>
      <color indexed="59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</font>
    <font>
      <b/>
      <sz val="8"/>
      <name val="Arial"/>
      <family val="2"/>
      <charset val="204"/>
    </font>
    <font>
      <i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1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1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6" fillId="4" borderId="1" xfId="0" applyFont="1" applyFill="1" applyBorder="1" applyAlignment="1">
      <alignment horizontal="center" vertical="center" textRotation="255" wrapText="1"/>
    </xf>
    <xf numFmtId="14" fontId="7" fillId="2" borderId="1" xfId="2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10" borderId="0" xfId="0" applyFont="1" applyFill="1" applyAlignment="1">
      <alignment wrapText="1"/>
    </xf>
    <xf numFmtId="1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1" fillId="0" borderId="1" xfId="1" applyNumberFormat="1" applyFont="1" applyFill="1" applyBorder="1" applyAlignment="1">
      <alignment vertical="top" wrapText="1"/>
    </xf>
    <xf numFmtId="0" fontId="11" fillId="2" borderId="1" xfId="1" applyNumberFormat="1" applyFont="1" applyFill="1" applyBorder="1" applyAlignment="1">
      <alignment vertical="top" wrapText="1"/>
    </xf>
    <xf numFmtId="0" fontId="11" fillId="2" borderId="2" xfId="1" applyNumberFormat="1" applyFont="1" applyFill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12" fillId="3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textRotation="255" wrapText="1"/>
    </xf>
    <xf numFmtId="164" fontId="13" fillId="4" borderId="3" xfId="0" applyNumberFormat="1" applyFont="1" applyFill="1" applyBorder="1" applyAlignment="1" applyProtection="1">
      <alignment horizontal="center" vertical="center" wrapText="1"/>
    </xf>
    <xf numFmtId="0" fontId="11" fillId="6" borderId="4" xfId="0" applyNumberFormat="1" applyFont="1" applyFill="1" applyBorder="1" applyAlignment="1" applyProtection="1">
      <alignment horizontal="center" vertical="center" textRotation="255" wrapText="1"/>
    </xf>
    <xf numFmtId="0" fontId="6" fillId="7" borderId="1" xfId="0" applyFont="1" applyFill="1" applyBorder="1" applyAlignment="1">
      <alignment horizontal="center" vertical="center" textRotation="255" wrapText="1"/>
    </xf>
    <xf numFmtId="0" fontId="11" fillId="8" borderId="4" xfId="0" applyNumberFormat="1" applyFont="1" applyFill="1" applyBorder="1" applyAlignment="1" applyProtection="1">
      <alignment horizontal="center" vertical="center" textRotation="255" wrapText="1"/>
    </xf>
    <xf numFmtId="0" fontId="6" fillId="8" borderId="1" xfId="0" applyFont="1" applyFill="1" applyBorder="1" applyAlignment="1">
      <alignment horizontal="center" vertical="center" textRotation="255" wrapText="1"/>
    </xf>
    <xf numFmtId="0" fontId="11" fillId="9" borderId="4" xfId="0" applyNumberFormat="1" applyFont="1" applyFill="1" applyBorder="1" applyAlignment="1" applyProtection="1">
      <alignment horizontal="center" vertical="center" textRotation="255" wrapText="1"/>
    </xf>
    <xf numFmtId="0" fontId="6" fillId="9" borderId="1" xfId="0" applyFont="1" applyFill="1" applyBorder="1" applyAlignment="1">
      <alignment horizontal="center" vertical="center" textRotation="255" wrapText="1"/>
    </xf>
    <xf numFmtId="0" fontId="6" fillId="9" borderId="5" xfId="0" applyFont="1" applyFill="1" applyBorder="1" applyAlignment="1">
      <alignment horizontal="center" vertical="center" textRotation="255" wrapText="1"/>
    </xf>
    <xf numFmtId="0" fontId="14" fillId="10" borderId="1" xfId="0" applyFont="1" applyFill="1" applyBorder="1" applyAlignment="1">
      <alignment horizontal="center" vertical="center" wrapText="1"/>
    </xf>
    <xf numFmtId="0" fontId="11" fillId="2" borderId="6" xfId="3" applyNumberFormat="1" applyFont="1" applyFill="1" applyBorder="1" applyAlignment="1">
      <alignment vertical="top" wrapText="1"/>
    </xf>
    <xf numFmtId="0" fontId="11" fillId="2" borderId="1" xfId="1" applyNumberFormat="1" applyFont="1" applyFill="1" applyBorder="1" applyAlignment="1">
      <alignment horizontal="left" vertical="top" wrapText="1"/>
    </xf>
    <xf numFmtId="14" fontId="11" fillId="2" borderId="1" xfId="1" applyNumberFormat="1" applyFont="1" applyFill="1" applyBorder="1" applyAlignment="1">
      <alignment horizontal="left" vertical="top" wrapText="1"/>
    </xf>
    <xf numFmtId="2" fontId="6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0" xfId="0" applyNumberFormat="1" applyFont="1" applyBorder="1" applyAlignment="1">
      <alignment wrapText="1"/>
    </xf>
    <xf numFmtId="164" fontId="6" fillId="0" borderId="0" xfId="0" applyNumberFormat="1" applyFont="1" applyAlignment="1">
      <alignment wrapText="1"/>
    </xf>
    <xf numFmtId="0" fontId="7" fillId="10" borderId="6" xfId="3" applyNumberFormat="1" applyFont="1" applyFill="1" applyBorder="1" applyAlignment="1">
      <alignment vertical="top" wrapText="1"/>
    </xf>
    <xf numFmtId="14" fontId="11" fillId="10" borderId="1" xfId="1" applyNumberFormat="1" applyFont="1" applyFill="1" applyBorder="1" applyAlignment="1">
      <alignment horizontal="left" vertical="top" wrapText="1"/>
    </xf>
    <xf numFmtId="0" fontId="6" fillId="10" borderId="1" xfId="0" applyFont="1" applyFill="1" applyBorder="1" applyAlignment="1">
      <alignment wrapText="1"/>
    </xf>
    <xf numFmtId="0" fontId="11" fillId="10" borderId="1" xfId="1" applyNumberFormat="1" applyFont="1" applyFill="1" applyBorder="1" applyAlignment="1">
      <alignment vertical="top" wrapText="1"/>
    </xf>
    <xf numFmtId="0" fontId="11" fillId="10" borderId="2" xfId="1" applyNumberFormat="1" applyFont="1" applyFill="1" applyBorder="1" applyAlignment="1">
      <alignment vertical="top" wrapText="1"/>
    </xf>
    <xf numFmtId="2" fontId="6" fillId="10" borderId="1" xfId="0" applyNumberFormat="1" applyFont="1" applyFill="1" applyBorder="1" applyAlignment="1">
      <alignment wrapText="1"/>
    </xf>
    <xf numFmtId="164" fontId="6" fillId="10" borderId="1" xfId="0" applyNumberFormat="1" applyFont="1" applyFill="1" applyBorder="1" applyAlignment="1">
      <alignment wrapText="1"/>
    </xf>
    <xf numFmtId="164" fontId="6" fillId="10" borderId="0" xfId="0" applyNumberFormat="1" applyFont="1" applyFill="1" applyBorder="1" applyAlignment="1">
      <alignment wrapText="1"/>
    </xf>
    <xf numFmtId="0" fontId="6" fillId="10" borderId="0" xfId="0" applyFont="1" applyFill="1" applyAlignment="1">
      <alignment wrapText="1"/>
    </xf>
    <xf numFmtId="164" fontId="14" fillId="10" borderId="1" xfId="0" applyNumberFormat="1" applyFont="1" applyFill="1" applyBorder="1" applyAlignment="1">
      <alignment wrapText="1"/>
    </xf>
    <xf numFmtId="164" fontId="6" fillId="10" borderId="0" xfId="0" applyNumberFormat="1" applyFont="1" applyFill="1" applyAlignment="1">
      <alignment wrapText="1"/>
    </xf>
    <xf numFmtId="4" fontId="11" fillId="2" borderId="6" xfId="3" applyNumberFormat="1" applyFont="1" applyFill="1" applyBorder="1" applyAlignment="1">
      <alignment horizontal="right" vertical="top" wrapText="1"/>
    </xf>
    <xf numFmtId="164" fontId="14" fillId="10" borderId="0" xfId="0" applyNumberFormat="1" applyFont="1" applyFill="1" applyBorder="1" applyAlignment="1">
      <alignment wrapText="1"/>
    </xf>
    <xf numFmtId="14" fontId="11" fillId="2" borderId="7" xfId="1" applyNumberFormat="1" applyFont="1" applyFill="1" applyBorder="1" applyAlignment="1">
      <alignment horizontal="left" vertical="top" wrapText="1"/>
    </xf>
    <xf numFmtId="0" fontId="11" fillId="2" borderId="7" xfId="1" applyNumberFormat="1" applyFont="1" applyFill="1" applyBorder="1" applyAlignment="1">
      <alignment vertical="top" wrapText="1"/>
    </xf>
    <xf numFmtId="164" fontId="6" fillId="0" borderId="7" xfId="0" applyNumberFormat="1" applyFont="1" applyBorder="1" applyAlignment="1">
      <alignment wrapText="1"/>
    </xf>
    <xf numFmtId="164" fontId="14" fillId="0" borderId="0" xfId="0" applyNumberFormat="1" applyFont="1" applyAlignment="1">
      <alignment wrapText="1"/>
    </xf>
    <xf numFmtId="1" fontId="6" fillId="0" borderId="0" xfId="0" applyNumberFormat="1" applyFont="1" applyAlignment="1">
      <alignment wrapText="1"/>
    </xf>
    <xf numFmtId="14" fontId="6" fillId="0" borderId="0" xfId="0" applyNumberFormat="1" applyFont="1" applyAlignment="1">
      <alignment wrapText="1"/>
    </xf>
    <xf numFmtId="4" fontId="7" fillId="2" borderId="6" xfId="3" applyNumberFormat="1" applyFont="1" applyFill="1" applyBorder="1" applyAlignment="1">
      <alignment horizontal="right" vertical="top" wrapText="1"/>
    </xf>
    <xf numFmtId="164" fontId="6" fillId="0" borderId="0" xfId="0" applyNumberFormat="1" applyFont="1" applyFill="1" applyBorder="1" applyAlignment="1">
      <alignment wrapText="1"/>
    </xf>
    <xf numFmtId="0" fontId="14" fillId="0" borderId="0" xfId="0" applyFont="1" applyAlignment="1">
      <alignment wrapText="1"/>
    </xf>
    <xf numFmtId="0" fontId="6" fillId="0" borderId="0" xfId="0" applyFont="1"/>
    <xf numFmtId="16" fontId="6" fillId="0" borderId="0" xfId="0" applyNumberFormat="1" applyFont="1" applyAlignment="1">
      <alignment wrapText="1"/>
    </xf>
    <xf numFmtId="49" fontId="15" fillId="11" borderId="1" xfId="4" applyNumberFormat="1" applyFont="1" applyFill="1" applyBorder="1" applyAlignment="1">
      <alignment vertical="center" wrapText="1"/>
    </xf>
    <xf numFmtId="0" fontId="15" fillId="11" borderId="1" xfId="5" applyFont="1" applyFill="1" applyBorder="1" applyAlignment="1">
      <alignment horizontal="center" vertical="center" wrapText="1"/>
    </xf>
    <xf numFmtId="0" fontId="15" fillId="12" borderId="1" xfId="5" applyFont="1" applyFill="1" applyBorder="1" applyAlignment="1">
      <alignment horizontal="center" vertical="center" wrapText="1"/>
    </xf>
    <xf numFmtId="0" fontId="15" fillId="10" borderId="1" xfId="5" applyFont="1" applyFill="1" applyBorder="1" applyAlignment="1">
      <alignment horizontal="center" vertical="center" wrapText="1"/>
    </xf>
    <xf numFmtId="2" fontId="15" fillId="11" borderId="1" xfId="5" applyNumberFormat="1" applyFont="1" applyFill="1" applyBorder="1" applyAlignment="1">
      <alignment horizontal="center" vertical="center" wrapText="1"/>
    </xf>
    <xf numFmtId="0" fontId="15" fillId="11" borderId="5" xfId="5" applyFont="1" applyFill="1" applyBorder="1" applyAlignment="1">
      <alignment horizontal="center" vertical="center" wrapText="1"/>
    </xf>
    <xf numFmtId="0" fontId="15" fillId="11" borderId="1" xfId="4" applyFont="1" applyFill="1" applyBorder="1" applyAlignment="1">
      <alignment vertical="center" wrapText="1"/>
    </xf>
    <xf numFmtId="0" fontId="15" fillId="11" borderId="1" xfId="6" applyFont="1" applyFill="1" applyBorder="1" applyAlignment="1">
      <alignment horizontal="center" vertical="center" wrapText="1"/>
    </xf>
    <xf numFmtId="0" fontId="15" fillId="12" borderId="1" xfId="6" applyFont="1" applyFill="1" applyBorder="1" applyAlignment="1">
      <alignment horizontal="center" vertical="center" wrapText="1"/>
    </xf>
    <xf numFmtId="0" fontId="15" fillId="10" borderId="1" xfId="6" applyFont="1" applyFill="1" applyBorder="1" applyAlignment="1">
      <alignment horizontal="center" vertical="center" wrapText="1"/>
    </xf>
    <xf numFmtId="2" fontId="15" fillId="11" borderId="1" xfId="6" applyNumberFormat="1" applyFont="1" applyFill="1" applyBorder="1" applyAlignment="1">
      <alignment horizontal="center" vertical="center" wrapText="1"/>
    </xf>
    <xf numFmtId="0" fontId="17" fillId="2" borderId="1" xfId="7" applyNumberFormat="1" applyFont="1" applyFill="1" applyBorder="1" applyAlignment="1">
      <alignment horizontal="center" vertical="center"/>
    </xf>
    <xf numFmtId="2" fontId="3" fillId="0" borderId="1" xfId="4" applyNumberFormat="1" applyFont="1" applyBorder="1" applyAlignment="1">
      <alignment horizontal="center" vertical="center"/>
    </xf>
    <xf numFmtId="0" fontId="18" fillId="2" borderId="1" xfId="7" applyNumberFormat="1" applyFont="1" applyFill="1" applyBorder="1" applyAlignment="1">
      <alignment horizontal="center" vertical="center" wrapText="1"/>
    </xf>
    <xf numFmtId="164" fontId="18" fillId="12" borderId="1" xfId="7" applyNumberFormat="1" applyFont="1" applyFill="1" applyBorder="1" applyAlignment="1">
      <alignment horizontal="center" vertical="center" wrapText="1"/>
    </xf>
    <xf numFmtId="164" fontId="18" fillId="2" borderId="1" xfId="7" applyNumberFormat="1" applyFont="1" applyFill="1" applyBorder="1" applyAlignment="1">
      <alignment horizontal="center" vertical="center"/>
    </xf>
    <xf numFmtId="164" fontId="3" fillId="10" borderId="1" xfId="4" applyNumberFormat="1" applyFont="1" applyFill="1" applyBorder="1" applyAlignment="1">
      <alignment horizontal="center" vertical="center" wrapText="1"/>
    </xf>
    <xf numFmtId="4" fontId="3" fillId="3" borderId="1" xfId="4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right" vertical="top" wrapText="1"/>
    </xf>
    <xf numFmtId="4" fontId="4" fillId="10" borderId="0" xfId="8" applyNumberFormat="1" applyFont="1" applyFill="1" applyBorder="1" applyAlignment="1">
      <alignment horizontal="right" vertical="top" wrapText="1"/>
    </xf>
    <xf numFmtId="2" fontId="0" fillId="0" borderId="0" xfId="0" applyNumberFormat="1"/>
    <xf numFmtId="4" fontId="5" fillId="2" borderId="6" xfId="1" applyNumberFormat="1" applyFont="1" applyFill="1" applyBorder="1" applyAlignment="1">
      <alignment horizontal="right" vertical="top" wrapText="1"/>
    </xf>
    <xf numFmtId="4" fontId="4" fillId="10" borderId="0" xfId="1" applyNumberFormat="1" applyFont="1" applyFill="1" applyBorder="1" applyAlignment="1">
      <alignment horizontal="right" vertical="top" wrapText="1"/>
    </xf>
    <xf numFmtId="166" fontId="3" fillId="3" borderId="1" xfId="4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horizontal="right" vertical="top" wrapText="1"/>
    </xf>
    <xf numFmtId="4" fontId="0" fillId="0" borderId="0" xfId="0" applyNumberFormat="1"/>
    <xf numFmtId="4" fontId="4" fillId="2" borderId="6" xfId="9" applyNumberFormat="1" applyFont="1" applyFill="1" applyBorder="1" applyAlignment="1">
      <alignment horizontal="right" vertical="top" wrapText="1"/>
    </xf>
    <xf numFmtId="0" fontId="0" fillId="4" borderId="0" xfId="0" applyFill="1"/>
    <xf numFmtId="0" fontId="19" fillId="0" borderId="6" xfId="10" applyNumberFormat="1" applyFont="1" applyBorder="1" applyAlignment="1">
      <alignment vertical="center" wrapText="1"/>
    </xf>
    <xf numFmtId="0" fontId="19" fillId="0" borderId="6" xfId="10" applyNumberFormat="1" applyFont="1" applyBorder="1" applyAlignment="1">
      <alignment vertical="top" wrapText="1" indent="4"/>
    </xf>
    <xf numFmtId="0" fontId="19" fillId="4" borderId="6" xfId="10" applyNumberFormat="1" applyFont="1" applyFill="1" applyBorder="1" applyAlignment="1">
      <alignment vertical="center" wrapText="1"/>
    </xf>
    <xf numFmtId="0" fontId="19" fillId="4" borderId="6" xfId="10" applyNumberFormat="1" applyFont="1" applyFill="1" applyBorder="1" applyAlignment="1">
      <alignment vertical="top" wrapText="1" indent="4"/>
    </xf>
    <xf numFmtId="0" fontId="19" fillId="10" borderId="6" xfId="10" applyNumberFormat="1" applyFont="1" applyFill="1" applyBorder="1" applyAlignment="1">
      <alignment vertical="center" wrapText="1"/>
    </xf>
    <xf numFmtId="0" fontId="19" fillId="10" borderId="6" xfId="10" applyNumberFormat="1" applyFont="1" applyFill="1" applyBorder="1" applyAlignment="1">
      <alignment vertical="top" wrapText="1" indent="4"/>
    </xf>
    <xf numFmtId="0" fontId="20" fillId="0" borderId="0" xfId="0" applyFont="1" applyAlignment="1">
      <alignment vertical="center"/>
    </xf>
    <xf numFmtId="0" fontId="20" fillId="0" borderId="0" xfId="0" applyFont="1"/>
    <xf numFmtId="0" fontId="9" fillId="13" borderId="3" xfId="0" applyNumberFormat="1" applyFont="1" applyFill="1" applyBorder="1" applyAlignment="1" applyProtection="1">
      <alignment horizontal="center" vertical="center" wrapText="1"/>
    </xf>
    <xf numFmtId="17" fontId="9" fillId="13" borderId="3" xfId="0" applyNumberFormat="1" applyFont="1" applyFill="1" applyBorder="1" applyAlignment="1" applyProtection="1">
      <alignment horizontal="center" vertical="center" wrapText="1"/>
    </xf>
    <xf numFmtId="14" fontId="9" fillId="13" borderId="3" xfId="0" applyNumberFormat="1" applyFont="1" applyFill="1" applyBorder="1" applyAlignment="1" applyProtection="1">
      <alignment horizontal="center" vertical="center" wrapText="1"/>
    </xf>
    <xf numFmtId="164" fontId="9" fillId="13" borderId="4" xfId="0" applyNumberFormat="1" applyFont="1" applyFill="1" applyBorder="1" applyAlignment="1" applyProtection="1">
      <alignment horizontal="center" vertical="center" wrapText="1"/>
    </xf>
    <xf numFmtId="0" fontId="9" fillId="13" borderId="4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13" borderId="8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/>
    <xf numFmtId="0" fontId="20" fillId="0" borderId="0" xfId="0" applyFont="1" applyBorder="1"/>
    <xf numFmtId="164" fontId="20" fillId="0" borderId="0" xfId="0" applyNumberFormat="1" applyFont="1"/>
    <xf numFmtId="0" fontId="20" fillId="0" borderId="0" xfId="0" applyFont="1" applyAlignment="1">
      <alignment vertical="top"/>
    </xf>
    <xf numFmtId="0" fontId="20" fillId="4" borderId="1" xfId="0" applyFont="1" applyFill="1" applyBorder="1"/>
    <xf numFmtId="0" fontId="20" fillId="4" borderId="0" xfId="0" applyFont="1" applyFill="1" applyBorder="1"/>
    <xf numFmtId="0" fontId="20" fillId="4" borderId="0" xfId="0" applyFont="1" applyFill="1"/>
    <xf numFmtId="164" fontId="20" fillId="4" borderId="0" xfId="0" applyNumberFormat="1" applyFont="1" applyFill="1"/>
    <xf numFmtId="164" fontId="20" fillId="4" borderId="0" xfId="0" applyNumberFormat="1" applyFont="1" applyFill="1" applyAlignment="1">
      <alignment vertical="top"/>
    </xf>
    <xf numFmtId="0" fontId="20" fillId="10" borderId="1" xfId="0" applyFont="1" applyFill="1" applyBorder="1"/>
    <xf numFmtId="0" fontId="20" fillId="10" borderId="0" xfId="0" applyFont="1" applyFill="1" applyBorder="1"/>
    <xf numFmtId="0" fontId="20" fillId="10" borderId="0" xfId="0" applyFont="1" applyFill="1"/>
    <xf numFmtId="164" fontId="20" fillId="10" borderId="0" xfId="0" applyNumberFormat="1" applyFont="1" applyFill="1"/>
    <xf numFmtId="0" fontId="19" fillId="0" borderId="1" xfId="0" applyFont="1" applyBorder="1"/>
    <xf numFmtId="0" fontId="19" fillId="0" borderId="0" xfId="0" applyFont="1" applyBorder="1"/>
    <xf numFmtId="164" fontId="19" fillId="0" borderId="0" xfId="0" applyNumberFormat="1" applyFont="1"/>
    <xf numFmtId="0" fontId="19" fillId="0" borderId="0" xfId="0" applyFont="1"/>
    <xf numFmtId="0" fontId="8" fillId="4" borderId="0" xfId="0" applyFont="1" applyFill="1"/>
    <xf numFmtId="0" fontId="8" fillId="0" borderId="0" xfId="0" applyFont="1"/>
    <xf numFmtId="167" fontId="8" fillId="0" borderId="0" xfId="0" applyNumberFormat="1" applyFont="1"/>
    <xf numFmtId="0" fontId="20" fillId="4" borderId="0" xfId="0" applyFont="1" applyFill="1" applyAlignment="1">
      <alignment vertical="top"/>
    </xf>
    <xf numFmtId="0" fontId="2" fillId="0" borderId="0" xfId="11" applyAlignment="1">
      <alignment wrapText="1"/>
    </xf>
    <xf numFmtId="0" fontId="21" fillId="0" borderId="0" xfId="11" applyNumberFormat="1" applyFont="1" applyAlignment="1">
      <alignment horizontal="left" wrapText="1"/>
    </xf>
    <xf numFmtId="0" fontId="22" fillId="0" borderId="0" xfId="11" applyFont="1" applyAlignment="1">
      <alignment wrapText="1"/>
    </xf>
    <xf numFmtId="0" fontId="24" fillId="0" borderId="0" xfId="11" applyFont="1" applyAlignment="1">
      <alignment wrapText="1"/>
    </xf>
    <xf numFmtId="0" fontId="24" fillId="0" borderId="0" xfId="11" applyNumberFormat="1" applyFont="1" applyAlignment="1">
      <alignment horizontal="left" wrapText="1"/>
    </xf>
    <xf numFmtId="0" fontId="2" fillId="0" borderId="0" xfId="12"/>
    <xf numFmtId="0" fontId="21" fillId="0" borderId="0" xfId="12" applyNumberFormat="1" applyFont="1" applyAlignment="1">
      <alignment horizontal="left"/>
    </xf>
    <xf numFmtId="0" fontId="22" fillId="0" borderId="0" xfId="12" applyFont="1" applyAlignment="1">
      <alignment indent="4"/>
    </xf>
    <xf numFmtId="0" fontId="24" fillId="0" borderId="0" xfId="12" applyFont="1"/>
    <xf numFmtId="0" fontId="24" fillId="0" borderId="0" xfId="12" applyNumberFormat="1" applyFont="1" applyAlignment="1">
      <alignment horizontal="left"/>
    </xf>
    <xf numFmtId="14" fontId="0" fillId="0" borderId="0" xfId="0" applyNumberFormat="1"/>
    <xf numFmtId="164" fontId="20" fillId="10" borderId="0" xfId="0" applyNumberFormat="1" applyFont="1" applyFill="1" applyAlignment="1">
      <alignment vertical="top"/>
    </xf>
    <xf numFmtId="0" fontId="0" fillId="10" borderId="0" xfId="0" applyFill="1"/>
    <xf numFmtId="0" fontId="20" fillId="10" borderId="6" xfId="10" applyNumberFormat="1" applyFont="1" applyFill="1" applyBorder="1" applyAlignment="1">
      <alignment vertical="center" wrapText="1"/>
    </xf>
    <xf numFmtId="0" fontId="20" fillId="10" borderId="6" xfId="10" applyNumberFormat="1" applyFont="1" applyFill="1" applyBorder="1" applyAlignment="1">
      <alignment vertical="top" wrapText="1" indent="4"/>
    </xf>
    <xf numFmtId="0" fontId="25" fillId="0" borderId="0" xfId="0" applyNumberFormat="1" applyFont="1" applyFill="1" applyBorder="1" applyAlignment="1" applyProtection="1"/>
    <xf numFmtId="171" fontId="0" fillId="0" borderId="0" xfId="0" applyNumberFormat="1"/>
    <xf numFmtId="0" fontId="5" fillId="2" borderId="6" xfId="13" applyNumberFormat="1" applyFont="1" applyFill="1" applyBorder="1" applyAlignment="1">
      <alignment vertical="top"/>
    </xf>
    <xf numFmtId="0" fontId="5" fillId="2" borderId="6" xfId="13" applyNumberFormat="1" applyFont="1" applyFill="1" applyBorder="1" applyAlignment="1">
      <alignment horizontal="left" vertical="top"/>
    </xf>
    <xf numFmtId="0" fontId="5" fillId="2" borderId="6" xfId="13" applyNumberFormat="1" applyFont="1" applyFill="1" applyBorder="1" applyAlignment="1">
      <alignment horizontal="center" vertical="top"/>
    </xf>
    <xf numFmtId="4" fontId="5" fillId="2" borderId="6" xfId="13" applyNumberFormat="1" applyFont="1" applyFill="1" applyBorder="1" applyAlignment="1">
      <alignment horizontal="right" vertical="top"/>
    </xf>
    <xf numFmtId="0" fontId="26" fillId="2" borderId="6" xfId="13" applyNumberFormat="1" applyFont="1" applyFill="1" applyBorder="1" applyAlignment="1">
      <alignment vertical="top"/>
    </xf>
    <xf numFmtId="2" fontId="4" fillId="2" borderId="6" xfId="13" applyNumberFormat="1" applyFont="1" applyFill="1" applyBorder="1" applyAlignment="1">
      <alignment horizontal="right" vertical="top"/>
    </xf>
    <xf numFmtId="0" fontId="4" fillId="2" borderId="6" xfId="13" applyNumberFormat="1" applyFont="1" applyFill="1" applyBorder="1" applyAlignment="1">
      <alignment vertical="top"/>
    </xf>
    <xf numFmtId="4" fontId="4" fillId="2" borderId="6" xfId="13" applyNumberFormat="1" applyFont="1" applyFill="1" applyBorder="1" applyAlignment="1">
      <alignment horizontal="right" vertical="top"/>
    </xf>
    <xf numFmtId="0" fontId="2" fillId="0" borderId="0" xfId="13" applyAlignment="1"/>
    <xf numFmtId="2" fontId="0" fillId="10" borderId="0" xfId="0" applyNumberFormat="1" applyFill="1"/>
    <xf numFmtId="0" fontId="26" fillId="2" borderId="6" xfId="14" applyNumberFormat="1" applyFont="1" applyFill="1" applyBorder="1" applyAlignment="1">
      <alignment vertical="top"/>
    </xf>
    <xf numFmtId="2" fontId="4" fillId="2" borderId="6" xfId="14" applyNumberFormat="1" applyFont="1" applyFill="1" applyBorder="1" applyAlignment="1">
      <alignment horizontal="right" vertical="top"/>
    </xf>
    <xf numFmtId="0" fontId="4" fillId="2" borderId="6" xfId="14" applyNumberFormat="1" applyFont="1" applyFill="1" applyBorder="1" applyAlignment="1">
      <alignment vertical="top"/>
    </xf>
    <xf numFmtId="0" fontId="5" fillId="2" borderId="6" xfId="14" applyNumberFormat="1" applyFont="1" applyFill="1" applyBorder="1" applyAlignment="1">
      <alignment vertical="top"/>
    </xf>
    <xf numFmtId="4" fontId="5" fillId="2" borderId="6" xfId="14" applyNumberFormat="1" applyFont="1" applyFill="1" applyBorder="1" applyAlignment="1">
      <alignment horizontal="right" vertical="top"/>
    </xf>
    <xf numFmtId="4" fontId="4" fillId="2" borderId="6" xfId="14" applyNumberFormat="1" applyFont="1" applyFill="1" applyBorder="1" applyAlignment="1">
      <alignment horizontal="right" vertical="top"/>
    </xf>
    <xf numFmtId="0" fontId="2" fillId="0" borderId="0" xfId="14" applyAlignment="1"/>
    <xf numFmtId="0" fontId="2" fillId="0" borderId="0" xfId="15"/>
    <xf numFmtId="0" fontId="21" fillId="0" borderId="0" xfId="15" applyNumberFormat="1" applyFont="1" applyAlignment="1">
      <alignment horizontal="left"/>
    </xf>
    <xf numFmtId="0" fontId="22" fillId="0" borderId="0" xfId="15" applyFont="1" applyAlignment="1">
      <alignment indent="4"/>
    </xf>
    <xf numFmtId="0" fontId="24" fillId="0" borderId="0" xfId="15" applyFont="1"/>
    <xf numFmtId="0" fontId="24" fillId="0" borderId="0" xfId="15" applyNumberFormat="1" applyFont="1" applyAlignment="1">
      <alignment horizontal="left"/>
    </xf>
    <xf numFmtId="4" fontId="4" fillId="2" borderId="6" xfId="3" applyNumberFormat="1" applyFont="1" applyFill="1" applyBorder="1" applyAlignment="1">
      <alignment horizontal="right" vertical="top" wrapText="1"/>
    </xf>
    <xf numFmtId="2" fontId="14" fillId="10" borderId="1" xfId="0" applyNumberFormat="1" applyFont="1" applyFill="1" applyBorder="1" applyAlignment="1">
      <alignment wrapText="1"/>
    </xf>
    <xf numFmtId="2" fontId="14" fillId="0" borderId="0" xfId="0" applyNumberFormat="1" applyFont="1" applyAlignment="1">
      <alignment wrapText="1"/>
    </xf>
    <xf numFmtId="164" fontId="18" fillId="2" borderId="1" xfId="7" applyNumberFormat="1" applyFont="1" applyFill="1" applyBorder="1" applyAlignment="1">
      <alignment horizontal="center" vertical="center" wrapText="1"/>
    </xf>
    <xf numFmtId="164" fontId="6" fillId="0" borderId="0" xfId="0" applyNumberFormat="1" applyFont="1"/>
    <xf numFmtId="164" fontId="0" fillId="0" borderId="0" xfId="0" applyNumberFormat="1"/>
    <xf numFmtId="164" fontId="0" fillId="10" borderId="0" xfId="0" applyNumberFormat="1" applyFill="1"/>
    <xf numFmtId="2" fontId="6" fillId="0" borderId="0" xfId="0" applyNumberFormat="1" applyFont="1" applyAlignment="1">
      <alignment wrapText="1"/>
    </xf>
    <xf numFmtId="0" fontId="4" fillId="2" borderId="6" xfId="3" applyNumberFormat="1" applyFont="1" applyFill="1" applyBorder="1" applyAlignment="1">
      <alignment horizontal="right" vertical="top" wrapText="1"/>
    </xf>
    <xf numFmtId="4" fontId="6" fillId="0" borderId="0" xfId="0" applyNumberFormat="1" applyFont="1" applyAlignment="1">
      <alignment wrapText="1"/>
    </xf>
    <xf numFmtId="0" fontId="27" fillId="0" borderId="0" xfId="0" applyFont="1"/>
    <xf numFmtId="0" fontId="28" fillId="3" borderId="4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2" fontId="27" fillId="0" borderId="4" xfId="0" applyNumberFormat="1" applyFont="1" applyBorder="1" applyAlignment="1">
      <alignment horizontal="center" vertical="center"/>
    </xf>
    <xf numFmtId="0" fontId="30" fillId="0" borderId="0" xfId="0" applyFont="1"/>
    <xf numFmtId="0" fontId="27" fillId="0" borderId="4" xfId="0" applyFont="1" applyBorder="1"/>
    <xf numFmtId="0" fontId="31" fillId="0" borderId="0" xfId="0" applyFont="1" applyAlignment="1">
      <alignment vertical="center"/>
    </xf>
    <xf numFmtId="2" fontId="27" fillId="0" borderId="4" xfId="0" applyNumberFormat="1" applyFont="1" applyBorder="1"/>
    <xf numFmtId="164" fontId="27" fillId="0" borderId="4" xfId="0" applyNumberFormat="1" applyFont="1" applyBorder="1"/>
    <xf numFmtId="164" fontId="27" fillId="0" borderId="4" xfId="0" applyNumberFormat="1" applyFont="1" applyBorder="1" applyAlignment="1">
      <alignment horizontal="right"/>
    </xf>
    <xf numFmtId="171" fontId="27" fillId="0" borderId="4" xfId="0" applyNumberFormat="1" applyFont="1" applyBorder="1"/>
    <xf numFmtId="0" fontId="27" fillId="0" borderId="1" xfId="6" applyFont="1" applyBorder="1"/>
    <xf numFmtId="164" fontId="27" fillId="0" borderId="1" xfId="6" applyNumberFormat="1" applyFont="1" applyBorder="1" applyAlignment="1">
      <alignment horizontal="right"/>
    </xf>
    <xf numFmtId="0" fontId="27" fillId="0" borderId="0" xfId="6" applyFont="1"/>
    <xf numFmtId="4" fontId="27" fillId="0" borderId="4" xfId="0" applyNumberFormat="1" applyFont="1" applyBorder="1"/>
    <xf numFmtId="4" fontId="30" fillId="0" borderId="0" xfId="0" applyNumberFormat="1" applyFont="1"/>
    <xf numFmtId="4" fontId="31" fillId="3" borderId="4" xfId="0" applyNumberFormat="1" applyFont="1" applyFill="1" applyBorder="1"/>
    <xf numFmtId="0" fontId="32" fillId="0" borderId="0" xfId="0" applyFont="1" applyAlignment="1">
      <alignment horizontal="right" vertical="top"/>
    </xf>
    <xf numFmtId="4" fontId="27" fillId="0" borderId="0" xfId="0" applyNumberFormat="1" applyFont="1"/>
    <xf numFmtId="0" fontId="5" fillId="2" borderId="6" xfId="1" applyNumberFormat="1" applyFont="1" applyFill="1" applyBorder="1" applyAlignment="1">
      <alignment vertical="top"/>
    </xf>
    <xf numFmtId="0" fontId="5" fillId="2" borderId="6" xfId="1" applyNumberFormat="1" applyFont="1" applyFill="1" applyBorder="1" applyAlignment="1">
      <alignment horizontal="left" vertical="top"/>
    </xf>
    <xf numFmtId="0" fontId="5" fillId="2" borderId="6" xfId="1" applyNumberFormat="1" applyFont="1" applyFill="1" applyBorder="1" applyAlignment="1">
      <alignment horizontal="center" vertical="top"/>
    </xf>
    <xf numFmtId="0" fontId="2" fillId="0" borderId="0" xfId="1" applyAlignment="1"/>
    <xf numFmtId="4" fontId="5" fillId="2" borderId="6" xfId="1" applyNumberFormat="1" applyFont="1" applyFill="1" applyBorder="1" applyAlignment="1">
      <alignment horizontal="right" vertical="top"/>
    </xf>
    <xf numFmtId="0" fontId="4" fillId="2" borderId="6" xfId="1" applyNumberFormat="1" applyFont="1" applyFill="1" applyBorder="1" applyAlignment="1">
      <alignment vertical="top"/>
    </xf>
    <xf numFmtId="2" fontId="4" fillId="2" borderId="6" xfId="1" applyNumberFormat="1" applyFont="1" applyFill="1" applyBorder="1" applyAlignment="1">
      <alignment horizontal="right" vertical="top"/>
    </xf>
    <xf numFmtId="4" fontId="26" fillId="2" borderId="6" xfId="1" applyNumberFormat="1" applyFont="1" applyFill="1" applyBorder="1" applyAlignment="1">
      <alignment horizontal="right" vertical="top"/>
    </xf>
    <xf numFmtId="0" fontId="4" fillId="2" borderId="6" xfId="1" applyNumberFormat="1" applyFont="1" applyFill="1" applyBorder="1" applyAlignment="1">
      <alignment horizontal="right" vertical="top"/>
    </xf>
    <xf numFmtId="2" fontId="26" fillId="2" borderId="6" xfId="1" applyNumberFormat="1" applyFont="1" applyFill="1" applyBorder="1" applyAlignment="1">
      <alignment horizontal="right" vertical="top"/>
    </xf>
    <xf numFmtId="4" fontId="4" fillId="2" borderId="6" xfId="1" applyNumberFormat="1" applyFont="1" applyFill="1" applyBorder="1" applyAlignment="1">
      <alignment horizontal="right" vertical="top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 wrapText="1"/>
    </xf>
    <xf numFmtId="0" fontId="5" fillId="2" borderId="6" xfId="1" applyNumberFormat="1" applyFont="1" applyFill="1" applyBorder="1" applyAlignment="1">
      <alignment horizontal="left" vertical="top"/>
    </xf>
    <xf numFmtId="0" fontId="2" fillId="0" borderId="17" xfId="11" applyNumberFormat="1" applyFont="1" applyBorder="1" applyAlignment="1">
      <alignment horizontal="center" vertical="center" wrapText="1"/>
    </xf>
    <xf numFmtId="0" fontId="2" fillId="0" borderId="15" xfId="11" applyNumberFormat="1" applyFont="1" applyBorder="1" applyAlignment="1">
      <alignment horizontal="center" vertical="center" wrapText="1"/>
    </xf>
    <xf numFmtId="0" fontId="2" fillId="0" borderId="18" xfId="11" applyNumberFormat="1" applyFont="1" applyBorder="1" applyAlignment="1">
      <alignment horizontal="center" vertical="center" wrapText="1"/>
    </xf>
    <xf numFmtId="0" fontId="2" fillId="0" borderId="20" xfId="11" applyNumberFormat="1" applyFont="1" applyBorder="1" applyAlignment="1">
      <alignment horizontal="center" vertical="center" wrapText="1"/>
    </xf>
    <xf numFmtId="0" fontId="2" fillId="0" borderId="19" xfId="11" applyNumberFormat="1" applyFont="1" applyBorder="1" applyAlignment="1">
      <alignment horizontal="right" vertical="center" wrapText="1"/>
    </xf>
    <xf numFmtId="0" fontId="2" fillId="0" borderId="16" xfId="11" applyNumberFormat="1" applyFont="1" applyBorder="1" applyAlignment="1">
      <alignment horizontal="right" vertical="center" wrapText="1"/>
    </xf>
    <xf numFmtId="0" fontId="2" fillId="0" borderId="10" xfId="11" applyNumberFormat="1" applyFont="1" applyBorder="1" applyAlignment="1">
      <alignment horizontal="right" vertical="center" wrapText="1"/>
    </xf>
    <xf numFmtId="170" fontId="2" fillId="0" borderId="19" xfId="11" applyNumberFormat="1" applyFont="1" applyBorder="1" applyAlignment="1">
      <alignment horizontal="right" vertical="center" wrapText="1"/>
    </xf>
    <xf numFmtId="164" fontId="2" fillId="0" borderId="19" xfId="11" applyNumberFormat="1" applyFont="1" applyBorder="1" applyAlignment="1">
      <alignment horizontal="right" vertical="center" wrapText="1"/>
    </xf>
    <xf numFmtId="2" fontId="2" fillId="0" borderId="19" xfId="11" applyNumberFormat="1" applyFont="1" applyBorder="1" applyAlignment="1">
      <alignment horizontal="right" vertical="center" wrapText="1"/>
    </xf>
    <xf numFmtId="1" fontId="2" fillId="0" borderId="19" xfId="11" applyNumberFormat="1" applyFont="1" applyBorder="1" applyAlignment="1">
      <alignment horizontal="right" vertical="center" wrapText="1"/>
    </xf>
    <xf numFmtId="169" fontId="2" fillId="0" borderId="19" xfId="11" applyNumberFormat="1" applyFont="1" applyBorder="1" applyAlignment="1">
      <alignment horizontal="right" vertical="center" wrapText="1"/>
    </xf>
    <xf numFmtId="168" fontId="2" fillId="0" borderId="19" xfId="11" applyNumberFormat="1" applyFont="1" applyBorder="1" applyAlignment="1">
      <alignment horizontal="right" vertical="center" wrapText="1"/>
    </xf>
    <xf numFmtId="0" fontId="2" fillId="14" borderId="17" xfId="11" applyNumberFormat="1" applyFont="1" applyFill="1" applyBorder="1" applyAlignment="1">
      <alignment horizontal="center" vertical="center" wrapText="1"/>
    </xf>
    <xf numFmtId="0" fontId="2" fillId="14" borderId="15" xfId="11" applyNumberFormat="1" applyFont="1" applyFill="1" applyBorder="1" applyAlignment="1">
      <alignment horizontal="center" vertical="center" wrapText="1"/>
    </xf>
    <xf numFmtId="0" fontId="2" fillId="14" borderId="18" xfId="11" applyNumberFormat="1" applyFont="1" applyFill="1" applyBorder="1" applyAlignment="1">
      <alignment horizontal="center" vertical="center" wrapText="1"/>
    </xf>
    <xf numFmtId="0" fontId="2" fillId="14" borderId="20" xfId="11" applyNumberFormat="1" applyFont="1" applyFill="1" applyBorder="1" applyAlignment="1">
      <alignment horizontal="center" vertical="center" wrapText="1"/>
    </xf>
    <xf numFmtId="0" fontId="2" fillId="14" borderId="19" xfId="11" applyNumberFormat="1" applyFont="1" applyFill="1" applyBorder="1" applyAlignment="1">
      <alignment horizontal="right" vertical="center" wrapText="1"/>
    </xf>
    <xf numFmtId="0" fontId="2" fillId="14" borderId="16" xfId="11" applyNumberFormat="1" applyFont="1" applyFill="1" applyBorder="1" applyAlignment="1">
      <alignment horizontal="right" vertical="center" wrapText="1"/>
    </xf>
    <xf numFmtId="0" fontId="2" fillId="14" borderId="10" xfId="11" applyNumberFormat="1" applyFont="1" applyFill="1" applyBorder="1" applyAlignment="1">
      <alignment horizontal="right" vertical="center" wrapText="1"/>
    </xf>
    <xf numFmtId="4" fontId="2" fillId="14" borderId="19" xfId="11" applyNumberFormat="1" applyFont="1" applyFill="1" applyBorder="1" applyAlignment="1">
      <alignment horizontal="right" vertical="center" wrapText="1"/>
    </xf>
    <xf numFmtId="0" fontId="21" fillId="0" borderId="9" xfId="11" applyNumberFormat="1" applyFont="1" applyBorder="1" applyAlignment="1">
      <alignment horizontal="center" vertical="center" wrapText="1"/>
    </xf>
    <xf numFmtId="0" fontId="21" fillId="0" borderId="12" xfId="11" applyNumberFormat="1" applyFont="1" applyBorder="1" applyAlignment="1">
      <alignment horizontal="center" vertical="center" wrapText="1"/>
    </xf>
    <xf numFmtId="0" fontId="21" fillId="0" borderId="15" xfId="11" applyNumberFormat="1" applyFont="1" applyBorder="1" applyAlignment="1">
      <alignment horizontal="center" vertical="center" wrapText="1"/>
    </xf>
    <xf numFmtId="0" fontId="21" fillId="0" borderId="10" xfId="11" applyNumberFormat="1" applyFont="1" applyBorder="1" applyAlignment="1">
      <alignment horizontal="center" vertical="center" wrapText="1"/>
    </xf>
    <xf numFmtId="0" fontId="21" fillId="0" borderId="13" xfId="11" applyNumberFormat="1" applyFont="1" applyBorder="1" applyAlignment="1">
      <alignment horizontal="center" vertical="center" wrapText="1"/>
    </xf>
    <xf numFmtId="0" fontId="21" fillId="0" borderId="16" xfId="11" applyNumberFormat="1" applyFont="1" applyBorder="1" applyAlignment="1">
      <alignment horizontal="center" vertical="center" wrapText="1"/>
    </xf>
    <xf numFmtId="0" fontId="21" fillId="0" borderId="11" xfId="11" applyNumberFormat="1" applyFont="1" applyBorder="1" applyAlignment="1">
      <alignment horizontal="center" vertical="center" wrapText="1"/>
    </xf>
    <xf numFmtId="0" fontId="21" fillId="0" borderId="14" xfId="11" applyNumberFormat="1" applyFont="1" applyBorder="1" applyAlignment="1">
      <alignment horizontal="center" vertical="center" wrapText="1"/>
    </xf>
    <xf numFmtId="0" fontId="23" fillId="0" borderId="10" xfId="11" applyNumberFormat="1" applyFont="1" applyBorder="1" applyAlignment="1">
      <alignment horizontal="center" vertical="center" wrapText="1"/>
    </xf>
    <xf numFmtId="0" fontId="23" fillId="0" borderId="16" xfId="11" applyNumberFormat="1" applyFont="1" applyBorder="1" applyAlignment="1">
      <alignment horizontal="center" vertical="center" wrapText="1"/>
    </xf>
    <xf numFmtId="0" fontId="23" fillId="0" borderId="13" xfId="11" applyNumberFormat="1" applyFont="1" applyBorder="1" applyAlignment="1">
      <alignment horizontal="center" vertical="center" wrapText="1"/>
    </xf>
    <xf numFmtId="164" fontId="2" fillId="14" borderId="19" xfId="11" applyNumberFormat="1" applyFont="1" applyFill="1" applyBorder="1" applyAlignment="1">
      <alignment horizontal="right" vertical="center" wrapText="1"/>
    </xf>
    <xf numFmtId="0" fontId="2" fillId="0" borderId="17" xfId="12" applyNumberFormat="1" applyFont="1" applyBorder="1" applyAlignment="1">
      <alignment horizontal="center" vertical="center" wrapText="1" indent="2"/>
    </xf>
    <xf numFmtId="0" fontId="2" fillId="0" borderId="15" xfId="12" applyNumberFormat="1" applyFont="1" applyBorder="1" applyAlignment="1">
      <alignment horizontal="center" vertical="center" wrapText="1" indent="2"/>
    </xf>
    <xf numFmtId="0" fontId="2" fillId="0" borderId="18" xfId="12" applyNumberFormat="1" applyFont="1" applyBorder="1" applyAlignment="1">
      <alignment horizontal="center" vertical="center" wrapText="1" indent="2"/>
    </xf>
    <xf numFmtId="0" fontId="2" fillId="0" borderId="20" xfId="12" applyNumberFormat="1" applyFont="1" applyBorder="1" applyAlignment="1">
      <alignment horizontal="center" vertical="center" wrapText="1" indent="2"/>
    </xf>
    <xf numFmtId="0" fontId="2" fillId="0" borderId="19" xfId="12" applyNumberFormat="1" applyFont="1" applyBorder="1" applyAlignment="1">
      <alignment horizontal="right" vertical="center" indent="2"/>
    </xf>
    <xf numFmtId="0" fontId="2" fillId="0" borderId="16" xfId="12" applyNumberFormat="1" applyFont="1" applyBorder="1" applyAlignment="1">
      <alignment horizontal="right" vertical="center" indent="2"/>
    </xf>
    <xf numFmtId="0" fontId="2" fillId="0" borderId="10" xfId="12" applyNumberFormat="1" applyFont="1" applyBorder="1" applyAlignment="1">
      <alignment horizontal="right" vertical="center"/>
    </xf>
    <xf numFmtId="0" fontId="2" fillId="0" borderId="16" xfId="12" applyNumberFormat="1" applyFont="1" applyBorder="1" applyAlignment="1">
      <alignment horizontal="right" vertical="center"/>
    </xf>
    <xf numFmtId="164" fontId="2" fillId="0" borderId="19" xfId="12" applyNumberFormat="1" applyFont="1" applyBorder="1" applyAlignment="1">
      <alignment horizontal="right" vertical="center"/>
    </xf>
    <xf numFmtId="0" fontId="2" fillId="0" borderId="19" xfId="12" applyNumberFormat="1" applyFont="1" applyBorder="1" applyAlignment="1">
      <alignment horizontal="right" vertical="center"/>
    </xf>
    <xf numFmtId="1" fontId="2" fillId="0" borderId="19" xfId="12" applyNumberFormat="1" applyFont="1" applyBorder="1" applyAlignment="1">
      <alignment horizontal="right" vertical="center" indent="2"/>
    </xf>
    <xf numFmtId="169" fontId="2" fillId="0" borderId="19" xfId="12" applyNumberFormat="1" applyFont="1" applyBorder="1" applyAlignment="1">
      <alignment horizontal="right" vertical="center" indent="2"/>
    </xf>
    <xf numFmtId="2" fontId="2" fillId="0" borderId="19" xfId="12" applyNumberFormat="1" applyFont="1" applyBorder="1" applyAlignment="1">
      <alignment horizontal="right" vertical="center"/>
    </xf>
    <xf numFmtId="168" fontId="2" fillId="0" borderId="19" xfId="12" applyNumberFormat="1" applyFont="1" applyBorder="1" applyAlignment="1">
      <alignment horizontal="right" vertical="center" indent="2"/>
    </xf>
    <xf numFmtId="170" fontId="2" fillId="0" borderId="19" xfId="12" applyNumberFormat="1" applyFont="1" applyBorder="1" applyAlignment="1">
      <alignment horizontal="right" vertical="center"/>
    </xf>
    <xf numFmtId="0" fontId="2" fillId="14" borderId="17" xfId="12" applyNumberFormat="1" applyFont="1" applyFill="1" applyBorder="1" applyAlignment="1">
      <alignment horizontal="center" vertical="center" wrapText="1"/>
    </xf>
    <xf numFmtId="0" fontId="2" fillId="14" borderId="15" xfId="12" applyNumberFormat="1" applyFont="1" applyFill="1" applyBorder="1" applyAlignment="1">
      <alignment horizontal="center" vertical="center" wrapText="1"/>
    </xf>
    <xf numFmtId="0" fontId="2" fillId="14" borderId="18" xfId="12" applyNumberFormat="1" applyFont="1" applyFill="1" applyBorder="1" applyAlignment="1">
      <alignment horizontal="center" vertical="center" wrapText="1"/>
    </xf>
    <xf numFmtId="0" fontId="2" fillId="14" borderId="20" xfId="12" applyNumberFormat="1" applyFont="1" applyFill="1" applyBorder="1" applyAlignment="1">
      <alignment horizontal="center" vertical="center" wrapText="1"/>
    </xf>
    <xf numFmtId="0" fontId="2" fillId="14" borderId="19" xfId="12" applyNumberFormat="1" applyFont="1" applyFill="1" applyBorder="1" applyAlignment="1">
      <alignment horizontal="right" vertical="center"/>
    </xf>
    <xf numFmtId="0" fontId="2" fillId="14" borderId="16" xfId="12" applyNumberFormat="1" applyFont="1" applyFill="1" applyBorder="1" applyAlignment="1">
      <alignment horizontal="right" vertical="center"/>
    </xf>
    <xf numFmtId="0" fontId="2" fillId="14" borderId="10" xfId="12" applyNumberFormat="1" applyFont="1" applyFill="1" applyBorder="1" applyAlignment="1">
      <alignment horizontal="right" vertical="center"/>
    </xf>
    <xf numFmtId="0" fontId="21" fillId="0" borderId="9" xfId="12" applyNumberFormat="1" applyFont="1" applyBorder="1" applyAlignment="1">
      <alignment horizontal="center" vertical="center"/>
    </xf>
    <xf numFmtId="0" fontId="21" fillId="0" borderId="12" xfId="12" applyNumberFormat="1" applyFont="1" applyBorder="1" applyAlignment="1">
      <alignment horizontal="center" vertical="center"/>
    </xf>
    <xf numFmtId="0" fontId="21" fillId="0" borderId="15" xfId="12" applyNumberFormat="1" applyFont="1" applyBorder="1" applyAlignment="1">
      <alignment horizontal="center" vertical="center"/>
    </xf>
    <xf numFmtId="0" fontId="21" fillId="0" borderId="10" xfId="12" applyNumberFormat="1" applyFont="1" applyBorder="1" applyAlignment="1">
      <alignment horizontal="center" vertical="center"/>
    </xf>
    <xf numFmtId="0" fontId="21" fillId="0" borderId="13" xfId="12" applyNumberFormat="1" applyFont="1" applyBorder="1" applyAlignment="1">
      <alignment horizontal="center" vertical="center"/>
    </xf>
    <xf numFmtId="0" fontId="21" fillId="0" borderId="16" xfId="12" applyNumberFormat="1" applyFont="1" applyBorder="1" applyAlignment="1">
      <alignment horizontal="center" vertical="center"/>
    </xf>
    <xf numFmtId="0" fontId="21" fillId="0" borderId="11" xfId="12" applyNumberFormat="1" applyFont="1" applyBorder="1" applyAlignment="1">
      <alignment horizontal="center" vertical="center" wrapText="1"/>
    </xf>
    <xf numFmtId="0" fontId="21" fillId="0" borderId="14" xfId="12" applyNumberFormat="1" applyFont="1" applyBorder="1" applyAlignment="1">
      <alignment horizontal="center" vertical="center"/>
    </xf>
    <xf numFmtId="0" fontId="23" fillId="0" borderId="10" xfId="12" applyNumberFormat="1" applyFont="1" applyBorder="1" applyAlignment="1">
      <alignment horizontal="center" vertical="center"/>
    </xf>
    <xf numFmtId="0" fontId="23" fillId="0" borderId="16" xfId="12" applyNumberFormat="1" applyFont="1" applyBorder="1" applyAlignment="1">
      <alignment horizontal="center" vertical="center"/>
    </xf>
    <xf numFmtId="0" fontId="23" fillId="0" borderId="13" xfId="12" applyNumberFormat="1" applyFont="1" applyBorder="1" applyAlignment="1">
      <alignment horizontal="center" vertical="center"/>
    </xf>
    <xf numFmtId="0" fontId="2" fillId="0" borderId="17" xfId="15" applyNumberFormat="1" applyFont="1" applyBorder="1" applyAlignment="1">
      <alignment horizontal="center" vertical="center" wrapText="1" indent="2"/>
    </xf>
    <xf numFmtId="0" fontId="2" fillId="0" borderId="15" xfId="15" applyNumberFormat="1" applyFont="1" applyBorder="1" applyAlignment="1">
      <alignment horizontal="center" vertical="center" wrapText="1" indent="2"/>
    </xf>
    <xf numFmtId="0" fontId="2" fillId="0" borderId="18" xfId="15" applyNumberFormat="1" applyFont="1" applyBorder="1" applyAlignment="1">
      <alignment horizontal="center" vertical="center" wrapText="1" indent="2"/>
    </xf>
    <xf numFmtId="0" fontId="2" fillId="0" borderId="20" xfId="15" applyNumberFormat="1" applyFont="1" applyBorder="1" applyAlignment="1">
      <alignment horizontal="center" vertical="center" wrapText="1" indent="2"/>
    </xf>
    <xf numFmtId="0" fontId="2" fillId="0" borderId="19" xfId="15" applyNumberFormat="1" applyFont="1" applyBorder="1" applyAlignment="1">
      <alignment horizontal="right" vertical="center" indent="2"/>
    </xf>
    <xf numFmtId="0" fontId="2" fillId="0" borderId="16" xfId="15" applyNumberFormat="1" applyFont="1" applyBorder="1" applyAlignment="1">
      <alignment horizontal="right" vertical="center" indent="2"/>
    </xf>
    <xf numFmtId="0" fontId="2" fillId="0" borderId="10" xfId="15" applyNumberFormat="1" applyFont="1" applyBorder="1" applyAlignment="1">
      <alignment horizontal="right" vertical="center"/>
    </xf>
    <xf numFmtId="0" fontId="2" fillId="0" borderId="16" xfId="15" applyNumberFormat="1" applyFont="1" applyBorder="1" applyAlignment="1">
      <alignment horizontal="right" vertical="center"/>
    </xf>
    <xf numFmtId="164" fontId="2" fillId="0" borderId="19" xfId="15" applyNumberFormat="1" applyFont="1" applyBorder="1" applyAlignment="1">
      <alignment horizontal="right" vertical="center"/>
    </xf>
    <xf numFmtId="2" fontId="2" fillId="0" borderId="19" xfId="15" applyNumberFormat="1" applyFont="1" applyBorder="1" applyAlignment="1">
      <alignment horizontal="right" vertical="center"/>
    </xf>
    <xf numFmtId="0" fontId="2" fillId="0" borderId="19" xfId="15" applyNumberFormat="1" applyFont="1" applyBorder="1" applyAlignment="1">
      <alignment horizontal="right" vertical="center"/>
    </xf>
    <xf numFmtId="1" fontId="2" fillId="0" borderId="19" xfId="15" applyNumberFormat="1" applyFont="1" applyBorder="1" applyAlignment="1">
      <alignment horizontal="right" vertical="center" indent="2"/>
    </xf>
    <xf numFmtId="169" fontId="2" fillId="0" borderId="19" xfId="15" applyNumberFormat="1" applyFont="1" applyBorder="1" applyAlignment="1">
      <alignment horizontal="right" vertical="center" indent="2"/>
    </xf>
    <xf numFmtId="168" fontId="2" fillId="0" borderId="19" xfId="15" applyNumberFormat="1" applyFont="1" applyBorder="1" applyAlignment="1">
      <alignment horizontal="right" vertical="center" indent="2"/>
    </xf>
    <xf numFmtId="0" fontId="21" fillId="0" borderId="9" xfId="15" applyNumberFormat="1" applyFont="1" applyBorder="1" applyAlignment="1">
      <alignment horizontal="center" vertical="center"/>
    </xf>
    <xf numFmtId="0" fontId="21" fillId="0" borderId="12" xfId="15" applyNumberFormat="1" applyFont="1" applyBorder="1" applyAlignment="1">
      <alignment horizontal="center" vertical="center"/>
    </xf>
    <xf numFmtId="0" fontId="21" fillId="0" borderId="15" xfId="15" applyNumberFormat="1" applyFont="1" applyBorder="1" applyAlignment="1">
      <alignment horizontal="center" vertical="center"/>
    </xf>
    <xf numFmtId="0" fontId="21" fillId="0" borderId="10" xfId="15" applyNumberFormat="1" applyFont="1" applyBorder="1" applyAlignment="1">
      <alignment horizontal="center" vertical="center"/>
    </xf>
    <xf numFmtId="0" fontId="21" fillId="0" borderId="13" xfId="15" applyNumberFormat="1" applyFont="1" applyBorder="1" applyAlignment="1">
      <alignment horizontal="center" vertical="center"/>
    </xf>
    <xf numFmtId="0" fontId="21" fillId="0" borderId="16" xfId="15" applyNumberFormat="1" applyFont="1" applyBorder="1" applyAlignment="1">
      <alignment horizontal="center" vertical="center"/>
    </xf>
    <xf numFmtId="0" fontId="21" fillId="0" borderId="11" xfId="15" applyNumberFormat="1" applyFont="1" applyBorder="1" applyAlignment="1">
      <alignment horizontal="center" vertical="center" wrapText="1"/>
    </xf>
    <xf numFmtId="0" fontId="21" fillId="0" borderId="14" xfId="15" applyNumberFormat="1" applyFont="1" applyBorder="1" applyAlignment="1">
      <alignment horizontal="center" vertical="center"/>
    </xf>
    <xf numFmtId="0" fontId="23" fillId="0" borderId="10" xfId="15" applyNumberFormat="1" applyFont="1" applyBorder="1" applyAlignment="1">
      <alignment horizontal="center" vertical="center"/>
    </xf>
    <xf numFmtId="0" fontId="23" fillId="0" borderId="16" xfId="15" applyNumberFormat="1" applyFont="1" applyBorder="1" applyAlignment="1">
      <alignment horizontal="center" vertical="center"/>
    </xf>
    <xf numFmtId="0" fontId="23" fillId="0" borderId="13" xfId="15" applyNumberFormat="1" applyFont="1" applyBorder="1" applyAlignment="1">
      <alignment horizontal="center" vertical="center"/>
    </xf>
    <xf numFmtId="0" fontId="2" fillId="14" borderId="17" xfId="15" applyNumberFormat="1" applyFont="1" applyFill="1" applyBorder="1" applyAlignment="1">
      <alignment horizontal="center" vertical="center" wrapText="1"/>
    </xf>
    <xf numFmtId="0" fontId="2" fillId="14" borderId="15" xfId="15" applyNumberFormat="1" applyFont="1" applyFill="1" applyBorder="1" applyAlignment="1">
      <alignment horizontal="center" vertical="center" wrapText="1"/>
    </xf>
    <xf numFmtId="0" fontId="2" fillId="14" borderId="18" xfId="15" applyNumberFormat="1" applyFont="1" applyFill="1" applyBorder="1" applyAlignment="1">
      <alignment horizontal="center" vertical="center" wrapText="1"/>
    </xf>
    <xf numFmtId="0" fontId="2" fillId="14" borderId="20" xfId="15" applyNumberFormat="1" applyFont="1" applyFill="1" applyBorder="1" applyAlignment="1">
      <alignment horizontal="center" vertical="center" wrapText="1"/>
    </xf>
    <xf numFmtId="0" fontId="2" fillId="14" borderId="19" xfId="15" applyNumberFormat="1" applyFont="1" applyFill="1" applyBorder="1" applyAlignment="1">
      <alignment horizontal="right" vertical="center"/>
    </xf>
    <xf numFmtId="0" fontId="2" fillId="14" borderId="16" xfId="15" applyNumberFormat="1" applyFont="1" applyFill="1" applyBorder="1" applyAlignment="1">
      <alignment horizontal="right" vertical="center"/>
    </xf>
    <xf numFmtId="0" fontId="2" fillId="14" borderId="10" xfId="15" applyNumberFormat="1" applyFont="1" applyFill="1" applyBorder="1" applyAlignment="1">
      <alignment horizontal="right" vertical="center"/>
    </xf>
    <xf numFmtId="0" fontId="5" fillId="2" borderId="6" xfId="14" applyNumberFormat="1" applyFont="1" applyFill="1" applyBorder="1" applyAlignment="1">
      <alignment horizontal="left" vertical="top"/>
    </xf>
    <xf numFmtId="0" fontId="5" fillId="2" borderId="6" xfId="13" applyNumberFormat="1" applyFont="1" applyFill="1" applyBorder="1" applyAlignment="1">
      <alignment horizontal="left" vertical="top"/>
    </xf>
    <xf numFmtId="172" fontId="3" fillId="0" borderId="1" xfId="0" applyNumberFormat="1" applyFont="1" applyBorder="1" applyAlignment="1">
      <alignment horizontal="center" vertical="center"/>
    </xf>
    <xf numFmtId="4" fontId="27" fillId="0" borderId="4" xfId="0" applyNumberFormat="1" applyFont="1" applyBorder="1" applyAlignment="1">
      <alignment horizontal="center" vertical="center"/>
    </xf>
    <xf numFmtId="0" fontId="27" fillId="0" borderId="21" xfId="0" applyFont="1" applyBorder="1"/>
    <xf numFmtId="0" fontId="11" fillId="2" borderId="1" xfId="3" applyNumberFormat="1" applyFont="1" applyFill="1" applyBorder="1" applyAlignment="1">
      <alignment vertical="top"/>
    </xf>
    <xf numFmtId="0" fontId="27" fillId="0" borderId="22" xfId="0" applyFont="1" applyBorder="1" applyAlignment="1">
      <alignment horizontal="right"/>
    </xf>
  </cellXfs>
  <cellStyles count="16">
    <cellStyle name="Обычный" xfId="0" builtinId="0"/>
    <cellStyle name="Обычный 2" xfId="6"/>
    <cellStyle name="Обычный 3" xfId="4"/>
    <cellStyle name="Обычный 7" xfId="5"/>
    <cellStyle name="Обычный_1" xfId="8"/>
    <cellStyle name="Обычный_14 2" xfId="2"/>
    <cellStyle name="Обычный_лист" xfId="14"/>
    <cellStyle name="Обычный_Лист1" xfId="1"/>
    <cellStyle name="Обычный_Лист4" xfId="11"/>
    <cellStyle name="Обычный_Лист5" xfId="7"/>
    <cellStyle name="Обычный_площадь" xfId="10"/>
    <cellStyle name="Обычный_показания на 30.06.24" xfId="12"/>
    <cellStyle name="Обычный_показания на 31.12.24" xfId="15"/>
    <cellStyle name="Обычный_РАСЧЕТ" xfId="3"/>
    <cellStyle name="Обычный_расш" xfId="9"/>
    <cellStyle name="Обычный_январь 2024" xfId="1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C/&#1045;&#1056;&#1062;/&#1050;&#1072;&#1079;&#1077;&#1085;&#1086;&#1074;&#1072;/&#1054;&#1058;&#1054;&#1055;&#1051;&#1045;&#1053;&#1048;&#1045;/&#1052;&#1056;%20&#1087;&#1077;&#1088;&#1077;&#1088;&#1072;&#1089;&#1095;&#1077;&#1090;%202023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ифровка"/>
      <sheetName val="Конечные показ. из Файла Лизы"/>
      <sheetName val="показ. на 31.12.22"/>
      <sheetName val="РАСЧЕТ"/>
      <sheetName val="корр-ки за 2022г."/>
      <sheetName val="Лист1"/>
      <sheetName val="2022"/>
      <sheetName val="Лист2"/>
      <sheetName val="Лист3"/>
      <sheetName val="Лист7"/>
      <sheetName val="2021"/>
      <sheetName val="Лист6"/>
      <sheetName val="Лист8"/>
      <sheetName val="Лист4"/>
      <sheetName val="Лист5"/>
      <sheetName val="конечные"/>
      <sheetName val="10-12"/>
      <sheetName val="апрель 23"/>
      <sheetName val="112 "/>
      <sheetName val="корректировка за 2023г. по ЖК"/>
      <sheetName val="общие показания 2023"/>
      <sheetName val="расш"/>
      <sheetName val="02.2023"/>
      <sheetName val="03.2023"/>
      <sheetName val="04.23"/>
      <sheetName val="05,23"/>
      <sheetName val="10,23"/>
      <sheetName val="11,23"/>
      <sheetName val="12.2023"/>
      <sheetName val="площадь"/>
      <sheetName val="окт нач"/>
      <sheetName val="06.23 ЛК"/>
      <sheetName val="01.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O4">
            <v>7.6143729077117403E-3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>
        <row r="6">
          <cell r="A6" t="str">
            <v>Кв. 1</v>
          </cell>
          <cell r="B6">
            <v>95.8</v>
          </cell>
        </row>
        <row r="7">
          <cell r="A7" t="str">
            <v>Кв. 10</v>
          </cell>
          <cell r="B7">
            <v>46.5</v>
          </cell>
        </row>
        <row r="8">
          <cell r="A8" t="str">
            <v>Кв. 11</v>
          </cell>
          <cell r="B8">
            <v>75.7</v>
          </cell>
        </row>
        <row r="9">
          <cell r="A9" t="str">
            <v>Кв. 12</v>
          </cell>
          <cell r="B9">
            <v>97</v>
          </cell>
        </row>
        <row r="10">
          <cell r="A10" t="str">
            <v>Кв. 13</v>
          </cell>
          <cell r="B10">
            <v>48.2</v>
          </cell>
        </row>
        <row r="11">
          <cell r="A11" t="str">
            <v>Кв. 14</v>
          </cell>
          <cell r="B11">
            <v>74.099999999999994</v>
          </cell>
        </row>
        <row r="12">
          <cell r="A12" t="str">
            <v>Кв. 15</v>
          </cell>
          <cell r="B12">
            <v>95.9</v>
          </cell>
        </row>
        <row r="13">
          <cell r="A13" t="str">
            <v>Кв. 16</v>
          </cell>
          <cell r="B13">
            <v>49.1</v>
          </cell>
        </row>
        <row r="14">
          <cell r="A14" t="str">
            <v>Кв. 17</v>
          </cell>
          <cell r="B14">
            <v>46.5</v>
          </cell>
        </row>
        <row r="15">
          <cell r="A15" t="str">
            <v>Кв. 18</v>
          </cell>
          <cell r="B15">
            <v>75.8</v>
          </cell>
        </row>
        <row r="16">
          <cell r="A16" t="str">
            <v>Кв. 19</v>
          </cell>
          <cell r="B16">
            <v>96.9</v>
          </cell>
        </row>
        <row r="17">
          <cell r="A17" t="str">
            <v>Кв. 2</v>
          </cell>
          <cell r="B17">
            <v>48.8</v>
          </cell>
        </row>
        <row r="18">
          <cell r="A18" t="str">
            <v>Кв. 20</v>
          </cell>
          <cell r="B18">
            <v>48.3</v>
          </cell>
        </row>
        <row r="19">
          <cell r="A19" t="str">
            <v>Кв. 21</v>
          </cell>
          <cell r="B19">
            <v>74.2</v>
          </cell>
        </row>
        <row r="20">
          <cell r="A20" t="str">
            <v>Кв. 22</v>
          </cell>
          <cell r="B20">
            <v>96</v>
          </cell>
        </row>
        <row r="21">
          <cell r="A21" t="str">
            <v>Кв. 23</v>
          </cell>
          <cell r="B21">
            <v>48.9</v>
          </cell>
        </row>
        <row r="22">
          <cell r="A22" t="str">
            <v>Кв. 24</v>
          </cell>
          <cell r="B22">
            <v>45.7</v>
          </cell>
        </row>
        <row r="23">
          <cell r="A23" t="str">
            <v>Кв. 25</v>
          </cell>
          <cell r="B23">
            <v>75.599999999999994</v>
          </cell>
        </row>
        <row r="24">
          <cell r="A24" t="str">
            <v>Кв. 26</v>
          </cell>
          <cell r="B24">
            <v>96.9</v>
          </cell>
        </row>
        <row r="25">
          <cell r="A25" t="str">
            <v>Кв. 27</v>
          </cell>
          <cell r="B25">
            <v>48.2</v>
          </cell>
        </row>
        <row r="26">
          <cell r="A26" t="str">
            <v>Кв. 28</v>
          </cell>
          <cell r="B26">
            <v>74</v>
          </cell>
        </row>
        <row r="27">
          <cell r="A27" t="str">
            <v>Кв. 29</v>
          </cell>
          <cell r="B27">
            <v>91.3</v>
          </cell>
        </row>
        <row r="28">
          <cell r="A28" t="str">
            <v>Кв. 3</v>
          </cell>
          <cell r="B28">
            <v>46.5</v>
          </cell>
        </row>
        <row r="29">
          <cell r="A29" t="str">
            <v>Кв. 30</v>
          </cell>
          <cell r="B29">
            <v>48.9</v>
          </cell>
        </row>
        <row r="30">
          <cell r="A30" t="str">
            <v>Кв. 31</v>
          </cell>
          <cell r="B30">
            <v>46.5</v>
          </cell>
        </row>
        <row r="31">
          <cell r="A31" t="str">
            <v>Кв. 32</v>
          </cell>
          <cell r="B31">
            <v>75.7</v>
          </cell>
        </row>
        <row r="32">
          <cell r="A32" t="str">
            <v>Кв. 33</v>
          </cell>
          <cell r="B32">
            <v>97</v>
          </cell>
        </row>
        <row r="33">
          <cell r="A33" t="str">
            <v>Кв. 34</v>
          </cell>
          <cell r="B33">
            <v>48.2</v>
          </cell>
        </row>
        <row r="34">
          <cell r="A34" t="str">
            <v>Кв. 35</v>
          </cell>
          <cell r="B34">
            <v>74</v>
          </cell>
        </row>
        <row r="35">
          <cell r="A35" t="str">
            <v>Кв. 36</v>
          </cell>
          <cell r="B35">
            <v>96</v>
          </cell>
        </row>
        <row r="36">
          <cell r="A36" t="str">
            <v>Кв. 37</v>
          </cell>
          <cell r="B36">
            <v>48.9</v>
          </cell>
        </row>
        <row r="37">
          <cell r="A37" t="str">
            <v>Кв. 38</v>
          </cell>
          <cell r="B37">
            <v>46.5</v>
          </cell>
        </row>
        <row r="38">
          <cell r="A38" t="str">
            <v>Кв. 39</v>
          </cell>
          <cell r="B38">
            <v>75.8</v>
          </cell>
        </row>
        <row r="39">
          <cell r="A39" t="str">
            <v>Кв. 4</v>
          </cell>
          <cell r="B39">
            <v>75.599999999999994</v>
          </cell>
        </row>
        <row r="40">
          <cell r="A40" t="str">
            <v>Кв. 40</v>
          </cell>
          <cell r="B40">
            <v>97.1</v>
          </cell>
        </row>
        <row r="41">
          <cell r="A41" t="str">
            <v>Кв. 41</v>
          </cell>
          <cell r="B41">
            <v>48.2</v>
          </cell>
        </row>
        <row r="42">
          <cell r="A42" t="str">
            <v>Кв. 42</v>
          </cell>
          <cell r="B42">
            <v>74</v>
          </cell>
        </row>
        <row r="43">
          <cell r="A43" t="str">
            <v>Кв. 43</v>
          </cell>
          <cell r="B43">
            <v>96.2</v>
          </cell>
        </row>
        <row r="44">
          <cell r="A44" t="str">
            <v>Кв. 44</v>
          </cell>
        </row>
        <row r="45">
          <cell r="A45" t="str">
            <v>Кв. 44,45</v>
          </cell>
          <cell r="B45">
            <v>95.8</v>
          </cell>
        </row>
        <row r="46">
          <cell r="A46" t="str">
            <v>Кв. 45</v>
          </cell>
        </row>
        <row r="47">
          <cell r="A47" t="str">
            <v>Кв. 46</v>
          </cell>
          <cell r="B47">
            <v>75.7</v>
          </cell>
        </row>
        <row r="48">
          <cell r="A48" t="str">
            <v>Кв. 47</v>
          </cell>
          <cell r="B48">
            <v>97</v>
          </cell>
        </row>
        <row r="49">
          <cell r="A49" t="str">
            <v>Кв. 48</v>
          </cell>
          <cell r="B49">
            <v>48.1</v>
          </cell>
        </row>
        <row r="50">
          <cell r="A50" t="str">
            <v>Кв. 49</v>
          </cell>
          <cell r="B50">
            <v>74</v>
          </cell>
        </row>
        <row r="51">
          <cell r="A51" t="str">
            <v>Кв. 5</v>
          </cell>
          <cell r="B51">
            <v>97</v>
          </cell>
        </row>
        <row r="52">
          <cell r="A52" t="str">
            <v>Кв. 50</v>
          </cell>
          <cell r="B52">
            <v>96.2</v>
          </cell>
        </row>
        <row r="53">
          <cell r="A53" t="str">
            <v>Кв. 51</v>
          </cell>
          <cell r="B53">
            <v>79.3</v>
          </cell>
        </row>
        <row r="54">
          <cell r="A54" t="str">
            <v>Кв. 52</v>
          </cell>
          <cell r="B54">
            <v>81.5</v>
          </cell>
        </row>
        <row r="55">
          <cell r="A55" t="str">
            <v>Кв. 53</v>
          </cell>
          <cell r="B55">
            <v>98.8</v>
          </cell>
        </row>
        <row r="56">
          <cell r="A56" t="str">
            <v>Кв. 54</v>
          </cell>
          <cell r="B56">
            <v>48.3</v>
          </cell>
        </row>
        <row r="57">
          <cell r="A57" t="str">
            <v>Кв. 55</v>
          </cell>
          <cell r="B57">
            <v>73.900000000000006</v>
          </cell>
        </row>
        <row r="58">
          <cell r="A58" t="str">
            <v>Кв. 56</v>
          </cell>
          <cell r="B58">
            <v>96.2</v>
          </cell>
        </row>
        <row r="59">
          <cell r="A59" t="str">
            <v>Кв. 57</v>
          </cell>
          <cell r="B59">
            <v>83.5</v>
          </cell>
        </row>
        <row r="60">
          <cell r="A60" t="str">
            <v>Кв. 58</v>
          </cell>
          <cell r="B60">
            <v>81.5</v>
          </cell>
        </row>
        <row r="61">
          <cell r="A61" t="str">
            <v>Кв. 59</v>
          </cell>
          <cell r="B61">
            <v>98.8</v>
          </cell>
        </row>
        <row r="62">
          <cell r="A62" t="str">
            <v>Кв. 6</v>
          </cell>
          <cell r="B62">
            <v>48.2</v>
          </cell>
        </row>
        <row r="63">
          <cell r="A63" t="str">
            <v>Кв. 60</v>
          </cell>
          <cell r="B63">
            <v>48.3</v>
          </cell>
        </row>
        <row r="64">
          <cell r="A64" t="str">
            <v>Кв. 61</v>
          </cell>
          <cell r="B64">
            <v>73.900000000000006</v>
          </cell>
        </row>
        <row r="65">
          <cell r="A65" t="str">
            <v>Кв. 62</v>
          </cell>
          <cell r="B65">
            <v>95.9</v>
          </cell>
        </row>
        <row r="66">
          <cell r="A66" t="str">
            <v>Кв. 63</v>
          </cell>
          <cell r="B66">
            <v>83.7</v>
          </cell>
        </row>
        <row r="67">
          <cell r="A67" t="str">
            <v>Кв. 64</v>
          </cell>
          <cell r="B67">
            <v>81.5</v>
          </cell>
        </row>
        <row r="68">
          <cell r="A68" t="str">
            <v>Кв. 65</v>
          </cell>
          <cell r="B68">
            <v>98.8</v>
          </cell>
        </row>
        <row r="69">
          <cell r="A69" t="str">
            <v>Кв. 66</v>
          </cell>
          <cell r="B69">
            <v>48.1</v>
          </cell>
        </row>
        <row r="70">
          <cell r="A70" t="str">
            <v>Кв. 67</v>
          </cell>
          <cell r="B70">
            <v>74</v>
          </cell>
        </row>
        <row r="71">
          <cell r="A71" t="str">
            <v>Кв. 68</v>
          </cell>
          <cell r="B71">
            <v>96</v>
          </cell>
        </row>
        <row r="72">
          <cell r="A72" t="str">
            <v>Кв. 69</v>
          </cell>
          <cell r="B72">
            <v>83.8</v>
          </cell>
        </row>
        <row r="73">
          <cell r="A73" t="str">
            <v>Кв. 7</v>
          </cell>
          <cell r="B73">
            <v>73.7</v>
          </cell>
        </row>
        <row r="74">
          <cell r="A74" t="str">
            <v>Кв. 70</v>
          </cell>
          <cell r="B74">
            <v>81.599999999999994</v>
          </cell>
        </row>
        <row r="75">
          <cell r="A75" t="str">
            <v>Кв. 71</v>
          </cell>
          <cell r="B75">
            <v>98.6</v>
          </cell>
        </row>
        <row r="76">
          <cell r="A76" t="str">
            <v>Кв. 72</v>
          </cell>
          <cell r="B76">
            <v>48.3</v>
          </cell>
        </row>
        <row r="77">
          <cell r="A77" t="str">
            <v>Кв. 73</v>
          </cell>
          <cell r="B77">
            <v>73.900000000000006</v>
          </cell>
        </row>
        <row r="78">
          <cell r="A78" t="str">
            <v>Кв. 74</v>
          </cell>
          <cell r="B78">
            <v>96</v>
          </cell>
        </row>
        <row r="79">
          <cell r="A79" t="str">
            <v>Кв. 75</v>
          </cell>
          <cell r="B79">
            <v>83.6</v>
          </cell>
        </row>
        <row r="80">
          <cell r="A80" t="str">
            <v>Кв. 76</v>
          </cell>
          <cell r="B80">
            <v>81.400000000000006</v>
          </cell>
        </row>
        <row r="81">
          <cell r="A81" t="str">
            <v>Кв. 77</v>
          </cell>
          <cell r="B81">
            <v>98.5</v>
          </cell>
        </row>
        <row r="82">
          <cell r="A82" t="str">
            <v>Кв. 78</v>
          </cell>
          <cell r="B82">
            <v>48.3</v>
          </cell>
        </row>
        <row r="83">
          <cell r="A83" t="str">
            <v>Кв. 79</v>
          </cell>
          <cell r="B83">
            <v>74.2</v>
          </cell>
        </row>
        <row r="84">
          <cell r="A84" t="str">
            <v>Кв. 8</v>
          </cell>
          <cell r="B84">
            <v>95.2</v>
          </cell>
        </row>
        <row r="85">
          <cell r="A85" t="str">
            <v>Кв. 80</v>
          </cell>
          <cell r="B85">
            <v>95.8</v>
          </cell>
        </row>
        <row r="86">
          <cell r="A86" t="str">
            <v>Кв. 81</v>
          </cell>
          <cell r="B86">
            <v>83.5</v>
          </cell>
        </row>
        <row r="87">
          <cell r="A87" t="str">
            <v>Кв. 82</v>
          </cell>
          <cell r="B87">
            <v>81.5</v>
          </cell>
        </row>
        <row r="88">
          <cell r="A88" t="str">
            <v>Кв. 83</v>
          </cell>
          <cell r="B88">
            <v>98.8</v>
          </cell>
        </row>
        <row r="89">
          <cell r="A89" t="str">
            <v>Кв. 84</v>
          </cell>
          <cell r="B89">
            <v>48.5</v>
          </cell>
        </row>
        <row r="90">
          <cell r="A90" t="str">
            <v>Кв. 85</v>
          </cell>
          <cell r="B90">
            <v>74</v>
          </cell>
        </row>
        <row r="91">
          <cell r="A91" t="str">
            <v>Кв. 86</v>
          </cell>
          <cell r="B91">
            <v>173.9</v>
          </cell>
        </row>
        <row r="92">
          <cell r="A92" t="str">
            <v>Кв. 87</v>
          </cell>
          <cell r="B92">
            <v>168</v>
          </cell>
        </row>
        <row r="93">
          <cell r="A93" t="str">
            <v>Кв. 88</v>
          </cell>
          <cell r="B93">
            <v>129.6</v>
          </cell>
        </row>
        <row r="94">
          <cell r="A94" t="str">
            <v>Кв. 9</v>
          </cell>
          <cell r="B94">
            <v>48.7</v>
          </cell>
        </row>
        <row r="95">
          <cell r="A95" t="str">
            <v>Оф. 1</v>
          </cell>
          <cell r="B95">
            <v>100.4</v>
          </cell>
        </row>
        <row r="96">
          <cell r="A96" t="str">
            <v>Оф. 2</v>
          </cell>
          <cell r="B96">
            <v>120.8</v>
          </cell>
        </row>
        <row r="97">
          <cell r="A97" t="str">
            <v>Оф. 3</v>
          </cell>
          <cell r="B97">
            <v>79.900000000000006</v>
          </cell>
        </row>
        <row r="98">
          <cell r="A98" t="str">
            <v>Оф. 4</v>
          </cell>
          <cell r="B98">
            <v>101.3</v>
          </cell>
        </row>
        <row r="99">
          <cell r="A99" t="str">
            <v>П/п 1консьерж</v>
          </cell>
        </row>
        <row r="100">
          <cell r="A100" t="str">
            <v>П/п 2консьерж</v>
          </cell>
        </row>
        <row r="101">
          <cell r="A101" t="str">
            <v>Итого</v>
          </cell>
          <cell r="B101">
            <v>7160.3</v>
          </cell>
        </row>
        <row r="102">
          <cell r="A102" t="str">
            <v>МАРЬИНА РОЩА</v>
          </cell>
          <cell r="B102">
            <v>1480.2</v>
          </cell>
        </row>
        <row r="103">
          <cell r="A103" t="str">
            <v>129594, Москва г, 4-я ул. Марьиной рощи, дом № 3.</v>
          </cell>
          <cell r="B103">
            <v>1480.2</v>
          </cell>
        </row>
        <row r="104">
          <cell r="A104" t="str">
            <v>А/м 1</v>
          </cell>
          <cell r="B104">
            <v>13.3</v>
          </cell>
        </row>
        <row r="105">
          <cell r="A105" t="str">
            <v>А/м 10</v>
          </cell>
          <cell r="B105">
            <v>13.3</v>
          </cell>
        </row>
        <row r="106">
          <cell r="A106" t="str">
            <v>А/м 11</v>
          </cell>
          <cell r="B106">
            <v>13.3</v>
          </cell>
        </row>
        <row r="107">
          <cell r="A107" t="str">
            <v>А/м 12</v>
          </cell>
          <cell r="B107">
            <v>13.3</v>
          </cell>
        </row>
        <row r="108">
          <cell r="A108" t="str">
            <v>А/м 13</v>
          </cell>
          <cell r="B108">
            <v>13.3</v>
          </cell>
        </row>
        <row r="109">
          <cell r="A109" t="str">
            <v>А/м 14</v>
          </cell>
          <cell r="B109">
            <v>13.3</v>
          </cell>
        </row>
        <row r="110">
          <cell r="A110" t="str">
            <v>А/м 15</v>
          </cell>
          <cell r="B110">
            <v>13.3</v>
          </cell>
        </row>
        <row r="111">
          <cell r="A111" t="str">
            <v>А/м 16</v>
          </cell>
          <cell r="B111">
            <v>13.3</v>
          </cell>
        </row>
        <row r="112">
          <cell r="A112" t="str">
            <v>А/м 17</v>
          </cell>
          <cell r="B112">
            <v>13.3</v>
          </cell>
        </row>
        <row r="113">
          <cell r="A113" t="str">
            <v>А/м 18</v>
          </cell>
          <cell r="B113">
            <v>13.3</v>
          </cell>
        </row>
        <row r="114">
          <cell r="A114" t="str">
            <v>А/м 19</v>
          </cell>
          <cell r="B114">
            <v>13.3</v>
          </cell>
        </row>
        <row r="115">
          <cell r="A115" t="str">
            <v>А/м 2</v>
          </cell>
          <cell r="B115">
            <v>13.3</v>
          </cell>
        </row>
        <row r="116">
          <cell r="A116" t="str">
            <v>А/м 20</v>
          </cell>
          <cell r="B116">
            <v>13.3</v>
          </cell>
        </row>
        <row r="117">
          <cell r="A117" t="str">
            <v>А/м 21</v>
          </cell>
          <cell r="B117">
            <v>13.3</v>
          </cell>
        </row>
        <row r="118">
          <cell r="A118" t="str">
            <v>А/м 22</v>
          </cell>
          <cell r="B118">
            <v>13.3</v>
          </cell>
        </row>
        <row r="119">
          <cell r="A119" t="str">
            <v>А/м 23</v>
          </cell>
          <cell r="B119">
            <v>13.3</v>
          </cell>
        </row>
        <row r="120">
          <cell r="A120" t="str">
            <v>А/м 24</v>
          </cell>
          <cell r="B120">
            <v>13.3</v>
          </cell>
        </row>
        <row r="121">
          <cell r="A121" t="str">
            <v>А/м 25</v>
          </cell>
          <cell r="B121">
            <v>13.3</v>
          </cell>
        </row>
        <row r="122">
          <cell r="A122" t="str">
            <v>А/м 26</v>
          </cell>
          <cell r="B122">
            <v>13.3</v>
          </cell>
        </row>
        <row r="123">
          <cell r="A123" t="str">
            <v>А/м 27</v>
          </cell>
          <cell r="B123">
            <v>13.3</v>
          </cell>
        </row>
        <row r="124">
          <cell r="A124" t="str">
            <v>А/м 28</v>
          </cell>
          <cell r="B124">
            <v>13.3</v>
          </cell>
        </row>
        <row r="125">
          <cell r="A125" t="str">
            <v>А/м 29</v>
          </cell>
          <cell r="B125">
            <v>13.3</v>
          </cell>
        </row>
        <row r="126">
          <cell r="A126" t="str">
            <v>А/м 3</v>
          </cell>
          <cell r="B126">
            <v>13.3</v>
          </cell>
        </row>
        <row r="127">
          <cell r="A127" t="str">
            <v>А/м 30</v>
          </cell>
          <cell r="B127">
            <v>13.3</v>
          </cell>
        </row>
        <row r="128">
          <cell r="A128" t="str">
            <v>А/м 31</v>
          </cell>
          <cell r="B128">
            <v>13.3</v>
          </cell>
        </row>
        <row r="129">
          <cell r="A129" t="str">
            <v>А/м 32</v>
          </cell>
          <cell r="B129">
            <v>13.3</v>
          </cell>
        </row>
        <row r="130">
          <cell r="A130" t="str">
            <v>А/м 33</v>
          </cell>
          <cell r="B130">
            <v>13.3</v>
          </cell>
        </row>
        <row r="131">
          <cell r="A131" t="str">
            <v>А/м 34</v>
          </cell>
          <cell r="B131">
            <v>13.3</v>
          </cell>
        </row>
        <row r="132">
          <cell r="A132" t="str">
            <v>А/м 35</v>
          </cell>
          <cell r="B132">
            <v>13.3</v>
          </cell>
        </row>
        <row r="133">
          <cell r="A133" t="str">
            <v>А/м 36</v>
          </cell>
          <cell r="B133">
            <v>13.3</v>
          </cell>
        </row>
        <row r="134">
          <cell r="A134" t="str">
            <v>А/м 37</v>
          </cell>
          <cell r="B134">
            <v>13.3</v>
          </cell>
        </row>
        <row r="135">
          <cell r="A135" t="str">
            <v>А/м 38</v>
          </cell>
          <cell r="B135">
            <v>13.3</v>
          </cell>
        </row>
        <row r="136">
          <cell r="A136" t="str">
            <v>А/м 39</v>
          </cell>
          <cell r="B136">
            <v>13.3</v>
          </cell>
        </row>
        <row r="137">
          <cell r="A137" t="str">
            <v>А/м 4</v>
          </cell>
          <cell r="B137">
            <v>13.3</v>
          </cell>
        </row>
        <row r="138">
          <cell r="A138" t="str">
            <v>А/м 40</v>
          </cell>
          <cell r="B138">
            <v>13.3</v>
          </cell>
        </row>
        <row r="139">
          <cell r="A139" t="str">
            <v>А/м 41</v>
          </cell>
          <cell r="B139">
            <v>13.3</v>
          </cell>
        </row>
        <row r="140">
          <cell r="A140" t="str">
            <v>А/м 42</v>
          </cell>
          <cell r="B140">
            <v>13.3</v>
          </cell>
        </row>
        <row r="141">
          <cell r="A141" t="str">
            <v>А/м 43</v>
          </cell>
          <cell r="B141">
            <v>13.3</v>
          </cell>
        </row>
        <row r="142">
          <cell r="A142" t="str">
            <v>А/м 44</v>
          </cell>
          <cell r="B142">
            <v>13.3</v>
          </cell>
        </row>
        <row r="143">
          <cell r="A143" t="str">
            <v>А/м 45</v>
          </cell>
          <cell r="B143">
            <v>13.3</v>
          </cell>
        </row>
        <row r="144">
          <cell r="A144" t="str">
            <v>А/м 46</v>
          </cell>
          <cell r="B144">
            <v>13.3</v>
          </cell>
        </row>
        <row r="145">
          <cell r="A145" t="str">
            <v>А/м 47</v>
          </cell>
          <cell r="B145">
            <v>13.3</v>
          </cell>
        </row>
        <row r="146">
          <cell r="A146" t="str">
            <v>А/м 48</v>
          </cell>
          <cell r="B146">
            <v>13.3</v>
          </cell>
        </row>
        <row r="147">
          <cell r="A147" t="str">
            <v>А/м 49</v>
          </cell>
          <cell r="B147">
            <v>13.3</v>
          </cell>
        </row>
        <row r="148">
          <cell r="A148" t="str">
            <v>А/м 5</v>
          </cell>
          <cell r="B148">
            <v>13.3</v>
          </cell>
        </row>
        <row r="149">
          <cell r="A149" t="str">
            <v>А/м 50</v>
          </cell>
          <cell r="B149">
            <v>13.3</v>
          </cell>
        </row>
        <row r="150">
          <cell r="A150" t="str">
            <v>А/м 51</v>
          </cell>
          <cell r="B150">
            <v>13.3</v>
          </cell>
        </row>
        <row r="151">
          <cell r="A151" t="str">
            <v>А/м 52</v>
          </cell>
          <cell r="B151">
            <v>13.3</v>
          </cell>
        </row>
        <row r="152">
          <cell r="A152" t="str">
            <v>А/м 53</v>
          </cell>
          <cell r="B152">
            <v>13.3</v>
          </cell>
        </row>
        <row r="153">
          <cell r="A153" t="str">
            <v>А/м 54</v>
          </cell>
          <cell r="B153">
            <v>13.3</v>
          </cell>
        </row>
        <row r="154">
          <cell r="A154" t="str">
            <v>А/м 55</v>
          </cell>
          <cell r="B154">
            <v>13.3</v>
          </cell>
        </row>
        <row r="155">
          <cell r="A155" t="str">
            <v>А/м 56</v>
          </cell>
          <cell r="B155">
            <v>13.3</v>
          </cell>
        </row>
        <row r="156">
          <cell r="A156" t="str">
            <v>А/м 57</v>
          </cell>
          <cell r="B156">
            <v>13.3</v>
          </cell>
        </row>
        <row r="157">
          <cell r="A157" t="str">
            <v>А/м 58</v>
          </cell>
          <cell r="B157">
            <v>13.3</v>
          </cell>
        </row>
        <row r="158">
          <cell r="A158" t="str">
            <v>А/м 59</v>
          </cell>
          <cell r="B158">
            <v>13.3</v>
          </cell>
        </row>
        <row r="159">
          <cell r="A159" t="str">
            <v>А/м 6</v>
          </cell>
          <cell r="B159">
            <v>13.3</v>
          </cell>
        </row>
        <row r="160">
          <cell r="A160" t="str">
            <v>А/м 60</v>
          </cell>
          <cell r="B160">
            <v>13.3</v>
          </cell>
        </row>
        <row r="161">
          <cell r="A161" t="str">
            <v>А/м 61</v>
          </cell>
          <cell r="B161">
            <v>13.3</v>
          </cell>
        </row>
        <row r="162">
          <cell r="A162" t="str">
            <v>А/м 62</v>
          </cell>
          <cell r="B162">
            <v>13.3</v>
          </cell>
        </row>
        <row r="163">
          <cell r="A163" t="str">
            <v>А/м 63</v>
          </cell>
          <cell r="B163">
            <v>13.3</v>
          </cell>
        </row>
        <row r="164">
          <cell r="A164" t="str">
            <v>А/м 64</v>
          </cell>
          <cell r="B164">
            <v>13.3</v>
          </cell>
        </row>
        <row r="165">
          <cell r="A165" t="str">
            <v>А/м 65</v>
          </cell>
          <cell r="B165">
            <v>13.3</v>
          </cell>
        </row>
        <row r="166">
          <cell r="A166" t="str">
            <v>А/м 66</v>
          </cell>
          <cell r="B166">
            <v>13.3</v>
          </cell>
        </row>
        <row r="167">
          <cell r="A167" t="str">
            <v>А/м 67</v>
          </cell>
          <cell r="B167">
            <v>13.3</v>
          </cell>
        </row>
        <row r="168">
          <cell r="A168" t="str">
            <v>А/м 68</v>
          </cell>
          <cell r="B168">
            <v>13.3</v>
          </cell>
        </row>
        <row r="169">
          <cell r="A169" t="str">
            <v>А/м 69</v>
          </cell>
          <cell r="B169">
            <v>13.3</v>
          </cell>
        </row>
        <row r="170">
          <cell r="A170" t="str">
            <v>А/м 7</v>
          </cell>
          <cell r="B170">
            <v>13.3</v>
          </cell>
        </row>
        <row r="171">
          <cell r="A171" t="str">
            <v>А/м 70</v>
          </cell>
          <cell r="B171">
            <v>13.3</v>
          </cell>
        </row>
        <row r="172">
          <cell r="A172" t="str">
            <v>А/м 71</v>
          </cell>
          <cell r="B172">
            <v>13.3</v>
          </cell>
        </row>
        <row r="173">
          <cell r="A173" t="str">
            <v>А/м 72</v>
          </cell>
          <cell r="B173">
            <v>13.3</v>
          </cell>
        </row>
        <row r="174">
          <cell r="A174" t="str">
            <v>А/м 73</v>
          </cell>
          <cell r="B174">
            <v>13.3</v>
          </cell>
        </row>
        <row r="175">
          <cell r="A175" t="str">
            <v>А/м 74</v>
          </cell>
          <cell r="B175">
            <v>13.3</v>
          </cell>
        </row>
        <row r="176">
          <cell r="A176" t="str">
            <v>А/м 75</v>
          </cell>
          <cell r="B176">
            <v>13.3</v>
          </cell>
        </row>
        <row r="177">
          <cell r="A177" t="str">
            <v>А/м 76</v>
          </cell>
          <cell r="B177">
            <v>13.3</v>
          </cell>
        </row>
        <row r="178">
          <cell r="A178" t="str">
            <v>А/м 77</v>
          </cell>
          <cell r="B178">
            <v>13.3</v>
          </cell>
        </row>
        <row r="179">
          <cell r="A179" t="str">
            <v>А/м 78</v>
          </cell>
          <cell r="B179">
            <v>13.3</v>
          </cell>
        </row>
        <row r="180">
          <cell r="A180" t="str">
            <v>А/м 79</v>
          </cell>
          <cell r="B180">
            <v>13.3</v>
          </cell>
        </row>
        <row r="181">
          <cell r="A181" t="str">
            <v>А/м 8</v>
          </cell>
          <cell r="B181">
            <v>13.3</v>
          </cell>
        </row>
        <row r="182">
          <cell r="A182" t="str">
            <v>А/м 80</v>
          </cell>
          <cell r="B182">
            <v>13.3</v>
          </cell>
        </row>
        <row r="183">
          <cell r="A183" t="str">
            <v>А/м 81</v>
          </cell>
          <cell r="B183">
            <v>13.3</v>
          </cell>
        </row>
        <row r="184">
          <cell r="A184" t="str">
            <v>А/м 82</v>
          </cell>
          <cell r="B184">
            <v>13.3</v>
          </cell>
        </row>
        <row r="185">
          <cell r="A185" t="str">
            <v>А/м 83</v>
          </cell>
          <cell r="B185">
            <v>13.3</v>
          </cell>
        </row>
        <row r="186">
          <cell r="A186" t="str">
            <v>А/м 84</v>
          </cell>
          <cell r="B186">
            <v>13.3</v>
          </cell>
        </row>
        <row r="187">
          <cell r="A187" t="str">
            <v>А/м 85</v>
          </cell>
          <cell r="B187">
            <v>13.3</v>
          </cell>
        </row>
        <row r="188">
          <cell r="A188" t="str">
            <v>А/м 86</v>
          </cell>
          <cell r="B188">
            <v>13.3</v>
          </cell>
        </row>
        <row r="189">
          <cell r="A189" t="str">
            <v>А/м 87</v>
          </cell>
          <cell r="B189">
            <v>13.3</v>
          </cell>
        </row>
        <row r="190">
          <cell r="A190" t="str">
            <v>А/м 88</v>
          </cell>
          <cell r="B190">
            <v>13.3</v>
          </cell>
        </row>
        <row r="191">
          <cell r="A191" t="str">
            <v>А/м 89</v>
          </cell>
          <cell r="B191">
            <v>13.3</v>
          </cell>
        </row>
        <row r="192">
          <cell r="A192" t="str">
            <v>А/м 9</v>
          </cell>
          <cell r="B192">
            <v>13.3</v>
          </cell>
        </row>
        <row r="193">
          <cell r="A193" t="str">
            <v>А/м 90</v>
          </cell>
          <cell r="B193">
            <v>13.3</v>
          </cell>
        </row>
        <row r="194">
          <cell r="A194" t="str">
            <v>А/м 91</v>
          </cell>
          <cell r="B194">
            <v>13.3</v>
          </cell>
        </row>
        <row r="195">
          <cell r="A195" t="str">
            <v>А/м 92</v>
          </cell>
          <cell r="B195">
            <v>13.3</v>
          </cell>
        </row>
        <row r="196">
          <cell r="A196" t="str">
            <v>А/м 93</v>
          </cell>
          <cell r="B196">
            <v>13.3</v>
          </cell>
        </row>
        <row r="197">
          <cell r="A197" t="str">
            <v>А/м 94</v>
          </cell>
          <cell r="B197">
            <v>13.3</v>
          </cell>
        </row>
        <row r="198">
          <cell r="A198" t="str">
            <v>А/м 95</v>
          </cell>
          <cell r="B198">
            <v>13.3</v>
          </cell>
        </row>
        <row r="199">
          <cell r="A199" t="str">
            <v>Кл. №10К</v>
          </cell>
          <cell r="B199">
            <v>3.4</v>
          </cell>
        </row>
        <row r="200">
          <cell r="A200" t="str">
            <v>Кл. №11К</v>
          </cell>
          <cell r="B200">
            <v>3.4</v>
          </cell>
        </row>
        <row r="201">
          <cell r="A201" t="str">
            <v>Кл. №12К</v>
          </cell>
          <cell r="B201">
            <v>3.4</v>
          </cell>
        </row>
        <row r="202">
          <cell r="A202" t="str">
            <v>Кл. №13К</v>
          </cell>
          <cell r="B202">
            <v>3.4</v>
          </cell>
        </row>
        <row r="203">
          <cell r="A203" t="str">
            <v>Кл. №14К</v>
          </cell>
          <cell r="B203">
            <v>5.2</v>
          </cell>
        </row>
        <row r="204">
          <cell r="A204" t="str">
            <v>Кл. №15К</v>
          </cell>
          <cell r="B204">
            <v>2.8</v>
          </cell>
        </row>
        <row r="205">
          <cell r="A205" t="str">
            <v>Кл. №16К</v>
          </cell>
          <cell r="B205">
            <v>2.7</v>
          </cell>
        </row>
        <row r="206">
          <cell r="A206" t="str">
            <v>Кл. №17К</v>
          </cell>
          <cell r="B206">
            <v>2.7</v>
          </cell>
        </row>
        <row r="207">
          <cell r="A207" t="str">
            <v>Кл. №18К</v>
          </cell>
          <cell r="B207">
            <v>2.6</v>
          </cell>
        </row>
        <row r="208">
          <cell r="A208" t="str">
            <v>Кл. №19К</v>
          </cell>
          <cell r="B208">
            <v>2.2000000000000002</v>
          </cell>
        </row>
        <row r="209">
          <cell r="A209" t="str">
            <v>Кл. №1К</v>
          </cell>
          <cell r="B209">
            <v>5.2</v>
          </cell>
        </row>
        <row r="210">
          <cell r="A210" t="str">
            <v>Кл. №20К</v>
          </cell>
          <cell r="B210">
            <v>2.6</v>
          </cell>
        </row>
        <row r="211">
          <cell r="A211" t="str">
            <v>Кл. №21К</v>
          </cell>
          <cell r="B211">
            <v>2.2000000000000002</v>
          </cell>
        </row>
        <row r="212">
          <cell r="A212" t="str">
            <v>Кл. №22К</v>
          </cell>
          <cell r="B212">
            <v>2.7</v>
          </cell>
        </row>
        <row r="213">
          <cell r="A213" t="str">
            <v>Кл. №23К</v>
          </cell>
          <cell r="B213">
            <v>4.7</v>
          </cell>
        </row>
        <row r="214">
          <cell r="A214" t="str">
            <v>Кл. №24К</v>
          </cell>
          <cell r="B214">
            <v>2.2999999999999998</v>
          </cell>
        </row>
        <row r="215">
          <cell r="A215" t="str">
            <v>Кл. №25К</v>
          </cell>
          <cell r="B215">
            <v>2.8</v>
          </cell>
        </row>
        <row r="216">
          <cell r="A216" t="str">
            <v>Кл. №26К</v>
          </cell>
          <cell r="B216">
            <v>2.8</v>
          </cell>
        </row>
        <row r="217">
          <cell r="A217" t="str">
            <v>Кл. №27К</v>
          </cell>
          <cell r="B217">
            <v>4.5</v>
          </cell>
        </row>
        <row r="218">
          <cell r="A218" t="str">
            <v>Кл. №28К</v>
          </cell>
          <cell r="B218">
            <v>3.9</v>
          </cell>
        </row>
        <row r="219">
          <cell r="A219" t="str">
            <v>Кл. №29К</v>
          </cell>
          <cell r="B219">
            <v>3.6</v>
          </cell>
        </row>
        <row r="220">
          <cell r="A220" t="str">
            <v>Кл. №2К</v>
          </cell>
          <cell r="B220">
            <v>2.5</v>
          </cell>
        </row>
        <row r="221">
          <cell r="A221" t="str">
            <v>Кл. №30К</v>
          </cell>
          <cell r="B221">
            <v>3.6</v>
          </cell>
        </row>
        <row r="222">
          <cell r="A222" t="str">
            <v>Кл. №31К</v>
          </cell>
          <cell r="B222">
            <v>3.6</v>
          </cell>
        </row>
        <row r="223">
          <cell r="A223" t="str">
            <v>Кл. №32К</v>
          </cell>
          <cell r="B223">
            <v>3.6</v>
          </cell>
        </row>
        <row r="224">
          <cell r="A224" t="str">
            <v>Кл. №33К</v>
          </cell>
          <cell r="B224">
            <v>3.6</v>
          </cell>
        </row>
        <row r="225">
          <cell r="A225" t="str">
            <v>Кл. №34К</v>
          </cell>
          <cell r="B225">
            <v>7.6</v>
          </cell>
        </row>
        <row r="226">
          <cell r="A226" t="str">
            <v>Кл. №35К</v>
          </cell>
          <cell r="B226">
            <v>6</v>
          </cell>
        </row>
        <row r="227">
          <cell r="A227" t="str">
            <v>Кл. №36К</v>
          </cell>
          <cell r="B227">
            <v>6</v>
          </cell>
        </row>
        <row r="228">
          <cell r="A228" t="str">
            <v>Кл. №37К</v>
          </cell>
          <cell r="B228">
            <v>5.9</v>
          </cell>
        </row>
        <row r="229">
          <cell r="A229" t="str">
            <v>Кл. №38К</v>
          </cell>
          <cell r="B229">
            <v>5.9</v>
          </cell>
        </row>
        <row r="230">
          <cell r="A230" t="str">
            <v>Кл. №39К</v>
          </cell>
          <cell r="B230">
            <v>4.4000000000000004</v>
          </cell>
        </row>
        <row r="231">
          <cell r="A231" t="str">
            <v>Кл. №3К</v>
          </cell>
          <cell r="B231">
            <v>2.5</v>
          </cell>
        </row>
        <row r="232">
          <cell r="A232" t="str">
            <v>Кл. №40К</v>
          </cell>
          <cell r="B232">
            <v>3.8</v>
          </cell>
        </row>
        <row r="233">
          <cell r="A233" t="str">
            <v>Кл. №41К</v>
          </cell>
          <cell r="B233">
            <v>3.7</v>
          </cell>
        </row>
        <row r="234">
          <cell r="A234" t="str">
            <v>Кл. №42К</v>
          </cell>
          <cell r="B234">
            <v>3.5</v>
          </cell>
        </row>
        <row r="235">
          <cell r="A235" t="str">
            <v>Кл. №43К</v>
          </cell>
          <cell r="B235">
            <v>3.4</v>
          </cell>
        </row>
        <row r="236">
          <cell r="A236" t="str">
            <v>Кл. №44К</v>
          </cell>
          <cell r="B236">
            <v>2.9</v>
          </cell>
        </row>
        <row r="237">
          <cell r="A237" t="str">
            <v>Кл. №45К</v>
          </cell>
          <cell r="B237">
            <v>3.5</v>
          </cell>
        </row>
        <row r="238">
          <cell r="A238" t="str">
            <v>Кл. №46К</v>
          </cell>
          <cell r="B238">
            <v>3.7</v>
          </cell>
        </row>
        <row r="239">
          <cell r="A239" t="str">
            <v>Кл. №47К</v>
          </cell>
          <cell r="B239">
            <v>3.9</v>
          </cell>
        </row>
        <row r="240">
          <cell r="A240" t="str">
            <v>Кл. №48К</v>
          </cell>
          <cell r="B240">
            <v>4.9000000000000004</v>
          </cell>
        </row>
        <row r="241">
          <cell r="A241" t="str">
            <v>Кл. №49К</v>
          </cell>
          <cell r="B241">
            <v>2.1</v>
          </cell>
        </row>
        <row r="242">
          <cell r="A242" t="str">
            <v>Кл. №4К</v>
          </cell>
          <cell r="B242">
            <v>2.5</v>
          </cell>
        </row>
        <row r="243">
          <cell r="A243" t="str">
            <v>Кл. №50К</v>
          </cell>
          <cell r="B243">
            <v>3.6</v>
          </cell>
        </row>
        <row r="244">
          <cell r="A244" t="str">
            <v>Кл. №51К</v>
          </cell>
          <cell r="B244">
            <v>4</v>
          </cell>
        </row>
        <row r="245">
          <cell r="A245" t="str">
            <v>Кл. №52К</v>
          </cell>
          <cell r="B245">
            <v>4.2</v>
          </cell>
        </row>
        <row r="246">
          <cell r="A246" t="str">
            <v>Кл. №53К</v>
          </cell>
          <cell r="B246">
            <v>4</v>
          </cell>
        </row>
        <row r="247">
          <cell r="A247" t="str">
            <v>Кл. №54К</v>
          </cell>
          <cell r="B247">
            <v>3.1</v>
          </cell>
        </row>
        <row r="248">
          <cell r="A248" t="str">
            <v>Кл. №55К</v>
          </cell>
          <cell r="B248">
            <v>2.6</v>
          </cell>
        </row>
        <row r="249">
          <cell r="A249" t="str">
            <v>Кл. №56К</v>
          </cell>
          <cell r="B249">
            <v>3.7</v>
          </cell>
        </row>
        <row r="250">
          <cell r="A250" t="str">
            <v>Кл. №57К</v>
          </cell>
          <cell r="B250">
            <v>8.3000000000000007</v>
          </cell>
        </row>
        <row r="251">
          <cell r="A251" t="str">
            <v>Кл. №58К</v>
          </cell>
          <cell r="B251">
            <v>3.5</v>
          </cell>
        </row>
        <row r="252">
          <cell r="A252" t="str">
            <v>Кл. №59К</v>
          </cell>
          <cell r="B252">
            <v>3.6</v>
          </cell>
        </row>
        <row r="253">
          <cell r="A253" t="str">
            <v>Кл. №5К</v>
          </cell>
          <cell r="B253">
            <v>2.9</v>
          </cell>
        </row>
        <row r="254">
          <cell r="A254" t="str">
            <v>Кл. №6К</v>
          </cell>
          <cell r="B254">
            <v>3</v>
          </cell>
        </row>
        <row r="255">
          <cell r="A255" t="str">
            <v>Кл. №7К</v>
          </cell>
          <cell r="B255">
            <v>2.5</v>
          </cell>
        </row>
        <row r="256">
          <cell r="A256" t="str">
            <v>Кл. №8К</v>
          </cell>
          <cell r="B256">
            <v>2.7</v>
          </cell>
        </row>
        <row r="257">
          <cell r="A257" t="str">
            <v>Кл. №9К</v>
          </cell>
          <cell r="B257">
            <v>2.8</v>
          </cell>
        </row>
      </sheetData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D11" sqref="D11"/>
    </sheetView>
  </sheetViews>
  <sheetFormatPr defaultRowHeight="14.4" x14ac:dyDescent="0.3"/>
  <cols>
    <col min="1" max="1" width="52.88671875" customWidth="1"/>
    <col min="2" max="2" width="15.21875" customWidth="1"/>
  </cols>
  <sheetData>
    <row r="1" spans="1:15" x14ac:dyDescent="0.3">
      <c r="A1" s="203" t="s">
        <v>920</v>
      </c>
      <c r="B1" s="203"/>
      <c r="C1" s="203"/>
      <c r="D1" s="203"/>
      <c r="E1" s="203"/>
      <c r="F1" s="203"/>
      <c r="G1" s="203"/>
      <c r="H1" s="203"/>
      <c r="I1" s="170"/>
      <c r="J1" s="170"/>
      <c r="K1" s="170"/>
      <c r="L1" s="170"/>
      <c r="M1" s="170"/>
      <c r="N1" s="170"/>
    </row>
    <row r="2" spans="1:15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5" x14ac:dyDescent="0.3">
      <c r="A3" s="204" t="s">
        <v>957</v>
      </c>
      <c r="B3" s="204"/>
      <c r="C3" s="204"/>
      <c r="D3" s="204"/>
      <c r="E3" s="204"/>
      <c r="F3" s="204"/>
      <c r="G3" s="204"/>
      <c r="H3" s="204"/>
      <c r="I3" s="170"/>
      <c r="J3" s="170"/>
      <c r="K3" s="170"/>
      <c r="L3" s="170"/>
      <c r="M3" s="170"/>
      <c r="N3" s="170"/>
    </row>
    <row r="4" spans="1:15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</row>
    <row r="5" spans="1:15" x14ac:dyDescent="0.3">
      <c r="A5" s="170" t="s">
        <v>958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5" x14ac:dyDescent="0.3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1:15" x14ac:dyDescent="0.3">
      <c r="A7" s="170" t="s">
        <v>921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</row>
    <row r="8" spans="1:15" x14ac:dyDescent="0.3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</row>
    <row r="9" spans="1:15" ht="71.400000000000006" x14ac:dyDescent="0.3">
      <c r="A9" s="171" t="s">
        <v>922</v>
      </c>
      <c r="B9" s="172" t="s">
        <v>923</v>
      </c>
      <c r="C9" s="172" t="s">
        <v>924</v>
      </c>
      <c r="D9" s="172" t="s">
        <v>954</v>
      </c>
      <c r="E9" s="172" t="s">
        <v>955</v>
      </c>
      <c r="F9" s="172" t="s">
        <v>956</v>
      </c>
      <c r="G9" s="172" t="s">
        <v>925</v>
      </c>
      <c r="H9" s="172" t="s">
        <v>926</v>
      </c>
      <c r="I9" s="172" t="s">
        <v>927</v>
      </c>
      <c r="J9" s="172" t="s">
        <v>928</v>
      </c>
      <c r="K9" s="172" t="s">
        <v>929</v>
      </c>
      <c r="L9" s="172" t="s">
        <v>930</v>
      </c>
      <c r="M9" s="172" t="s">
        <v>925</v>
      </c>
      <c r="N9" s="172" t="s">
        <v>931</v>
      </c>
      <c r="O9" s="172" t="s">
        <v>932</v>
      </c>
    </row>
    <row r="10" spans="1:15" x14ac:dyDescent="0.3">
      <c r="A10" s="173">
        <v>1</v>
      </c>
      <c r="B10" s="174">
        <v>2</v>
      </c>
      <c r="C10" s="173">
        <v>3</v>
      </c>
      <c r="D10" s="174">
        <v>4</v>
      </c>
      <c r="E10" s="173" t="s">
        <v>933</v>
      </c>
      <c r="F10" s="174">
        <v>6</v>
      </c>
      <c r="G10" s="173" t="s">
        <v>535</v>
      </c>
      <c r="H10" s="174">
        <v>8</v>
      </c>
      <c r="I10" s="173">
        <v>9</v>
      </c>
      <c r="J10" s="174">
        <v>10</v>
      </c>
      <c r="K10" s="173" t="s">
        <v>934</v>
      </c>
      <c r="L10" s="174">
        <v>12</v>
      </c>
      <c r="M10" s="173" t="s">
        <v>935</v>
      </c>
      <c r="N10" s="174">
        <v>14</v>
      </c>
      <c r="O10" s="174" t="s">
        <v>936</v>
      </c>
    </row>
    <row r="11" spans="1:15" x14ac:dyDescent="0.3">
      <c r="A11" s="175" t="s">
        <v>0</v>
      </c>
      <c r="B11" s="306">
        <v>8636.7000000000007</v>
      </c>
      <c r="C11" s="176">
        <v>699.12099999999998</v>
      </c>
      <c r="D11" s="176">
        <v>153.5</v>
      </c>
      <c r="E11" s="176">
        <f>C11-D11</f>
        <v>545.62099999999998</v>
      </c>
      <c r="F11" s="176">
        <v>453.09300000000002</v>
      </c>
      <c r="G11" s="176">
        <f>E11-F11</f>
        <v>92.527999999999963</v>
      </c>
      <c r="H11" s="307">
        <v>2325.88</v>
      </c>
      <c r="I11" s="176">
        <v>444.53300000000002</v>
      </c>
      <c r="J11" s="176">
        <v>135.20500000000001</v>
      </c>
      <c r="K11" s="176">
        <f>I11-J11</f>
        <v>309.32799999999997</v>
      </c>
      <c r="L11" s="176">
        <v>172.59800000000001</v>
      </c>
      <c r="M11" s="176">
        <f>K11-L11</f>
        <v>136.72999999999996</v>
      </c>
      <c r="N11" s="307">
        <v>2569.16</v>
      </c>
      <c r="O11" s="176">
        <f>(G11+M11)/B11</f>
        <v>2.6544629314437216E-2</v>
      </c>
    </row>
    <row r="12" spans="1:15" x14ac:dyDescent="0.3">
      <c r="A12" s="170" t="s">
        <v>937</v>
      </c>
      <c r="B12" s="170"/>
      <c r="C12" s="170"/>
      <c r="D12" s="170"/>
      <c r="E12" s="170"/>
      <c r="F12" s="177"/>
      <c r="G12" s="177"/>
      <c r="H12" s="177"/>
      <c r="I12" s="177"/>
      <c r="J12" s="177"/>
      <c r="K12" s="177"/>
      <c r="L12" s="177"/>
      <c r="M12" s="177"/>
      <c r="N12" s="177"/>
    </row>
    <row r="13" spans="1:15" x14ac:dyDescent="0.3">
      <c r="A13" s="170"/>
      <c r="B13" s="170"/>
      <c r="C13" s="170"/>
      <c r="D13" s="170"/>
      <c r="E13" s="170"/>
      <c r="F13" s="177"/>
      <c r="G13" s="177"/>
      <c r="H13" s="177"/>
      <c r="I13" s="177"/>
      <c r="J13" s="177"/>
      <c r="K13" s="177"/>
      <c r="L13" s="177"/>
      <c r="M13" s="177"/>
      <c r="N13" s="177"/>
    </row>
    <row r="14" spans="1:15" ht="14.4" customHeight="1" x14ac:dyDescent="0.3">
      <c r="A14" s="308" t="s">
        <v>627</v>
      </c>
      <c r="B14" s="309" t="s">
        <v>27</v>
      </c>
      <c r="C14" s="179" t="s">
        <v>938</v>
      </c>
      <c r="D14" s="170"/>
      <c r="E14" s="170"/>
      <c r="F14" s="177"/>
      <c r="G14" s="177"/>
      <c r="H14" s="177"/>
      <c r="I14" s="177"/>
      <c r="J14" s="177"/>
      <c r="K14" s="177"/>
      <c r="L14" s="177"/>
      <c r="M14" s="177"/>
      <c r="N14" s="177"/>
    </row>
    <row r="15" spans="1:15" x14ac:dyDescent="0.3">
      <c r="A15" s="178" t="s">
        <v>939</v>
      </c>
      <c r="B15" s="310" t="str">
        <f>VLOOKUP(расшифровка!B14,расчет!$A$4:$B$257,2,0)</f>
        <v>Кв. 10</v>
      </c>
      <c r="C15" s="170"/>
      <c r="D15" s="170"/>
      <c r="E15" s="170"/>
      <c r="F15" s="177"/>
      <c r="G15" s="177"/>
      <c r="H15" s="177"/>
      <c r="I15" s="177"/>
      <c r="J15" s="177"/>
      <c r="K15" s="177"/>
      <c r="L15" s="177"/>
      <c r="M15" s="177"/>
      <c r="N15" s="177"/>
    </row>
    <row r="16" spans="1:15" x14ac:dyDescent="0.3">
      <c r="A16" s="178" t="s">
        <v>940</v>
      </c>
      <c r="B16" s="180">
        <f>VLOOKUP(B14,расчет!$A$4:$C$257,3,0)</f>
        <v>46.5</v>
      </c>
      <c r="C16" s="170"/>
      <c r="D16" s="170"/>
      <c r="E16" s="170"/>
      <c r="F16" s="177"/>
      <c r="G16" s="177"/>
      <c r="H16" s="177"/>
      <c r="I16" s="177"/>
      <c r="J16" s="177"/>
      <c r="K16" s="177"/>
      <c r="L16" s="177"/>
      <c r="M16" s="177"/>
      <c r="N16" s="177"/>
    </row>
    <row r="17" spans="1:14" x14ac:dyDescent="0.3">
      <c r="A17" s="178" t="s">
        <v>941</v>
      </c>
      <c r="B17" s="182" t="str">
        <f>VLOOKUP(B15,'общ. показания'!$A$2:$E$94,5,0)</f>
        <v>-</v>
      </c>
      <c r="C17" s="170"/>
      <c r="D17" s="170"/>
      <c r="E17" s="170"/>
      <c r="F17" s="177"/>
      <c r="G17" s="177"/>
      <c r="H17" s="177"/>
      <c r="I17" s="177"/>
      <c r="J17" s="177"/>
      <c r="K17" s="177"/>
      <c r="L17" s="177"/>
      <c r="M17" s="177"/>
      <c r="N17" s="177"/>
    </row>
    <row r="18" spans="1:14" x14ac:dyDescent="0.3">
      <c r="A18" s="178" t="s">
        <v>959</v>
      </c>
      <c r="B18" s="182">
        <f>VLOOKUP(B15,'общ. показания'!$A$2:$M$94,13,0)</f>
        <v>0</v>
      </c>
      <c r="C18" s="170" t="s">
        <v>961</v>
      </c>
      <c r="D18" s="170"/>
      <c r="E18" s="170"/>
      <c r="F18" s="177"/>
      <c r="G18" s="177"/>
      <c r="H18" s="177"/>
      <c r="I18" s="177"/>
      <c r="J18" s="177"/>
      <c r="K18" s="177"/>
      <c r="L18" s="177"/>
      <c r="M18" s="177"/>
      <c r="N18" s="177"/>
    </row>
    <row r="19" spans="1:14" x14ac:dyDescent="0.3">
      <c r="A19" s="178" t="s">
        <v>960</v>
      </c>
      <c r="B19" s="182" t="str">
        <f>VLOOKUP(B15,'общ. показания'!$A$2:$V$94,22,0)</f>
        <v>-</v>
      </c>
      <c r="C19" s="170" t="s">
        <v>962</v>
      </c>
      <c r="D19" s="170"/>
      <c r="E19" s="170"/>
      <c r="F19" s="177"/>
      <c r="G19" s="177"/>
      <c r="H19" s="177"/>
      <c r="I19" s="177"/>
      <c r="J19" s="177"/>
      <c r="K19" s="177"/>
      <c r="L19" s="177"/>
      <c r="M19" s="177"/>
      <c r="N19" s="177"/>
    </row>
    <row r="20" spans="1:14" x14ac:dyDescent="0.3">
      <c r="A20" s="178" t="s">
        <v>942</v>
      </c>
      <c r="B20" s="183">
        <v>1</v>
      </c>
      <c r="C20" s="170" t="s">
        <v>943</v>
      </c>
      <c r="D20" s="170"/>
      <c r="E20" s="170"/>
      <c r="F20" s="177"/>
      <c r="G20" s="177"/>
      <c r="H20" s="177"/>
      <c r="I20" s="177"/>
      <c r="J20" s="177"/>
      <c r="K20" s="177"/>
      <c r="L20" s="177"/>
      <c r="M20" s="177"/>
      <c r="N20" s="177"/>
    </row>
    <row r="21" spans="1:14" x14ac:dyDescent="0.3">
      <c r="A21" s="178" t="s">
        <v>944</v>
      </c>
      <c r="B21" s="181">
        <f>VLOOKUP(B14,расчет!$A$4:$R$96,18,0)</f>
        <v>2.9440162106527135</v>
      </c>
      <c r="C21" s="170" t="s">
        <v>963</v>
      </c>
      <c r="D21" s="170"/>
      <c r="E21" s="170"/>
      <c r="F21" s="177"/>
      <c r="G21" s="177"/>
      <c r="H21" s="177"/>
      <c r="I21" s="177"/>
      <c r="J21" s="177"/>
      <c r="K21" s="177"/>
      <c r="L21" s="177"/>
      <c r="M21" s="177"/>
      <c r="N21" s="177"/>
    </row>
    <row r="22" spans="1:14" x14ac:dyDescent="0.3">
      <c r="A22" s="178" t="s">
        <v>945</v>
      </c>
      <c r="B22" s="181">
        <f>VLOOKUP(B14,расчет!$A$4:$S$96,19,0)</f>
        <v>1.1214713079169627</v>
      </c>
      <c r="C22" s="170" t="s">
        <v>964</v>
      </c>
      <c r="D22" s="170"/>
      <c r="E22" s="170"/>
      <c r="F22" s="177"/>
      <c r="G22" s="177"/>
      <c r="H22" s="177"/>
      <c r="I22" s="177"/>
      <c r="J22" s="177"/>
      <c r="K22" s="177"/>
      <c r="L22" s="177"/>
      <c r="M22" s="177"/>
      <c r="N22" s="177"/>
    </row>
    <row r="23" spans="1:14" x14ac:dyDescent="0.3">
      <c r="A23" s="184" t="s">
        <v>946</v>
      </c>
      <c r="B23" s="185">
        <f>B21+B22</f>
        <v>4.0654875185696762</v>
      </c>
      <c r="C23" s="186" t="s">
        <v>947</v>
      </c>
      <c r="D23" s="170"/>
      <c r="E23" s="170"/>
      <c r="F23" s="177"/>
      <c r="G23" s="177"/>
      <c r="H23" s="177"/>
      <c r="I23" s="177"/>
      <c r="J23" s="177"/>
      <c r="K23" s="177"/>
      <c r="L23" s="177"/>
      <c r="M23" s="177"/>
      <c r="N23" s="177"/>
    </row>
    <row r="24" spans="1:14" x14ac:dyDescent="0.3">
      <c r="A24" s="178" t="s">
        <v>948</v>
      </c>
      <c r="B24" s="181">
        <f>O11*B16</f>
        <v>1.2343252631213306</v>
      </c>
      <c r="C24" s="170" t="s">
        <v>949</v>
      </c>
      <c r="D24" s="170"/>
      <c r="E24" s="170"/>
      <c r="F24" s="177"/>
      <c r="G24" s="177"/>
      <c r="H24" s="177"/>
      <c r="I24" s="177"/>
      <c r="J24" s="177"/>
      <c r="K24" s="177"/>
      <c r="L24" s="177"/>
      <c r="M24" s="177"/>
      <c r="N24" s="177"/>
    </row>
    <row r="25" spans="1:14" x14ac:dyDescent="0.3">
      <c r="A25" s="178" t="s">
        <v>965</v>
      </c>
      <c r="B25" s="181">
        <f>B23+B24</f>
        <v>5.2998127816910063</v>
      </c>
      <c r="C25" s="170" t="s">
        <v>950</v>
      </c>
      <c r="D25" s="170"/>
      <c r="E25" s="170"/>
      <c r="F25" s="177"/>
      <c r="G25" s="177"/>
      <c r="H25" s="177"/>
      <c r="I25" s="177"/>
      <c r="J25" s="177"/>
      <c r="K25" s="177"/>
      <c r="L25" s="177"/>
      <c r="M25" s="177"/>
      <c r="N25" s="177"/>
    </row>
    <row r="26" spans="1:14" x14ac:dyDescent="0.3">
      <c r="A26" s="178" t="s">
        <v>967</v>
      </c>
      <c r="B26" s="187">
        <f>VLOOKUP(B14,'112'!$A$4:$O$255,15,0)</f>
        <v>12291.42</v>
      </c>
      <c r="C26" s="170"/>
      <c r="D26" s="170"/>
      <c r="E26" s="170"/>
      <c r="F26" s="177"/>
      <c r="G26" s="177"/>
      <c r="H26" s="177"/>
      <c r="I26" s="188"/>
      <c r="J26" s="177"/>
      <c r="K26" s="177"/>
      <c r="L26" s="177"/>
      <c r="M26" s="177"/>
      <c r="N26" s="177"/>
    </row>
    <row r="27" spans="1:14" x14ac:dyDescent="0.3">
      <c r="A27" s="178" t="s">
        <v>966</v>
      </c>
      <c r="B27" s="187">
        <f>VLOOKUP(B14,расчет!$A$4:$BH$257,60,0)</f>
        <v>12778.658065943389</v>
      </c>
      <c r="C27" s="170"/>
      <c r="D27" s="170"/>
      <c r="E27" s="170"/>
      <c r="F27" s="177"/>
      <c r="G27" s="177"/>
      <c r="H27" s="177"/>
      <c r="I27" s="177"/>
      <c r="J27" s="177"/>
      <c r="K27" s="177"/>
      <c r="L27" s="177"/>
      <c r="M27" s="177"/>
      <c r="N27" s="177"/>
    </row>
    <row r="28" spans="1:14" x14ac:dyDescent="0.3">
      <c r="A28" s="178" t="s">
        <v>951</v>
      </c>
      <c r="B28" s="189">
        <f>B27-B26</f>
        <v>487.2380659433893</v>
      </c>
      <c r="C28" s="170" t="s">
        <v>979</v>
      </c>
      <c r="D28" s="170"/>
      <c r="E28" s="170"/>
      <c r="F28" s="177"/>
      <c r="G28" s="177"/>
      <c r="H28" s="177"/>
      <c r="I28" s="177"/>
      <c r="J28" s="177"/>
      <c r="K28" s="177"/>
      <c r="L28" s="177"/>
      <c r="M28" s="177"/>
      <c r="N28" s="177"/>
    </row>
    <row r="29" spans="1:14" x14ac:dyDescent="0.3">
      <c r="A29" s="170"/>
      <c r="B29" s="190"/>
      <c r="C29" s="170"/>
      <c r="D29" s="170"/>
      <c r="E29" s="170"/>
      <c r="F29" s="177"/>
      <c r="G29" s="177"/>
      <c r="H29" s="177"/>
      <c r="I29" s="177"/>
      <c r="J29" s="177"/>
      <c r="K29" s="177"/>
      <c r="L29" s="177"/>
      <c r="M29" s="177"/>
      <c r="N29" s="177"/>
    </row>
    <row r="30" spans="1:14" x14ac:dyDescent="0.3">
      <c r="A30" s="170" t="s">
        <v>952</v>
      </c>
      <c r="B30" s="191"/>
      <c r="C30" s="170"/>
      <c r="D30" s="170"/>
      <c r="E30" s="170"/>
      <c r="F30" s="177"/>
      <c r="G30" s="177"/>
      <c r="H30" s="177"/>
      <c r="I30" s="177"/>
      <c r="J30" s="177"/>
      <c r="K30" s="177"/>
      <c r="L30" s="177"/>
      <c r="M30" s="177"/>
      <c r="N30" s="177"/>
    </row>
    <row r="31" spans="1:14" x14ac:dyDescent="0.3">
      <c r="A31" s="170"/>
      <c r="B31" s="170"/>
      <c r="C31" s="170"/>
      <c r="D31" s="170"/>
      <c r="E31" s="170"/>
      <c r="F31" s="177"/>
      <c r="G31" s="177"/>
      <c r="H31" s="177"/>
      <c r="I31" s="177"/>
      <c r="J31" s="177"/>
      <c r="K31" s="177"/>
      <c r="L31" s="177"/>
      <c r="M31" s="177"/>
      <c r="N31" s="177"/>
    </row>
    <row r="32" spans="1:14" x14ac:dyDescent="0.3">
      <c r="A32" s="170" t="s">
        <v>953</v>
      </c>
      <c r="B32" s="170"/>
      <c r="C32" s="170"/>
      <c r="D32" s="170"/>
      <c r="E32" s="170"/>
      <c r="F32" s="177"/>
      <c r="G32" s="177"/>
      <c r="H32" s="177"/>
      <c r="I32" s="177"/>
      <c r="J32" s="177"/>
      <c r="K32" s="177"/>
      <c r="L32" s="177"/>
      <c r="M32" s="177"/>
      <c r="N32" s="177"/>
    </row>
    <row r="33" spans="1:14" x14ac:dyDescent="0.3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</row>
  </sheetData>
  <mergeCells count="2">
    <mergeCell ref="A1:H1"/>
    <mergeCell ref="A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0"/>
  <sheetViews>
    <sheetView topLeftCell="A151" workbookViewId="0">
      <selection activeCell="C259" sqref="C259"/>
    </sheetView>
  </sheetViews>
  <sheetFormatPr defaultRowHeight="14.4" x14ac:dyDescent="0.3"/>
  <sheetData>
    <row r="1" spans="1:16" x14ac:dyDescent="0.3">
      <c r="A1" s="193" t="s">
        <v>625</v>
      </c>
      <c r="B1" s="192"/>
      <c r="C1" s="192" t="s">
        <v>626</v>
      </c>
      <c r="D1" s="192" t="s">
        <v>968</v>
      </c>
      <c r="E1" s="192" t="s">
        <v>969</v>
      </c>
      <c r="F1" s="192" t="s">
        <v>970</v>
      </c>
      <c r="G1" s="192" t="s">
        <v>971</v>
      </c>
      <c r="H1" s="192" t="s">
        <v>972</v>
      </c>
      <c r="I1" s="192" t="s">
        <v>973</v>
      </c>
      <c r="J1" s="192" t="s">
        <v>974</v>
      </c>
      <c r="K1" s="192" t="s">
        <v>975</v>
      </c>
      <c r="L1" s="192" t="s">
        <v>976</v>
      </c>
      <c r="M1" s="192" t="s">
        <v>977</v>
      </c>
      <c r="N1" s="192" t="s">
        <v>978</v>
      </c>
      <c r="O1" s="194" t="s">
        <v>630</v>
      </c>
      <c r="P1" s="195"/>
    </row>
    <row r="2" spans="1:16" x14ac:dyDescent="0.3">
      <c r="A2" s="193" t="s">
        <v>627</v>
      </c>
      <c r="B2" s="193" t="s">
        <v>628</v>
      </c>
      <c r="C2" s="194" t="s">
        <v>632</v>
      </c>
      <c r="D2" s="194" t="s">
        <v>632</v>
      </c>
      <c r="E2" s="194" t="s">
        <v>632</v>
      </c>
      <c r="F2" s="194" t="s">
        <v>632</v>
      </c>
      <c r="G2" s="194" t="s">
        <v>632</v>
      </c>
      <c r="H2" s="194" t="s">
        <v>632</v>
      </c>
      <c r="I2" s="194" t="s">
        <v>632</v>
      </c>
      <c r="J2" s="194" t="s">
        <v>632</v>
      </c>
      <c r="K2" s="194" t="s">
        <v>632</v>
      </c>
      <c r="L2" s="194" t="s">
        <v>632</v>
      </c>
      <c r="M2" s="194" t="s">
        <v>632</v>
      </c>
      <c r="N2" s="194" t="s">
        <v>632</v>
      </c>
      <c r="O2" s="194" t="s">
        <v>632</v>
      </c>
      <c r="P2" s="195"/>
    </row>
    <row r="3" spans="1:16" x14ac:dyDescent="0.3">
      <c r="A3" s="192" t="s">
        <v>207</v>
      </c>
      <c r="B3" s="192"/>
      <c r="C3" s="196">
        <v>13770.39</v>
      </c>
      <c r="D3" s="196">
        <v>13771.34</v>
      </c>
      <c r="E3" s="196">
        <v>13771.34</v>
      </c>
      <c r="F3" s="196">
        <v>13771.34</v>
      </c>
      <c r="G3" s="196">
        <v>13771.34</v>
      </c>
      <c r="H3" s="196">
        <v>13771.34</v>
      </c>
      <c r="I3" s="196">
        <v>15211.57</v>
      </c>
      <c r="J3" s="196">
        <v>15211.57</v>
      </c>
      <c r="K3" s="196">
        <v>15211.57</v>
      </c>
      <c r="L3" s="196">
        <v>15211.57</v>
      </c>
      <c r="M3" s="196">
        <v>15211.57</v>
      </c>
      <c r="N3" s="196">
        <v>15211.57</v>
      </c>
      <c r="O3" s="196">
        <v>173896.51</v>
      </c>
      <c r="P3" s="195"/>
    </row>
    <row r="4" spans="1:16" x14ac:dyDescent="0.3">
      <c r="A4" s="197" t="s">
        <v>208</v>
      </c>
      <c r="B4" s="197" t="s">
        <v>209</v>
      </c>
      <c r="C4" s="198">
        <v>123.73</v>
      </c>
      <c r="D4" s="198">
        <v>123.74</v>
      </c>
      <c r="E4" s="198">
        <v>123.74</v>
      </c>
      <c r="F4" s="198">
        <v>123.74</v>
      </c>
      <c r="G4" s="198">
        <v>123.74</v>
      </c>
      <c r="H4" s="198">
        <v>123.74</v>
      </c>
      <c r="I4" s="198">
        <v>136.68</v>
      </c>
      <c r="J4" s="198">
        <v>136.68</v>
      </c>
      <c r="K4" s="198">
        <v>136.68</v>
      </c>
      <c r="L4" s="198">
        <v>136.68</v>
      </c>
      <c r="M4" s="198">
        <v>136.68</v>
      </c>
      <c r="N4" s="198">
        <v>136.68</v>
      </c>
      <c r="O4" s="199">
        <v>1562.51</v>
      </c>
      <c r="P4" s="195"/>
    </row>
    <row r="5" spans="1:16" x14ac:dyDescent="0.3">
      <c r="A5" s="197" t="s">
        <v>210</v>
      </c>
      <c r="B5" s="197" t="s">
        <v>211</v>
      </c>
      <c r="C5" s="198">
        <v>123.73</v>
      </c>
      <c r="D5" s="198">
        <v>123.74</v>
      </c>
      <c r="E5" s="198">
        <v>123.74</v>
      </c>
      <c r="F5" s="198">
        <v>123.74</v>
      </c>
      <c r="G5" s="198">
        <v>123.74</v>
      </c>
      <c r="H5" s="198">
        <v>123.74</v>
      </c>
      <c r="I5" s="198">
        <v>136.68</v>
      </c>
      <c r="J5" s="198">
        <v>136.68</v>
      </c>
      <c r="K5" s="198">
        <v>136.68</v>
      </c>
      <c r="L5" s="198">
        <v>136.68</v>
      </c>
      <c r="M5" s="198">
        <v>136.68</v>
      </c>
      <c r="N5" s="198">
        <v>136.68</v>
      </c>
      <c r="O5" s="199">
        <v>1562.51</v>
      </c>
      <c r="P5" s="195"/>
    </row>
    <row r="6" spans="1:16" x14ac:dyDescent="0.3">
      <c r="A6" s="197" t="s">
        <v>212</v>
      </c>
      <c r="B6" s="197" t="s">
        <v>213</v>
      </c>
      <c r="C6" s="198">
        <v>123.73</v>
      </c>
      <c r="D6" s="198">
        <v>123.74</v>
      </c>
      <c r="E6" s="198">
        <v>123.74</v>
      </c>
      <c r="F6" s="198">
        <v>123.74</v>
      </c>
      <c r="G6" s="198">
        <v>123.74</v>
      </c>
      <c r="H6" s="198">
        <v>123.74</v>
      </c>
      <c r="I6" s="198">
        <v>136.68</v>
      </c>
      <c r="J6" s="198">
        <v>136.68</v>
      </c>
      <c r="K6" s="198">
        <v>136.68</v>
      </c>
      <c r="L6" s="198">
        <v>136.68</v>
      </c>
      <c r="M6" s="198">
        <v>136.68</v>
      </c>
      <c r="N6" s="198">
        <v>136.68</v>
      </c>
      <c r="O6" s="199">
        <v>1562.51</v>
      </c>
      <c r="P6" s="195"/>
    </row>
    <row r="7" spans="1:16" x14ac:dyDescent="0.3">
      <c r="A7" s="197" t="s">
        <v>214</v>
      </c>
      <c r="B7" s="197" t="s">
        <v>215</v>
      </c>
      <c r="C7" s="198">
        <v>123.73</v>
      </c>
      <c r="D7" s="198">
        <v>123.74</v>
      </c>
      <c r="E7" s="198">
        <v>123.74</v>
      </c>
      <c r="F7" s="198">
        <v>123.74</v>
      </c>
      <c r="G7" s="198">
        <v>123.74</v>
      </c>
      <c r="H7" s="198">
        <v>123.74</v>
      </c>
      <c r="I7" s="198">
        <v>136.68</v>
      </c>
      <c r="J7" s="198">
        <v>136.68</v>
      </c>
      <c r="K7" s="198">
        <v>136.68</v>
      </c>
      <c r="L7" s="198">
        <v>136.68</v>
      </c>
      <c r="M7" s="198">
        <v>136.68</v>
      </c>
      <c r="N7" s="198">
        <v>136.68</v>
      </c>
      <c r="O7" s="199">
        <v>1562.51</v>
      </c>
      <c r="P7" s="195"/>
    </row>
    <row r="8" spans="1:16" x14ac:dyDescent="0.3">
      <c r="A8" s="197" t="s">
        <v>216</v>
      </c>
      <c r="B8" s="197" t="s">
        <v>217</v>
      </c>
      <c r="C8" s="198">
        <v>123.73</v>
      </c>
      <c r="D8" s="198">
        <v>123.74</v>
      </c>
      <c r="E8" s="198">
        <v>123.74</v>
      </c>
      <c r="F8" s="198">
        <v>123.74</v>
      </c>
      <c r="G8" s="198">
        <v>123.74</v>
      </c>
      <c r="H8" s="198">
        <v>123.74</v>
      </c>
      <c r="I8" s="198">
        <v>136.68</v>
      </c>
      <c r="J8" s="198">
        <v>136.68</v>
      </c>
      <c r="K8" s="198">
        <v>136.68</v>
      </c>
      <c r="L8" s="198">
        <v>136.68</v>
      </c>
      <c r="M8" s="198">
        <v>136.68</v>
      </c>
      <c r="N8" s="198">
        <v>136.68</v>
      </c>
      <c r="O8" s="199">
        <v>1562.51</v>
      </c>
      <c r="P8" s="195"/>
    </row>
    <row r="9" spans="1:16" x14ac:dyDescent="0.3">
      <c r="A9" s="197" t="s">
        <v>218</v>
      </c>
      <c r="B9" s="197" t="s">
        <v>219</v>
      </c>
      <c r="C9" s="198">
        <v>123.73</v>
      </c>
      <c r="D9" s="198">
        <v>123.74</v>
      </c>
      <c r="E9" s="198">
        <v>123.74</v>
      </c>
      <c r="F9" s="198">
        <v>123.74</v>
      </c>
      <c r="G9" s="198">
        <v>123.74</v>
      </c>
      <c r="H9" s="198">
        <v>123.74</v>
      </c>
      <c r="I9" s="198">
        <v>136.68</v>
      </c>
      <c r="J9" s="198">
        <v>136.68</v>
      </c>
      <c r="K9" s="198">
        <v>136.68</v>
      </c>
      <c r="L9" s="198">
        <v>136.68</v>
      </c>
      <c r="M9" s="198">
        <v>136.68</v>
      </c>
      <c r="N9" s="198">
        <v>136.68</v>
      </c>
      <c r="O9" s="199">
        <v>1562.51</v>
      </c>
      <c r="P9" s="195"/>
    </row>
    <row r="10" spans="1:16" x14ac:dyDescent="0.3">
      <c r="A10" s="197" t="s">
        <v>220</v>
      </c>
      <c r="B10" s="197" t="s">
        <v>221</v>
      </c>
      <c r="C10" s="198">
        <v>123.73</v>
      </c>
      <c r="D10" s="198">
        <v>123.74</v>
      </c>
      <c r="E10" s="198">
        <v>123.74</v>
      </c>
      <c r="F10" s="198">
        <v>123.74</v>
      </c>
      <c r="G10" s="198">
        <v>123.74</v>
      </c>
      <c r="H10" s="198">
        <v>123.74</v>
      </c>
      <c r="I10" s="198">
        <v>136.68</v>
      </c>
      <c r="J10" s="198">
        <v>136.68</v>
      </c>
      <c r="K10" s="198">
        <v>136.68</v>
      </c>
      <c r="L10" s="198">
        <v>136.68</v>
      </c>
      <c r="M10" s="198">
        <v>136.68</v>
      </c>
      <c r="N10" s="198">
        <v>136.68</v>
      </c>
      <c r="O10" s="199">
        <v>1562.51</v>
      </c>
      <c r="P10" s="195"/>
    </row>
    <row r="11" spans="1:16" x14ac:dyDescent="0.3">
      <c r="A11" s="197" t="s">
        <v>222</v>
      </c>
      <c r="B11" s="197" t="s">
        <v>223</v>
      </c>
      <c r="C11" s="198">
        <v>123.73</v>
      </c>
      <c r="D11" s="198">
        <v>123.74</v>
      </c>
      <c r="E11" s="198">
        <v>123.74</v>
      </c>
      <c r="F11" s="198">
        <v>123.74</v>
      </c>
      <c r="G11" s="198">
        <v>123.74</v>
      </c>
      <c r="H11" s="198">
        <v>123.74</v>
      </c>
      <c r="I11" s="198">
        <v>136.68</v>
      </c>
      <c r="J11" s="198">
        <v>136.68</v>
      </c>
      <c r="K11" s="198">
        <v>136.68</v>
      </c>
      <c r="L11" s="198">
        <v>136.68</v>
      </c>
      <c r="M11" s="198">
        <v>136.68</v>
      </c>
      <c r="N11" s="198">
        <v>136.68</v>
      </c>
      <c r="O11" s="199">
        <v>1562.51</v>
      </c>
      <c r="P11" s="195"/>
    </row>
    <row r="12" spans="1:16" x14ac:dyDescent="0.3">
      <c r="A12" s="197" t="s">
        <v>224</v>
      </c>
      <c r="B12" s="197" t="s">
        <v>225</v>
      </c>
      <c r="C12" s="198">
        <v>123.73</v>
      </c>
      <c r="D12" s="198">
        <v>123.74</v>
      </c>
      <c r="E12" s="198">
        <v>123.74</v>
      </c>
      <c r="F12" s="198">
        <v>123.74</v>
      </c>
      <c r="G12" s="198">
        <v>123.74</v>
      </c>
      <c r="H12" s="198">
        <v>123.74</v>
      </c>
      <c r="I12" s="198">
        <v>136.68</v>
      </c>
      <c r="J12" s="198">
        <v>136.68</v>
      </c>
      <c r="K12" s="198">
        <v>136.68</v>
      </c>
      <c r="L12" s="198">
        <v>136.68</v>
      </c>
      <c r="M12" s="198">
        <v>136.68</v>
      </c>
      <c r="N12" s="198">
        <v>136.68</v>
      </c>
      <c r="O12" s="199">
        <v>1562.51</v>
      </c>
      <c r="P12" s="195"/>
    </row>
    <row r="13" spans="1:16" x14ac:dyDescent="0.3">
      <c r="A13" s="197" t="s">
        <v>226</v>
      </c>
      <c r="B13" s="197" t="s">
        <v>227</v>
      </c>
      <c r="C13" s="198">
        <v>123.73</v>
      </c>
      <c r="D13" s="198">
        <v>123.74</v>
      </c>
      <c r="E13" s="198">
        <v>123.74</v>
      </c>
      <c r="F13" s="198">
        <v>123.74</v>
      </c>
      <c r="G13" s="198">
        <v>123.74</v>
      </c>
      <c r="H13" s="198">
        <v>123.74</v>
      </c>
      <c r="I13" s="198">
        <v>136.68</v>
      </c>
      <c r="J13" s="198">
        <v>136.68</v>
      </c>
      <c r="K13" s="198">
        <v>136.68</v>
      </c>
      <c r="L13" s="198">
        <v>136.68</v>
      </c>
      <c r="M13" s="198">
        <v>136.68</v>
      </c>
      <c r="N13" s="198">
        <v>136.68</v>
      </c>
      <c r="O13" s="199">
        <v>1562.51</v>
      </c>
      <c r="P13" s="195"/>
    </row>
    <row r="14" spans="1:16" x14ac:dyDescent="0.3">
      <c r="A14" s="197" t="s">
        <v>228</v>
      </c>
      <c r="B14" s="197" t="s">
        <v>229</v>
      </c>
      <c r="C14" s="198">
        <v>123.73</v>
      </c>
      <c r="D14" s="198">
        <v>123.74</v>
      </c>
      <c r="E14" s="198">
        <v>123.74</v>
      </c>
      <c r="F14" s="198">
        <v>123.74</v>
      </c>
      <c r="G14" s="198">
        <v>123.74</v>
      </c>
      <c r="H14" s="198">
        <v>123.74</v>
      </c>
      <c r="I14" s="198">
        <v>136.68</v>
      </c>
      <c r="J14" s="198">
        <v>136.68</v>
      </c>
      <c r="K14" s="198">
        <v>136.68</v>
      </c>
      <c r="L14" s="198">
        <v>136.68</v>
      </c>
      <c r="M14" s="198">
        <v>136.68</v>
      </c>
      <c r="N14" s="198">
        <v>136.68</v>
      </c>
      <c r="O14" s="199">
        <v>1562.51</v>
      </c>
      <c r="P14" s="195"/>
    </row>
    <row r="15" spans="1:16" x14ac:dyDescent="0.3">
      <c r="A15" s="197" t="s">
        <v>230</v>
      </c>
      <c r="B15" s="197" t="s">
        <v>231</v>
      </c>
      <c r="C15" s="198">
        <v>123.73</v>
      </c>
      <c r="D15" s="198">
        <v>123.74</v>
      </c>
      <c r="E15" s="198">
        <v>123.74</v>
      </c>
      <c r="F15" s="198">
        <v>123.74</v>
      </c>
      <c r="G15" s="198">
        <v>123.74</v>
      </c>
      <c r="H15" s="198">
        <v>123.74</v>
      </c>
      <c r="I15" s="198">
        <v>136.68</v>
      </c>
      <c r="J15" s="198">
        <v>136.68</v>
      </c>
      <c r="K15" s="198">
        <v>136.68</v>
      </c>
      <c r="L15" s="198">
        <v>136.68</v>
      </c>
      <c r="M15" s="198">
        <v>136.68</v>
      </c>
      <c r="N15" s="198">
        <v>136.68</v>
      </c>
      <c r="O15" s="199">
        <v>1562.51</v>
      </c>
      <c r="P15" s="195"/>
    </row>
    <row r="16" spans="1:16" x14ac:dyDescent="0.3">
      <c r="A16" s="197" t="s">
        <v>232</v>
      </c>
      <c r="B16" s="197" t="s">
        <v>233</v>
      </c>
      <c r="C16" s="198">
        <v>123.73</v>
      </c>
      <c r="D16" s="198">
        <v>123.74</v>
      </c>
      <c r="E16" s="198">
        <v>123.74</v>
      </c>
      <c r="F16" s="198">
        <v>123.74</v>
      </c>
      <c r="G16" s="198">
        <v>123.74</v>
      </c>
      <c r="H16" s="198">
        <v>123.74</v>
      </c>
      <c r="I16" s="198">
        <v>136.68</v>
      </c>
      <c r="J16" s="198">
        <v>136.68</v>
      </c>
      <c r="K16" s="198">
        <v>136.68</v>
      </c>
      <c r="L16" s="198">
        <v>136.68</v>
      </c>
      <c r="M16" s="198">
        <v>136.68</v>
      </c>
      <c r="N16" s="198">
        <v>136.68</v>
      </c>
      <c r="O16" s="199">
        <v>1562.51</v>
      </c>
      <c r="P16" s="195"/>
    </row>
    <row r="17" spans="1:16" x14ac:dyDescent="0.3">
      <c r="A17" s="197" t="s">
        <v>234</v>
      </c>
      <c r="B17" s="197" t="s">
        <v>235</v>
      </c>
      <c r="C17" s="198">
        <v>123.73</v>
      </c>
      <c r="D17" s="198">
        <v>123.74</v>
      </c>
      <c r="E17" s="198">
        <v>123.74</v>
      </c>
      <c r="F17" s="198">
        <v>123.74</v>
      </c>
      <c r="G17" s="198">
        <v>123.74</v>
      </c>
      <c r="H17" s="198">
        <v>123.74</v>
      </c>
      <c r="I17" s="198">
        <v>136.68</v>
      </c>
      <c r="J17" s="198">
        <v>136.68</v>
      </c>
      <c r="K17" s="198">
        <v>136.68</v>
      </c>
      <c r="L17" s="198">
        <v>136.68</v>
      </c>
      <c r="M17" s="198">
        <v>136.68</v>
      </c>
      <c r="N17" s="198">
        <v>136.68</v>
      </c>
      <c r="O17" s="199">
        <v>1562.51</v>
      </c>
      <c r="P17" s="195"/>
    </row>
    <row r="18" spans="1:16" x14ac:dyDescent="0.3">
      <c r="A18" s="197" t="s">
        <v>236</v>
      </c>
      <c r="B18" s="197" t="s">
        <v>237</v>
      </c>
      <c r="C18" s="198">
        <v>123.73</v>
      </c>
      <c r="D18" s="198">
        <v>123.74</v>
      </c>
      <c r="E18" s="198">
        <v>123.74</v>
      </c>
      <c r="F18" s="198">
        <v>123.74</v>
      </c>
      <c r="G18" s="198">
        <v>123.74</v>
      </c>
      <c r="H18" s="198">
        <v>123.74</v>
      </c>
      <c r="I18" s="198">
        <v>136.68</v>
      </c>
      <c r="J18" s="198">
        <v>136.68</v>
      </c>
      <c r="K18" s="198">
        <v>136.68</v>
      </c>
      <c r="L18" s="198">
        <v>136.68</v>
      </c>
      <c r="M18" s="198">
        <v>136.68</v>
      </c>
      <c r="N18" s="198">
        <v>136.68</v>
      </c>
      <c r="O18" s="199">
        <v>1562.51</v>
      </c>
      <c r="P18" s="195"/>
    </row>
    <row r="19" spans="1:16" x14ac:dyDescent="0.3">
      <c r="A19" s="197" t="s">
        <v>238</v>
      </c>
      <c r="B19" s="197" t="s">
        <v>239</v>
      </c>
      <c r="C19" s="198">
        <v>123.73</v>
      </c>
      <c r="D19" s="198">
        <v>123.74</v>
      </c>
      <c r="E19" s="198">
        <v>123.74</v>
      </c>
      <c r="F19" s="198">
        <v>123.74</v>
      </c>
      <c r="G19" s="198">
        <v>123.74</v>
      </c>
      <c r="H19" s="198">
        <v>123.74</v>
      </c>
      <c r="I19" s="198">
        <v>136.68</v>
      </c>
      <c r="J19" s="198">
        <v>136.68</v>
      </c>
      <c r="K19" s="198">
        <v>136.68</v>
      </c>
      <c r="L19" s="198">
        <v>136.68</v>
      </c>
      <c r="M19" s="198">
        <v>136.68</v>
      </c>
      <c r="N19" s="198">
        <v>136.68</v>
      </c>
      <c r="O19" s="199">
        <v>1562.51</v>
      </c>
      <c r="P19" s="195"/>
    </row>
    <row r="20" spans="1:16" x14ac:dyDescent="0.3">
      <c r="A20" s="197" t="s">
        <v>240</v>
      </c>
      <c r="B20" s="197" t="s">
        <v>241</v>
      </c>
      <c r="C20" s="198">
        <v>123.73</v>
      </c>
      <c r="D20" s="198">
        <v>123.74</v>
      </c>
      <c r="E20" s="198">
        <v>123.74</v>
      </c>
      <c r="F20" s="198">
        <v>123.74</v>
      </c>
      <c r="G20" s="198">
        <v>123.74</v>
      </c>
      <c r="H20" s="198">
        <v>123.74</v>
      </c>
      <c r="I20" s="198">
        <v>136.68</v>
      </c>
      <c r="J20" s="198">
        <v>136.68</v>
      </c>
      <c r="K20" s="198">
        <v>136.68</v>
      </c>
      <c r="L20" s="198">
        <v>136.68</v>
      </c>
      <c r="M20" s="198">
        <v>136.68</v>
      </c>
      <c r="N20" s="198">
        <v>136.68</v>
      </c>
      <c r="O20" s="199">
        <v>1562.51</v>
      </c>
      <c r="P20" s="195"/>
    </row>
    <row r="21" spans="1:16" x14ac:dyDescent="0.3">
      <c r="A21" s="197" t="s">
        <v>242</v>
      </c>
      <c r="B21" s="197" t="s">
        <v>243</v>
      </c>
      <c r="C21" s="198">
        <v>123.73</v>
      </c>
      <c r="D21" s="198">
        <v>123.74</v>
      </c>
      <c r="E21" s="198">
        <v>123.74</v>
      </c>
      <c r="F21" s="198">
        <v>123.74</v>
      </c>
      <c r="G21" s="198">
        <v>123.74</v>
      </c>
      <c r="H21" s="198">
        <v>123.74</v>
      </c>
      <c r="I21" s="198">
        <v>136.68</v>
      </c>
      <c r="J21" s="198">
        <v>136.68</v>
      </c>
      <c r="K21" s="198">
        <v>136.68</v>
      </c>
      <c r="L21" s="198">
        <v>136.68</v>
      </c>
      <c r="M21" s="198">
        <v>136.68</v>
      </c>
      <c r="N21" s="198">
        <v>136.68</v>
      </c>
      <c r="O21" s="199">
        <v>1562.51</v>
      </c>
      <c r="P21" s="195"/>
    </row>
    <row r="22" spans="1:16" x14ac:dyDescent="0.3">
      <c r="A22" s="197" t="s">
        <v>244</v>
      </c>
      <c r="B22" s="197" t="s">
        <v>245</v>
      </c>
      <c r="C22" s="198">
        <v>123.73</v>
      </c>
      <c r="D22" s="198">
        <v>123.74</v>
      </c>
      <c r="E22" s="198">
        <v>123.74</v>
      </c>
      <c r="F22" s="198">
        <v>123.74</v>
      </c>
      <c r="G22" s="198">
        <v>123.74</v>
      </c>
      <c r="H22" s="198">
        <v>123.74</v>
      </c>
      <c r="I22" s="198">
        <v>136.68</v>
      </c>
      <c r="J22" s="198">
        <v>136.68</v>
      </c>
      <c r="K22" s="198">
        <v>136.68</v>
      </c>
      <c r="L22" s="198">
        <v>136.68</v>
      </c>
      <c r="M22" s="198">
        <v>136.68</v>
      </c>
      <c r="N22" s="198">
        <v>136.68</v>
      </c>
      <c r="O22" s="199">
        <v>1562.51</v>
      </c>
      <c r="P22" s="195"/>
    </row>
    <row r="23" spans="1:16" x14ac:dyDescent="0.3">
      <c r="A23" s="197" t="s">
        <v>246</v>
      </c>
      <c r="B23" s="197" t="s">
        <v>247</v>
      </c>
      <c r="C23" s="198">
        <v>123.73</v>
      </c>
      <c r="D23" s="198">
        <v>123.74</v>
      </c>
      <c r="E23" s="198">
        <v>123.74</v>
      </c>
      <c r="F23" s="198">
        <v>123.74</v>
      </c>
      <c r="G23" s="198">
        <v>123.74</v>
      </c>
      <c r="H23" s="198">
        <v>123.74</v>
      </c>
      <c r="I23" s="198">
        <v>136.68</v>
      </c>
      <c r="J23" s="198">
        <v>136.68</v>
      </c>
      <c r="K23" s="198">
        <v>136.68</v>
      </c>
      <c r="L23" s="198">
        <v>136.68</v>
      </c>
      <c r="M23" s="198">
        <v>136.68</v>
      </c>
      <c r="N23" s="198">
        <v>136.68</v>
      </c>
      <c r="O23" s="199">
        <v>1562.51</v>
      </c>
      <c r="P23" s="195"/>
    </row>
    <row r="24" spans="1:16" x14ac:dyDescent="0.3">
      <c r="A24" s="197" t="s">
        <v>248</v>
      </c>
      <c r="B24" s="197" t="s">
        <v>249</v>
      </c>
      <c r="C24" s="198">
        <v>123.73</v>
      </c>
      <c r="D24" s="198">
        <v>123.74</v>
      </c>
      <c r="E24" s="198">
        <v>123.74</v>
      </c>
      <c r="F24" s="198">
        <v>123.74</v>
      </c>
      <c r="G24" s="198">
        <v>123.74</v>
      </c>
      <c r="H24" s="198">
        <v>123.74</v>
      </c>
      <c r="I24" s="198">
        <v>136.68</v>
      </c>
      <c r="J24" s="198">
        <v>136.68</v>
      </c>
      <c r="K24" s="198">
        <v>136.68</v>
      </c>
      <c r="L24" s="198">
        <v>136.68</v>
      </c>
      <c r="M24" s="198">
        <v>136.68</v>
      </c>
      <c r="N24" s="198">
        <v>136.68</v>
      </c>
      <c r="O24" s="199">
        <v>1562.51</v>
      </c>
      <c r="P24" s="195"/>
    </row>
    <row r="25" spans="1:16" x14ac:dyDescent="0.3">
      <c r="A25" s="197" t="s">
        <v>250</v>
      </c>
      <c r="B25" s="197" t="s">
        <v>251</v>
      </c>
      <c r="C25" s="198">
        <v>123.73</v>
      </c>
      <c r="D25" s="198">
        <v>123.74</v>
      </c>
      <c r="E25" s="198">
        <v>123.74</v>
      </c>
      <c r="F25" s="198">
        <v>123.74</v>
      </c>
      <c r="G25" s="198">
        <v>123.74</v>
      </c>
      <c r="H25" s="198">
        <v>123.74</v>
      </c>
      <c r="I25" s="198">
        <v>136.68</v>
      </c>
      <c r="J25" s="198">
        <v>136.68</v>
      </c>
      <c r="K25" s="198">
        <v>136.68</v>
      </c>
      <c r="L25" s="198">
        <v>136.68</v>
      </c>
      <c r="M25" s="198">
        <v>136.68</v>
      </c>
      <c r="N25" s="198">
        <v>136.68</v>
      </c>
      <c r="O25" s="199">
        <v>1562.51</v>
      </c>
      <c r="P25" s="195"/>
    </row>
    <row r="26" spans="1:16" x14ac:dyDescent="0.3">
      <c r="A26" s="197" t="s">
        <v>252</v>
      </c>
      <c r="B26" s="197" t="s">
        <v>253</v>
      </c>
      <c r="C26" s="198">
        <v>123.73</v>
      </c>
      <c r="D26" s="198">
        <v>123.74</v>
      </c>
      <c r="E26" s="198">
        <v>123.74</v>
      </c>
      <c r="F26" s="198">
        <v>123.74</v>
      </c>
      <c r="G26" s="198">
        <v>123.74</v>
      </c>
      <c r="H26" s="198">
        <v>123.74</v>
      </c>
      <c r="I26" s="198">
        <v>136.68</v>
      </c>
      <c r="J26" s="198">
        <v>136.68</v>
      </c>
      <c r="K26" s="198">
        <v>136.68</v>
      </c>
      <c r="L26" s="198">
        <v>136.68</v>
      </c>
      <c r="M26" s="198">
        <v>136.68</v>
      </c>
      <c r="N26" s="198">
        <v>136.68</v>
      </c>
      <c r="O26" s="199">
        <v>1562.51</v>
      </c>
      <c r="P26" s="195"/>
    </row>
    <row r="27" spans="1:16" x14ac:dyDescent="0.3">
      <c r="A27" s="197" t="s">
        <v>254</v>
      </c>
      <c r="B27" s="197" t="s">
        <v>255</v>
      </c>
      <c r="C27" s="198">
        <v>123.73</v>
      </c>
      <c r="D27" s="198">
        <v>123.74</v>
      </c>
      <c r="E27" s="198">
        <v>123.74</v>
      </c>
      <c r="F27" s="198">
        <v>123.74</v>
      </c>
      <c r="G27" s="198">
        <v>123.74</v>
      </c>
      <c r="H27" s="198">
        <v>123.74</v>
      </c>
      <c r="I27" s="198">
        <v>136.68</v>
      </c>
      <c r="J27" s="198">
        <v>136.68</v>
      </c>
      <c r="K27" s="198">
        <v>136.68</v>
      </c>
      <c r="L27" s="198">
        <v>136.68</v>
      </c>
      <c r="M27" s="198">
        <v>136.68</v>
      </c>
      <c r="N27" s="198">
        <v>136.68</v>
      </c>
      <c r="O27" s="199">
        <v>1562.51</v>
      </c>
      <c r="P27" s="195"/>
    </row>
    <row r="28" spans="1:16" x14ac:dyDescent="0.3">
      <c r="A28" s="197" t="s">
        <v>256</v>
      </c>
      <c r="B28" s="197" t="s">
        <v>257</v>
      </c>
      <c r="C28" s="198">
        <v>123.73</v>
      </c>
      <c r="D28" s="198">
        <v>123.74</v>
      </c>
      <c r="E28" s="198">
        <v>123.74</v>
      </c>
      <c r="F28" s="198">
        <v>123.74</v>
      </c>
      <c r="G28" s="198">
        <v>123.74</v>
      </c>
      <c r="H28" s="198">
        <v>123.74</v>
      </c>
      <c r="I28" s="198">
        <v>92.59</v>
      </c>
      <c r="J28" s="200"/>
      <c r="K28" s="200"/>
      <c r="L28" s="200"/>
      <c r="M28" s="200"/>
      <c r="N28" s="200"/>
      <c r="O28" s="201">
        <v>835.02</v>
      </c>
      <c r="P28" s="195"/>
    </row>
    <row r="29" spans="1:16" x14ac:dyDescent="0.3">
      <c r="A29" s="197" t="s">
        <v>521</v>
      </c>
      <c r="B29" s="197" t="s">
        <v>257</v>
      </c>
      <c r="C29" s="200"/>
      <c r="D29" s="200"/>
      <c r="E29" s="200"/>
      <c r="F29" s="200"/>
      <c r="G29" s="200"/>
      <c r="H29" s="200"/>
      <c r="I29" s="198">
        <v>44.09</v>
      </c>
      <c r="J29" s="198">
        <v>136.68</v>
      </c>
      <c r="K29" s="198">
        <v>136.68</v>
      </c>
      <c r="L29" s="198">
        <v>136.68</v>
      </c>
      <c r="M29" s="198">
        <v>136.68</v>
      </c>
      <c r="N29" s="198">
        <v>136.68</v>
      </c>
      <c r="O29" s="201">
        <v>727.49</v>
      </c>
      <c r="P29" s="195"/>
    </row>
    <row r="30" spans="1:16" x14ac:dyDescent="0.3">
      <c r="A30" s="197" t="s">
        <v>258</v>
      </c>
      <c r="B30" s="197" t="s">
        <v>259</v>
      </c>
      <c r="C30" s="198">
        <v>123.73</v>
      </c>
      <c r="D30" s="198">
        <v>123.74</v>
      </c>
      <c r="E30" s="198">
        <v>123.74</v>
      </c>
      <c r="F30" s="198">
        <v>123.74</v>
      </c>
      <c r="G30" s="198">
        <v>123.74</v>
      </c>
      <c r="H30" s="198">
        <v>123.74</v>
      </c>
      <c r="I30" s="198">
        <v>136.68</v>
      </c>
      <c r="J30" s="198">
        <v>136.68</v>
      </c>
      <c r="K30" s="198">
        <v>136.68</v>
      </c>
      <c r="L30" s="198">
        <v>136.68</v>
      </c>
      <c r="M30" s="198">
        <v>136.68</v>
      </c>
      <c r="N30" s="198">
        <v>136.68</v>
      </c>
      <c r="O30" s="199">
        <v>1562.51</v>
      </c>
      <c r="P30" s="195"/>
    </row>
    <row r="31" spans="1:16" x14ac:dyDescent="0.3">
      <c r="A31" s="197" t="s">
        <v>260</v>
      </c>
      <c r="B31" s="197" t="s">
        <v>261</v>
      </c>
      <c r="C31" s="198">
        <v>123.73</v>
      </c>
      <c r="D31" s="198">
        <v>123.74</v>
      </c>
      <c r="E31" s="198">
        <v>123.74</v>
      </c>
      <c r="F31" s="198">
        <v>123.74</v>
      </c>
      <c r="G31" s="198">
        <v>123.74</v>
      </c>
      <c r="H31" s="198">
        <v>123.74</v>
      </c>
      <c r="I31" s="198">
        <v>136.68</v>
      </c>
      <c r="J31" s="198">
        <v>136.68</v>
      </c>
      <c r="K31" s="198">
        <v>136.68</v>
      </c>
      <c r="L31" s="198">
        <v>136.68</v>
      </c>
      <c r="M31" s="198">
        <v>136.68</v>
      </c>
      <c r="N31" s="198">
        <v>136.68</v>
      </c>
      <c r="O31" s="199">
        <v>1562.51</v>
      </c>
      <c r="P31" s="195"/>
    </row>
    <row r="32" spans="1:16" x14ac:dyDescent="0.3">
      <c r="A32" s="197" t="s">
        <v>262</v>
      </c>
      <c r="B32" s="197" t="s">
        <v>263</v>
      </c>
      <c r="C32" s="198">
        <v>123.73</v>
      </c>
      <c r="D32" s="198">
        <v>123.74</v>
      </c>
      <c r="E32" s="198">
        <v>123.74</v>
      </c>
      <c r="F32" s="198">
        <v>123.74</v>
      </c>
      <c r="G32" s="198">
        <v>123.74</v>
      </c>
      <c r="H32" s="198">
        <v>123.74</v>
      </c>
      <c r="I32" s="198">
        <v>136.68</v>
      </c>
      <c r="J32" s="198">
        <v>136.68</v>
      </c>
      <c r="K32" s="198">
        <v>136.68</v>
      </c>
      <c r="L32" s="198">
        <v>136.68</v>
      </c>
      <c r="M32" s="198">
        <v>136.68</v>
      </c>
      <c r="N32" s="198">
        <v>136.68</v>
      </c>
      <c r="O32" s="199">
        <v>1562.51</v>
      </c>
      <c r="P32" s="195"/>
    </row>
    <row r="33" spans="1:16" x14ac:dyDescent="0.3">
      <c r="A33" s="197" t="s">
        <v>264</v>
      </c>
      <c r="B33" s="197" t="s">
        <v>265</v>
      </c>
      <c r="C33" s="198">
        <v>123.73</v>
      </c>
      <c r="D33" s="198">
        <v>123.74</v>
      </c>
      <c r="E33" s="198">
        <v>123.74</v>
      </c>
      <c r="F33" s="198">
        <v>123.74</v>
      </c>
      <c r="G33" s="198">
        <v>123.74</v>
      </c>
      <c r="H33" s="198">
        <v>123.74</v>
      </c>
      <c r="I33" s="198">
        <v>136.68</v>
      </c>
      <c r="J33" s="198">
        <v>136.68</v>
      </c>
      <c r="K33" s="198">
        <v>136.68</v>
      </c>
      <c r="L33" s="198">
        <v>136.68</v>
      </c>
      <c r="M33" s="198">
        <v>136.68</v>
      </c>
      <c r="N33" s="198">
        <v>136.68</v>
      </c>
      <c r="O33" s="199">
        <v>1562.51</v>
      </c>
      <c r="P33" s="195"/>
    </row>
    <row r="34" spans="1:16" x14ac:dyDescent="0.3">
      <c r="A34" s="197" t="s">
        <v>266</v>
      </c>
      <c r="B34" s="197" t="s">
        <v>267</v>
      </c>
      <c r="C34" s="198">
        <v>123.73</v>
      </c>
      <c r="D34" s="198">
        <v>123.74</v>
      </c>
      <c r="E34" s="198">
        <v>123.74</v>
      </c>
      <c r="F34" s="198">
        <v>123.74</v>
      </c>
      <c r="G34" s="198">
        <v>123.74</v>
      </c>
      <c r="H34" s="198">
        <v>123.74</v>
      </c>
      <c r="I34" s="198">
        <v>136.68</v>
      </c>
      <c r="J34" s="198">
        <v>136.68</v>
      </c>
      <c r="K34" s="198">
        <v>136.68</v>
      </c>
      <c r="L34" s="198">
        <v>136.68</v>
      </c>
      <c r="M34" s="198">
        <v>136.68</v>
      </c>
      <c r="N34" s="198">
        <v>136.68</v>
      </c>
      <c r="O34" s="199">
        <v>1562.51</v>
      </c>
      <c r="P34" s="195"/>
    </row>
    <row r="35" spans="1:16" x14ac:dyDescent="0.3">
      <c r="A35" s="197" t="s">
        <v>268</v>
      </c>
      <c r="B35" s="197" t="s">
        <v>269</v>
      </c>
      <c r="C35" s="198">
        <v>123.73</v>
      </c>
      <c r="D35" s="198">
        <v>123.74</v>
      </c>
      <c r="E35" s="198">
        <v>123.74</v>
      </c>
      <c r="F35" s="198">
        <v>123.74</v>
      </c>
      <c r="G35" s="198">
        <v>123.74</v>
      </c>
      <c r="H35" s="198">
        <v>123.74</v>
      </c>
      <c r="I35" s="198">
        <v>136.68</v>
      </c>
      <c r="J35" s="198">
        <v>136.68</v>
      </c>
      <c r="K35" s="198">
        <v>136.68</v>
      </c>
      <c r="L35" s="198">
        <v>136.68</v>
      </c>
      <c r="M35" s="198">
        <v>136.68</v>
      </c>
      <c r="N35" s="198">
        <v>136.68</v>
      </c>
      <c r="O35" s="199">
        <v>1562.51</v>
      </c>
      <c r="P35" s="195"/>
    </row>
    <row r="36" spans="1:16" x14ac:dyDescent="0.3">
      <c r="A36" s="197" t="s">
        <v>270</v>
      </c>
      <c r="B36" s="197" t="s">
        <v>271</v>
      </c>
      <c r="C36" s="198">
        <v>123.73</v>
      </c>
      <c r="D36" s="198">
        <v>123.74</v>
      </c>
      <c r="E36" s="198">
        <v>123.74</v>
      </c>
      <c r="F36" s="198">
        <v>123.74</v>
      </c>
      <c r="G36" s="198">
        <v>123.74</v>
      </c>
      <c r="H36" s="198">
        <v>123.74</v>
      </c>
      <c r="I36" s="198">
        <v>136.68</v>
      </c>
      <c r="J36" s="198">
        <v>136.68</v>
      </c>
      <c r="K36" s="198">
        <v>136.68</v>
      </c>
      <c r="L36" s="198">
        <v>136.68</v>
      </c>
      <c r="M36" s="198">
        <v>136.68</v>
      </c>
      <c r="N36" s="198">
        <v>136.68</v>
      </c>
      <c r="O36" s="199">
        <v>1562.51</v>
      </c>
      <c r="P36" s="195"/>
    </row>
    <row r="37" spans="1:16" x14ac:dyDescent="0.3">
      <c r="A37" s="197" t="s">
        <v>272</v>
      </c>
      <c r="B37" s="197" t="s">
        <v>273</v>
      </c>
      <c r="C37" s="198">
        <v>123.73</v>
      </c>
      <c r="D37" s="198">
        <v>123.74</v>
      </c>
      <c r="E37" s="198">
        <v>123.74</v>
      </c>
      <c r="F37" s="198">
        <v>123.74</v>
      </c>
      <c r="G37" s="198">
        <v>123.74</v>
      </c>
      <c r="H37" s="198">
        <v>123.74</v>
      </c>
      <c r="I37" s="198">
        <v>136.68</v>
      </c>
      <c r="J37" s="198">
        <v>136.68</v>
      </c>
      <c r="K37" s="198">
        <v>136.68</v>
      </c>
      <c r="L37" s="198">
        <v>136.68</v>
      </c>
      <c r="M37" s="198">
        <v>136.68</v>
      </c>
      <c r="N37" s="198">
        <v>136.68</v>
      </c>
      <c r="O37" s="199">
        <v>1562.51</v>
      </c>
      <c r="P37" s="195"/>
    </row>
    <row r="38" spans="1:16" x14ac:dyDescent="0.3">
      <c r="A38" s="197" t="s">
        <v>274</v>
      </c>
      <c r="B38" s="197" t="s">
        <v>275</v>
      </c>
      <c r="C38" s="198">
        <v>123.73</v>
      </c>
      <c r="D38" s="198">
        <v>123.74</v>
      </c>
      <c r="E38" s="198">
        <v>123.74</v>
      </c>
      <c r="F38" s="198">
        <v>123.74</v>
      </c>
      <c r="G38" s="198">
        <v>123.74</v>
      </c>
      <c r="H38" s="198">
        <v>123.74</v>
      </c>
      <c r="I38" s="198">
        <v>136.68</v>
      </c>
      <c r="J38" s="198">
        <v>136.68</v>
      </c>
      <c r="K38" s="198">
        <v>136.68</v>
      </c>
      <c r="L38" s="198">
        <v>136.68</v>
      </c>
      <c r="M38" s="198">
        <v>136.68</v>
      </c>
      <c r="N38" s="198">
        <v>136.68</v>
      </c>
      <c r="O38" s="199">
        <v>1562.51</v>
      </c>
      <c r="P38" s="195"/>
    </row>
    <row r="39" spans="1:16" x14ac:dyDescent="0.3">
      <c r="A39" s="197" t="s">
        <v>276</v>
      </c>
      <c r="B39" s="197" t="s">
        <v>277</v>
      </c>
      <c r="C39" s="198">
        <v>123.73</v>
      </c>
      <c r="D39" s="198">
        <v>123.74</v>
      </c>
      <c r="E39" s="198">
        <v>123.74</v>
      </c>
      <c r="F39" s="198">
        <v>123.74</v>
      </c>
      <c r="G39" s="198">
        <v>123.74</v>
      </c>
      <c r="H39" s="198">
        <v>123.74</v>
      </c>
      <c r="I39" s="198">
        <v>136.68</v>
      </c>
      <c r="J39" s="198">
        <v>136.68</v>
      </c>
      <c r="K39" s="198">
        <v>136.68</v>
      </c>
      <c r="L39" s="198">
        <v>136.68</v>
      </c>
      <c r="M39" s="198">
        <v>136.68</v>
      </c>
      <c r="N39" s="198">
        <v>136.68</v>
      </c>
      <c r="O39" s="199">
        <v>1562.51</v>
      </c>
      <c r="P39" s="195"/>
    </row>
    <row r="40" spans="1:16" x14ac:dyDescent="0.3">
      <c r="A40" s="197" t="s">
        <v>278</v>
      </c>
      <c r="B40" s="197" t="s">
        <v>279</v>
      </c>
      <c r="C40" s="198">
        <v>123.73</v>
      </c>
      <c r="D40" s="198">
        <v>123.74</v>
      </c>
      <c r="E40" s="198">
        <v>123.74</v>
      </c>
      <c r="F40" s="198">
        <v>123.74</v>
      </c>
      <c r="G40" s="198">
        <v>123.74</v>
      </c>
      <c r="H40" s="198">
        <v>123.74</v>
      </c>
      <c r="I40" s="198">
        <v>136.68</v>
      </c>
      <c r="J40" s="198">
        <v>136.68</v>
      </c>
      <c r="K40" s="198">
        <v>136.68</v>
      </c>
      <c r="L40" s="198">
        <v>136.68</v>
      </c>
      <c r="M40" s="198">
        <v>136.68</v>
      </c>
      <c r="N40" s="198">
        <v>136.68</v>
      </c>
      <c r="O40" s="199">
        <v>1562.51</v>
      </c>
      <c r="P40" s="195"/>
    </row>
    <row r="41" spans="1:16" x14ac:dyDescent="0.3">
      <c r="A41" s="197" t="s">
        <v>280</v>
      </c>
      <c r="B41" s="197" t="s">
        <v>281</v>
      </c>
      <c r="C41" s="198">
        <v>123.73</v>
      </c>
      <c r="D41" s="198">
        <v>123.74</v>
      </c>
      <c r="E41" s="198">
        <v>123.74</v>
      </c>
      <c r="F41" s="198">
        <v>123.74</v>
      </c>
      <c r="G41" s="198">
        <v>123.74</v>
      </c>
      <c r="H41" s="198">
        <v>123.74</v>
      </c>
      <c r="I41" s="198">
        <v>136.68</v>
      </c>
      <c r="J41" s="198">
        <v>136.68</v>
      </c>
      <c r="K41" s="198">
        <v>136.68</v>
      </c>
      <c r="L41" s="198">
        <v>136.68</v>
      </c>
      <c r="M41" s="198">
        <v>136.68</v>
      </c>
      <c r="N41" s="198">
        <v>136.68</v>
      </c>
      <c r="O41" s="199">
        <v>1562.51</v>
      </c>
      <c r="P41" s="195"/>
    </row>
    <row r="42" spans="1:16" x14ac:dyDescent="0.3">
      <c r="A42" s="197" t="s">
        <v>282</v>
      </c>
      <c r="B42" s="197" t="s">
        <v>283</v>
      </c>
      <c r="C42" s="198">
        <v>123.73</v>
      </c>
      <c r="D42" s="198">
        <v>123.74</v>
      </c>
      <c r="E42" s="198">
        <v>123.74</v>
      </c>
      <c r="F42" s="198">
        <v>123.74</v>
      </c>
      <c r="G42" s="198">
        <v>123.74</v>
      </c>
      <c r="H42" s="198">
        <v>123.74</v>
      </c>
      <c r="I42" s="198">
        <v>136.68</v>
      </c>
      <c r="J42" s="198">
        <v>136.68</v>
      </c>
      <c r="K42" s="198">
        <v>136.68</v>
      </c>
      <c r="L42" s="198">
        <v>136.68</v>
      </c>
      <c r="M42" s="198">
        <v>136.68</v>
      </c>
      <c r="N42" s="198">
        <v>136.68</v>
      </c>
      <c r="O42" s="199">
        <v>1562.51</v>
      </c>
      <c r="P42" s="195"/>
    </row>
    <row r="43" spans="1:16" x14ac:dyDescent="0.3">
      <c r="A43" s="197" t="s">
        <v>284</v>
      </c>
      <c r="B43" s="197" t="s">
        <v>285</v>
      </c>
      <c r="C43" s="198">
        <v>123.73</v>
      </c>
      <c r="D43" s="198">
        <v>123.74</v>
      </c>
      <c r="E43" s="198">
        <v>123.74</v>
      </c>
      <c r="F43" s="198">
        <v>123.74</v>
      </c>
      <c r="G43" s="198">
        <v>123.74</v>
      </c>
      <c r="H43" s="198">
        <v>123.74</v>
      </c>
      <c r="I43" s="198">
        <v>136.68</v>
      </c>
      <c r="J43" s="198">
        <v>136.68</v>
      </c>
      <c r="K43" s="198">
        <v>136.68</v>
      </c>
      <c r="L43" s="198">
        <v>136.68</v>
      </c>
      <c r="M43" s="198">
        <v>136.68</v>
      </c>
      <c r="N43" s="198">
        <v>136.68</v>
      </c>
      <c r="O43" s="199">
        <v>1562.51</v>
      </c>
      <c r="P43" s="195"/>
    </row>
    <row r="44" spans="1:16" x14ac:dyDescent="0.3">
      <c r="A44" s="197" t="s">
        <v>286</v>
      </c>
      <c r="B44" s="197" t="s">
        <v>287</v>
      </c>
      <c r="C44" s="198">
        <v>123.73</v>
      </c>
      <c r="D44" s="198">
        <v>123.74</v>
      </c>
      <c r="E44" s="198">
        <v>123.74</v>
      </c>
      <c r="F44" s="198">
        <v>123.74</v>
      </c>
      <c r="G44" s="198">
        <v>123.74</v>
      </c>
      <c r="H44" s="198">
        <v>123.74</v>
      </c>
      <c r="I44" s="198">
        <v>136.68</v>
      </c>
      <c r="J44" s="198">
        <v>136.68</v>
      </c>
      <c r="K44" s="198">
        <v>136.68</v>
      </c>
      <c r="L44" s="198">
        <v>136.68</v>
      </c>
      <c r="M44" s="198">
        <v>136.68</v>
      </c>
      <c r="N44" s="198">
        <v>136.68</v>
      </c>
      <c r="O44" s="199">
        <v>1562.51</v>
      </c>
      <c r="P44" s="195"/>
    </row>
    <row r="45" spans="1:16" x14ac:dyDescent="0.3">
      <c r="A45" s="197" t="s">
        <v>288</v>
      </c>
      <c r="B45" s="197" t="s">
        <v>289</v>
      </c>
      <c r="C45" s="198">
        <v>123.73</v>
      </c>
      <c r="D45" s="198">
        <v>123.74</v>
      </c>
      <c r="E45" s="198">
        <v>123.74</v>
      </c>
      <c r="F45" s="198">
        <v>123.74</v>
      </c>
      <c r="G45" s="198">
        <v>123.74</v>
      </c>
      <c r="H45" s="198">
        <v>123.74</v>
      </c>
      <c r="I45" s="198">
        <v>136.68</v>
      </c>
      <c r="J45" s="198">
        <v>136.68</v>
      </c>
      <c r="K45" s="198">
        <v>136.68</v>
      </c>
      <c r="L45" s="198">
        <v>136.68</v>
      </c>
      <c r="M45" s="198">
        <v>136.68</v>
      </c>
      <c r="N45" s="198">
        <v>136.68</v>
      </c>
      <c r="O45" s="199">
        <v>1562.51</v>
      </c>
      <c r="P45" s="195"/>
    </row>
    <row r="46" spans="1:16" x14ac:dyDescent="0.3">
      <c r="A46" s="197" t="s">
        <v>290</v>
      </c>
      <c r="B46" s="197" t="s">
        <v>291</v>
      </c>
      <c r="C46" s="198">
        <v>123.73</v>
      </c>
      <c r="D46" s="198">
        <v>123.74</v>
      </c>
      <c r="E46" s="198">
        <v>123.74</v>
      </c>
      <c r="F46" s="198">
        <v>123.74</v>
      </c>
      <c r="G46" s="198">
        <v>123.74</v>
      </c>
      <c r="H46" s="198">
        <v>123.74</v>
      </c>
      <c r="I46" s="198">
        <v>136.68</v>
      </c>
      <c r="J46" s="198">
        <v>136.68</v>
      </c>
      <c r="K46" s="198">
        <v>136.68</v>
      </c>
      <c r="L46" s="198">
        <v>136.68</v>
      </c>
      <c r="M46" s="198">
        <v>136.68</v>
      </c>
      <c r="N46" s="198">
        <v>136.68</v>
      </c>
      <c r="O46" s="199">
        <v>1562.51</v>
      </c>
      <c r="P46" s="195"/>
    </row>
    <row r="47" spans="1:16" x14ac:dyDescent="0.3">
      <c r="A47" s="197" t="s">
        <v>292</v>
      </c>
      <c r="B47" s="197" t="s">
        <v>293</v>
      </c>
      <c r="C47" s="198">
        <v>123.73</v>
      </c>
      <c r="D47" s="198">
        <v>123.74</v>
      </c>
      <c r="E47" s="198">
        <v>123.74</v>
      </c>
      <c r="F47" s="198">
        <v>123.74</v>
      </c>
      <c r="G47" s="198">
        <v>123.74</v>
      </c>
      <c r="H47" s="198">
        <v>123.74</v>
      </c>
      <c r="I47" s="198">
        <v>136.68</v>
      </c>
      <c r="J47" s="198">
        <v>136.68</v>
      </c>
      <c r="K47" s="198">
        <v>136.68</v>
      </c>
      <c r="L47" s="198">
        <v>136.68</v>
      </c>
      <c r="M47" s="198">
        <v>136.68</v>
      </c>
      <c r="N47" s="198">
        <v>136.68</v>
      </c>
      <c r="O47" s="199">
        <v>1562.51</v>
      </c>
      <c r="P47" s="195"/>
    </row>
    <row r="48" spans="1:16" x14ac:dyDescent="0.3">
      <c r="A48" s="197" t="s">
        <v>294</v>
      </c>
      <c r="B48" s="197" t="s">
        <v>295</v>
      </c>
      <c r="C48" s="198">
        <v>123.73</v>
      </c>
      <c r="D48" s="198">
        <v>123.74</v>
      </c>
      <c r="E48" s="198">
        <v>123.74</v>
      </c>
      <c r="F48" s="198">
        <v>123.74</v>
      </c>
      <c r="G48" s="198">
        <v>123.74</v>
      </c>
      <c r="H48" s="198">
        <v>123.74</v>
      </c>
      <c r="I48" s="198">
        <v>136.68</v>
      </c>
      <c r="J48" s="198">
        <v>136.68</v>
      </c>
      <c r="K48" s="198">
        <v>136.68</v>
      </c>
      <c r="L48" s="198">
        <v>136.68</v>
      </c>
      <c r="M48" s="198">
        <v>136.68</v>
      </c>
      <c r="N48" s="198">
        <v>136.68</v>
      </c>
      <c r="O48" s="199">
        <v>1562.51</v>
      </c>
      <c r="P48" s="195"/>
    </row>
    <row r="49" spans="1:16" x14ac:dyDescent="0.3">
      <c r="A49" s="197" t="s">
        <v>296</v>
      </c>
      <c r="B49" s="197" t="s">
        <v>297</v>
      </c>
      <c r="C49" s="198">
        <v>123.73</v>
      </c>
      <c r="D49" s="198">
        <v>123.74</v>
      </c>
      <c r="E49" s="198">
        <v>123.74</v>
      </c>
      <c r="F49" s="198">
        <v>123.74</v>
      </c>
      <c r="G49" s="198">
        <v>123.74</v>
      </c>
      <c r="H49" s="198">
        <v>123.74</v>
      </c>
      <c r="I49" s="198">
        <v>136.68</v>
      </c>
      <c r="J49" s="198">
        <v>136.68</v>
      </c>
      <c r="K49" s="198">
        <v>136.68</v>
      </c>
      <c r="L49" s="198">
        <v>136.68</v>
      </c>
      <c r="M49" s="198">
        <v>136.68</v>
      </c>
      <c r="N49" s="198">
        <v>136.68</v>
      </c>
      <c r="O49" s="199">
        <v>1562.51</v>
      </c>
      <c r="P49" s="195"/>
    </row>
    <row r="50" spans="1:16" x14ac:dyDescent="0.3">
      <c r="A50" s="197" t="s">
        <v>298</v>
      </c>
      <c r="B50" s="197" t="s">
        <v>299</v>
      </c>
      <c r="C50" s="198">
        <v>123.73</v>
      </c>
      <c r="D50" s="198">
        <v>123.74</v>
      </c>
      <c r="E50" s="198">
        <v>123.74</v>
      </c>
      <c r="F50" s="198">
        <v>123.74</v>
      </c>
      <c r="G50" s="198">
        <v>123.74</v>
      </c>
      <c r="H50" s="198">
        <v>123.74</v>
      </c>
      <c r="I50" s="198">
        <v>136.68</v>
      </c>
      <c r="J50" s="198">
        <v>136.68</v>
      </c>
      <c r="K50" s="198">
        <v>136.68</v>
      </c>
      <c r="L50" s="198">
        <v>136.68</v>
      </c>
      <c r="M50" s="198">
        <v>136.68</v>
      </c>
      <c r="N50" s="198">
        <v>136.68</v>
      </c>
      <c r="O50" s="199">
        <v>1562.51</v>
      </c>
      <c r="P50" s="195"/>
    </row>
    <row r="51" spans="1:16" x14ac:dyDescent="0.3">
      <c r="A51" s="197" t="s">
        <v>300</v>
      </c>
      <c r="B51" s="197" t="s">
        <v>301</v>
      </c>
      <c r="C51" s="198">
        <v>123.73</v>
      </c>
      <c r="D51" s="198">
        <v>123.74</v>
      </c>
      <c r="E51" s="198">
        <v>123.74</v>
      </c>
      <c r="F51" s="198">
        <v>123.74</v>
      </c>
      <c r="G51" s="198">
        <v>123.74</v>
      </c>
      <c r="H51" s="198">
        <v>123.74</v>
      </c>
      <c r="I51" s="198">
        <v>136.68</v>
      </c>
      <c r="J51" s="198">
        <v>136.68</v>
      </c>
      <c r="K51" s="198">
        <v>136.68</v>
      </c>
      <c r="L51" s="198">
        <v>136.68</v>
      </c>
      <c r="M51" s="198">
        <v>136.68</v>
      </c>
      <c r="N51" s="198">
        <v>136.68</v>
      </c>
      <c r="O51" s="199">
        <v>1562.51</v>
      </c>
      <c r="P51" s="195"/>
    </row>
    <row r="52" spans="1:16" x14ac:dyDescent="0.3">
      <c r="A52" s="197" t="s">
        <v>302</v>
      </c>
      <c r="B52" s="197" t="s">
        <v>303</v>
      </c>
      <c r="C52" s="198">
        <v>123.73</v>
      </c>
      <c r="D52" s="198">
        <v>123.74</v>
      </c>
      <c r="E52" s="198">
        <v>123.74</v>
      </c>
      <c r="F52" s="198">
        <v>123.74</v>
      </c>
      <c r="G52" s="198">
        <v>123.74</v>
      </c>
      <c r="H52" s="198">
        <v>123.74</v>
      </c>
      <c r="I52" s="198">
        <v>136.68</v>
      </c>
      <c r="J52" s="198">
        <v>136.68</v>
      </c>
      <c r="K52" s="198">
        <v>136.68</v>
      </c>
      <c r="L52" s="198">
        <v>136.68</v>
      </c>
      <c r="M52" s="198">
        <v>136.68</v>
      </c>
      <c r="N52" s="198">
        <v>136.68</v>
      </c>
      <c r="O52" s="199">
        <v>1562.51</v>
      </c>
      <c r="P52" s="195"/>
    </row>
    <row r="53" spans="1:16" x14ac:dyDescent="0.3">
      <c r="A53" s="197" t="s">
        <v>304</v>
      </c>
      <c r="B53" s="197" t="s">
        <v>305</v>
      </c>
      <c r="C53" s="198">
        <v>123.73</v>
      </c>
      <c r="D53" s="198">
        <v>123.74</v>
      </c>
      <c r="E53" s="198">
        <v>123.74</v>
      </c>
      <c r="F53" s="198">
        <v>123.74</v>
      </c>
      <c r="G53" s="198">
        <v>123.74</v>
      </c>
      <c r="H53" s="198">
        <v>123.74</v>
      </c>
      <c r="I53" s="198">
        <v>136.68</v>
      </c>
      <c r="J53" s="198">
        <v>136.68</v>
      </c>
      <c r="K53" s="198">
        <v>136.68</v>
      </c>
      <c r="L53" s="198">
        <v>136.68</v>
      </c>
      <c r="M53" s="198">
        <v>136.68</v>
      </c>
      <c r="N53" s="198">
        <v>136.68</v>
      </c>
      <c r="O53" s="199">
        <v>1562.51</v>
      </c>
      <c r="P53" s="195"/>
    </row>
    <row r="54" spans="1:16" x14ac:dyDescent="0.3">
      <c r="A54" s="197" t="s">
        <v>306</v>
      </c>
      <c r="B54" s="197" t="s">
        <v>307</v>
      </c>
      <c r="C54" s="198">
        <v>123.73</v>
      </c>
      <c r="D54" s="198">
        <v>123.74</v>
      </c>
      <c r="E54" s="198">
        <v>123.74</v>
      </c>
      <c r="F54" s="198">
        <v>123.74</v>
      </c>
      <c r="G54" s="198">
        <v>123.74</v>
      </c>
      <c r="H54" s="198">
        <v>123.74</v>
      </c>
      <c r="I54" s="198">
        <v>136.68</v>
      </c>
      <c r="J54" s="198">
        <v>136.68</v>
      </c>
      <c r="K54" s="198">
        <v>136.68</v>
      </c>
      <c r="L54" s="198">
        <v>136.68</v>
      </c>
      <c r="M54" s="198">
        <v>136.68</v>
      </c>
      <c r="N54" s="198">
        <v>136.68</v>
      </c>
      <c r="O54" s="199">
        <v>1562.51</v>
      </c>
      <c r="P54" s="195"/>
    </row>
    <row r="55" spans="1:16" x14ac:dyDescent="0.3">
      <c r="A55" s="197" t="s">
        <v>308</v>
      </c>
      <c r="B55" s="197" t="s">
        <v>309</v>
      </c>
      <c r="C55" s="198">
        <v>123.73</v>
      </c>
      <c r="D55" s="198">
        <v>123.74</v>
      </c>
      <c r="E55" s="198">
        <v>123.74</v>
      </c>
      <c r="F55" s="198">
        <v>123.74</v>
      </c>
      <c r="G55" s="198">
        <v>123.74</v>
      </c>
      <c r="H55" s="198">
        <v>123.74</v>
      </c>
      <c r="I55" s="198">
        <v>136.68</v>
      </c>
      <c r="J55" s="198">
        <v>136.68</v>
      </c>
      <c r="K55" s="198">
        <v>136.68</v>
      </c>
      <c r="L55" s="198">
        <v>136.68</v>
      </c>
      <c r="M55" s="198">
        <v>136.68</v>
      </c>
      <c r="N55" s="198">
        <v>136.68</v>
      </c>
      <c r="O55" s="199">
        <v>1562.51</v>
      </c>
      <c r="P55" s="195"/>
    </row>
    <row r="56" spans="1:16" x14ac:dyDescent="0.3">
      <c r="A56" s="197" t="s">
        <v>310</v>
      </c>
      <c r="B56" s="197" t="s">
        <v>311</v>
      </c>
      <c r="C56" s="198">
        <v>123.73</v>
      </c>
      <c r="D56" s="198">
        <v>123.74</v>
      </c>
      <c r="E56" s="198">
        <v>123.74</v>
      </c>
      <c r="F56" s="198">
        <v>123.74</v>
      </c>
      <c r="G56" s="198">
        <v>123.74</v>
      </c>
      <c r="H56" s="198">
        <v>123.74</v>
      </c>
      <c r="I56" s="198">
        <v>136.68</v>
      </c>
      <c r="J56" s="198">
        <v>136.68</v>
      </c>
      <c r="K56" s="198">
        <v>136.68</v>
      </c>
      <c r="L56" s="198">
        <v>136.68</v>
      </c>
      <c r="M56" s="198">
        <v>136.68</v>
      </c>
      <c r="N56" s="198">
        <v>136.68</v>
      </c>
      <c r="O56" s="199">
        <v>1562.51</v>
      </c>
      <c r="P56" s="195"/>
    </row>
    <row r="57" spans="1:16" x14ac:dyDescent="0.3">
      <c r="A57" s="197" t="s">
        <v>312</v>
      </c>
      <c r="B57" s="197" t="s">
        <v>313</v>
      </c>
      <c r="C57" s="198">
        <v>123.73</v>
      </c>
      <c r="D57" s="198">
        <v>123.74</v>
      </c>
      <c r="E57" s="198">
        <v>123.74</v>
      </c>
      <c r="F57" s="198">
        <v>123.74</v>
      </c>
      <c r="G57" s="198">
        <v>123.74</v>
      </c>
      <c r="H57" s="198">
        <v>123.74</v>
      </c>
      <c r="I57" s="198">
        <v>136.68</v>
      </c>
      <c r="J57" s="198">
        <v>136.68</v>
      </c>
      <c r="K57" s="198">
        <v>136.68</v>
      </c>
      <c r="L57" s="198">
        <v>136.68</v>
      </c>
      <c r="M57" s="198">
        <v>136.68</v>
      </c>
      <c r="N57" s="198">
        <v>136.68</v>
      </c>
      <c r="O57" s="199">
        <v>1562.51</v>
      </c>
      <c r="P57" s="195"/>
    </row>
    <row r="58" spans="1:16" x14ac:dyDescent="0.3">
      <c r="A58" s="197" t="s">
        <v>314</v>
      </c>
      <c r="B58" s="197" t="s">
        <v>315</v>
      </c>
      <c r="C58" s="198">
        <v>123.73</v>
      </c>
      <c r="D58" s="198">
        <v>123.74</v>
      </c>
      <c r="E58" s="198">
        <v>123.74</v>
      </c>
      <c r="F58" s="198">
        <v>123.74</v>
      </c>
      <c r="G58" s="198">
        <v>123.74</v>
      </c>
      <c r="H58" s="198">
        <v>123.74</v>
      </c>
      <c r="I58" s="198">
        <v>136.68</v>
      </c>
      <c r="J58" s="198">
        <v>136.68</v>
      </c>
      <c r="K58" s="198">
        <v>136.68</v>
      </c>
      <c r="L58" s="198">
        <v>136.68</v>
      </c>
      <c r="M58" s="198">
        <v>136.68</v>
      </c>
      <c r="N58" s="198">
        <v>136.68</v>
      </c>
      <c r="O58" s="199">
        <v>1562.51</v>
      </c>
      <c r="P58" s="195"/>
    </row>
    <row r="59" spans="1:16" x14ac:dyDescent="0.3">
      <c r="A59" s="197" t="s">
        <v>316</v>
      </c>
      <c r="B59" s="197" t="s">
        <v>317</v>
      </c>
      <c r="C59" s="198">
        <v>123.73</v>
      </c>
      <c r="D59" s="198">
        <v>123.74</v>
      </c>
      <c r="E59" s="198">
        <v>123.74</v>
      </c>
      <c r="F59" s="198">
        <v>123.74</v>
      </c>
      <c r="G59" s="198">
        <v>123.74</v>
      </c>
      <c r="H59" s="198">
        <v>123.74</v>
      </c>
      <c r="I59" s="198">
        <v>136.68</v>
      </c>
      <c r="J59" s="198">
        <v>136.68</v>
      </c>
      <c r="K59" s="198">
        <v>136.68</v>
      </c>
      <c r="L59" s="198">
        <v>136.68</v>
      </c>
      <c r="M59" s="198">
        <v>136.68</v>
      </c>
      <c r="N59" s="198">
        <v>136.68</v>
      </c>
      <c r="O59" s="199">
        <v>1562.51</v>
      </c>
      <c r="P59" s="195"/>
    </row>
    <row r="60" spans="1:16" x14ac:dyDescent="0.3">
      <c r="A60" s="197" t="s">
        <v>318</v>
      </c>
      <c r="B60" s="197" t="s">
        <v>319</v>
      </c>
      <c r="C60" s="198">
        <v>123.73</v>
      </c>
      <c r="D60" s="198">
        <v>123.74</v>
      </c>
      <c r="E60" s="198">
        <v>123.74</v>
      </c>
      <c r="F60" s="198">
        <v>123.74</v>
      </c>
      <c r="G60" s="198">
        <v>123.74</v>
      </c>
      <c r="H60" s="198">
        <v>123.74</v>
      </c>
      <c r="I60" s="198">
        <v>136.68</v>
      </c>
      <c r="J60" s="198">
        <v>136.68</v>
      </c>
      <c r="K60" s="198">
        <v>136.68</v>
      </c>
      <c r="L60" s="198">
        <v>136.68</v>
      </c>
      <c r="M60" s="198">
        <v>136.68</v>
      </c>
      <c r="N60" s="198">
        <v>136.68</v>
      </c>
      <c r="O60" s="199">
        <v>1562.51</v>
      </c>
      <c r="P60" s="195"/>
    </row>
    <row r="61" spans="1:16" x14ac:dyDescent="0.3">
      <c r="A61" s="197" t="s">
        <v>320</v>
      </c>
      <c r="B61" s="197" t="s">
        <v>321</v>
      </c>
      <c r="C61" s="198">
        <v>123.73</v>
      </c>
      <c r="D61" s="198">
        <v>123.74</v>
      </c>
      <c r="E61" s="198">
        <v>123.74</v>
      </c>
      <c r="F61" s="198">
        <v>123.74</v>
      </c>
      <c r="G61" s="198">
        <v>123.74</v>
      </c>
      <c r="H61" s="198">
        <v>123.74</v>
      </c>
      <c r="I61" s="198">
        <v>136.68</v>
      </c>
      <c r="J61" s="198">
        <v>136.68</v>
      </c>
      <c r="K61" s="198">
        <v>136.68</v>
      </c>
      <c r="L61" s="198">
        <v>136.68</v>
      </c>
      <c r="M61" s="198">
        <v>136.68</v>
      </c>
      <c r="N61" s="198">
        <v>136.68</v>
      </c>
      <c r="O61" s="199">
        <v>1562.51</v>
      </c>
      <c r="P61" s="195"/>
    </row>
    <row r="62" spans="1:16" x14ac:dyDescent="0.3">
      <c r="A62" s="197" t="s">
        <v>322</v>
      </c>
      <c r="B62" s="197" t="s">
        <v>323</v>
      </c>
      <c r="C62" s="198">
        <v>123.73</v>
      </c>
      <c r="D62" s="198">
        <v>123.74</v>
      </c>
      <c r="E62" s="198">
        <v>123.74</v>
      </c>
      <c r="F62" s="198">
        <v>123.74</v>
      </c>
      <c r="G62" s="198">
        <v>123.74</v>
      </c>
      <c r="H62" s="198">
        <v>123.74</v>
      </c>
      <c r="I62" s="198">
        <v>136.68</v>
      </c>
      <c r="J62" s="198">
        <v>136.68</v>
      </c>
      <c r="K62" s="198">
        <v>136.68</v>
      </c>
      <c r="L62" s="198">
        <v>136.68</v>
      </c>
      <c r="M62" s="198">
        <v>136.68</v>
      </c>
      <c r="N62" s="198">
        <v>136.68</v>
      </c>
      <c r="O62" s="199">
        <v>1562.51</v>
      </c>
      <c r="P62" s="195"/>
    </row>
    <row r="63" spans="1:16" x14ac:dyDescent="0.3">
      <c r="A63" s="197" t="s">
        <v>324</v>
      </c>
      <c r="B63" s="197" t="s">
        <v>325</v>
      </c>
      <c r="C63" s="198">
        <v>123.73</v>
      </c>
      <c r="D63" s="198">
        <v>123.74</v>
      </c>
      <c r="E63" s="198">
        <v>123.74</v>
      </c>
      <c r="F63" s="198">
        <v>123.74</v>
      </c>
      <c r="G63" s="198">
        <v>123.74</v>
      </c>
      <c r="H63" s="198">
        <v>123.74</v>
      </c>
      <c r="I63" s="198">
        <v>136.68</v>
      </c>
      <c r="J63" s="198">
        <v>136.68</v>
      </c>
      <c r="K63" s="198">
        <v>136.68</v>
      </c>
      <c r="L63" s="198">
        <v>136.68</v>
      </c>
      <c r="M63" s="198">
        <v>136.68</v>
      </c>
      <c r="N63" s="198">
        <v>136.68</v>
      </c>
      <c r="O63" s="199">
        <v>1562.51</v>
      </c>
      <c r="P63" s="195"/>
    </row>
    <row r="64" spans="1:16" x14ac:dyDescent="0.3">
      <c r="A64" s="197" t="s">
        <v>326</v>
      </c>
      <c r="B64" s="197" t="s">
        <v>327</v>
      </c>
      <c r="C64" s="198">
        <v>123.73</v>
      </c>
      <c r="D64" s="198">
        <v>123.74</v>
      </c>
      <c r="E64" s="198">
        <v>123.74</v>
      </c>
      <c r="F64" s="198">
        <v>123.74</v>
      </c>
      <c r="G64" s="198">
        <v>123.74</v>
      </c>
      <c r="H64" s="198">
        <v>123.74</v>
      </c>
      <c r="I64" s="198">
        <v>136.68</v>
      </c>
      <c r="J64" s="198">
        <v>136.68</v>
      </c>
      <c r="K64" s="198">
        <v>136.68</v>
      </c>
      <c r="L64" s="198">
        <v>136.68</v>
      </c>
      <c r="M64" s="198">
        <v>136.68</v>
      </c>
      <c r="N64" s="198">
        <v>136.68</v>
      </c>
      <c r="O64" s="199">
        <v>1562.51</v>
      </c>
      <c r="P64" s="195"/>
    </row>
    <row r="65" spans="1:16" x14ac:dyDescent="0.3">
      <c r="A65" s="197" t="s">
        <v>328</v>
      </c>
      <c r="B65" s="197" t="s">
        <v>329</v>
      </c>
      <c r="C65" s="198">
        <v>123.73</v>
      </c>
      <c r="D65" s="198">
        <v>123.74</v>
      </c>
      <c r="E65" s="198">
        <v>123.74</v>
      </c>
      <c r="F65" s="198">
        <v>123.74</v>
      </c>
      <c r="G65" s="198">
        <v>123.74</v>
      </c>
      <c r="H65" s="198">
        <v>123.74</v>
      </c>
      <c r="I65" s="198">
        <v>136.68</v>
      </c>
      <c r="J65" s="198">
        <v>136.68</v>
      </c>
      <c r="K65" s="198">
        <v>136.68</v>
      </c>
      <c r="L65" s="198">
        <v>136.68</v>
      </c>
      <c r="M65" s="198">
        <v>136.68</v>
      </c>
      <c r="N65" s="198">
        <v>136.68</v>
      </c>
      <c r="O65" s="199">
        <v>1562.51</v>
      </c>
      <c r="P65" s="195"/>
    </row>
    <row r="66" spans="1:16" x14ac:dyDescent="0.3">
      <c r="A66" s="197" t="s">
        <v>330</v>
      </c>
      <c r="B66" s="197" t="s">
        <v>331</v>
      </c>
      <c r="C66" s="198">
        <v>123.73</v>
      </c>
      <c r="D66" s="198">
        <v>123.74</v>
      </c>
      <c r="E66" s="198">
        <v>123.74</v>
      </c>
      <c r="F66" s="198">
        <v>123.74</v>
      </c>
      <c r="G66" s="198">
        <v>123.74</v>
      </c>
      <c r="H66" s="198">
        <v>123.74</v>
      </c>
      <c r="I66" s="198">
        <v>136.68</v>
      </c>
      <c r="J66" s="198">
        <v>136.68</v>
      </c>
      <c r="K66" s="198">
        <v>136.68</v>
      </c>
      <c r="L66" s="198">
        <v>136.68</v>
      </c>
      <c r="M66" s="198">
        <v>136.68</v>
      </c>
      <c r="N66" s="198">
        <v>136.68</v>
      </c>
      <c r="O66" s="199">
        <v>1562.51</v>
      </c>
      <c r="P66" s="195"/>
    </row>
    <row r="67" spans="1:16" x14ac:dyDescent="0.3">
      <c r="A67" s="197" t="s">
        <v>332</v>
      </c>
      <c r="B67" s="197" t="s">
        <v>333</v>
      </c>
      <c r="C67" s="198">
        <v>123.73</v>
      </c>
      <c r="D67" s="198">
        <v>123.74</v>
      </c>
      <c r="E67" s="198">
        <v>123.74</v>
      </c>
      <c r="F67" s="198">
        <v>123.74</v>
      </c>
      <c r="G67" s="198">
        <v>123.74</v>
      </c>
      <c r="H67" s="198">
        <v>123.74</v>
      </c>
      <c r="I67" s="198">
        <v>136.68</v>
      </c>
      <c r="J67" s="198">
        <v>136.68</v>
      </c>
      <c r="K67" s="198">
        <v>136.68</v>
      </c>
      <c r="L67" s="198">
        <v>136.68</v>
      </c>
      <c r="M67" s="198">
        <v>136.68</v>
      </c>
      <c r="N67" s="198">
        <v>136.68</v>
      </c>
      <c r="O67" s="199">
        <v>1562.51</v>
      </c>
      <c r="P67" s="195"/>
    </row>
    <row r="68" spans="1:16" x14ac:dyDescent="0.3">
      <c r="A68" s="197" t="s">
        <v>334</v>
      </c>
      <c r="B68" s="197" t="s">
        <v>335</v>
      </c>
      <c r="C68" s="198">
        <v>123.73</v>
      </c>
      <c r="D68" s="198">
        <v>123.74</v>
      </c>
      <c r="E68" s="198">
        <v>123.74</v>
      </c>
      <c r="F68" s="198">
        <v>123.74</v>
      </c>
      <c r="G68" s="198">
        <v>123.74</v>
      </c>
      <c r="H68" s="198">
        <v>123.74</v>
      </c>
      <c r="I68" s="198">
        <v>136.68</v>
      </c>
      <c r="J68" s="198">
        <v>136.68</v>
      </c>
      <c r="K68" s="198">
        <v>136.68</v>
      </c>
      <c r="L68" s="198">
        <v>136.68</v>
      </c>
      <c r="M68" s="198">
        <v>136.68</v>
      </c>
      <c r="N68" s="198">
        <v>136.68</v>
      </c>
      <c r="O68" s="199">
        <v>1562.51</v>
      </c>
      <c r="P68" s="195"/>
    </row>
    <row r="69" spans="1:16" x14ac:dyDescent="0.3">
      <c r="A69" s="197" t="s">
        <v>336</v>
      </c>
      <c r="B69" s="197" t="s">
        <v>337</v>
      </c>
      <c r="C69" s="198">
        <v>123.73</v>
      </c>
      <c r="D69" s="198">
        <v>123.74</v>
      </c>
      <c r="E69" s="198">
        <v>123.74</v>
      </c>
      <c r="F69" s="198">
        <v>123.74</v>
      </c>
      <c r="G69" s="198">
        <v>123.74</v>
      </c>
      <c r="H69" s="198">
        <v>123.74</v>
      </c>
      <c r="I69" s="198">
        <v>136.68</v>
      </c>
      <c r="J69" s="198">
        <v>136.68</v>
      </c>
      <c r="K69" s="198">
        <v>136.68</v>
      </c>
      <c r="L69" s="198">
        <v>136.68</v>
      </c>
      <c r="M69" s="198">
        <v>136.68</v>
      </c>
      <c r="N69" s="198">
        <v>136.68</v>
      </c>
      <c r="O69" s="199">
        <v>1562.51</v>
      </c>
      <c r="P69" s="195"/>
    </row>
    <row r="70" spans="1:16" x14ac:dyDescent="0.3">
      <c r="A70" s="197" t="s">
        <v>338</v>
      </c>
      <c r="B70" s="197" t="s">
        <v>339</v>
      </c>
      <c r="C70" s="198">
        <v>123.73</v>
      </c>
      <c r="D70" s="198">
        <v>123.74</v>
      </c>
      <c r="E70" s="198">
        <v>123.74</v>
      </c>
      <c r="F70" s="198">
        <v>123.74</v>
      </c>
      <c r="G70" s="198">
        <v>123.74</v>
      </c>
      <c r="H70" s="198">
        <v>123.74</v>
      </c>
      <c r="I70" s="198">
        <v>136.68</v>
      </c>
      <c r="J70" s="198">
        <v>136.68</v>
      </c>
      <c r="K70" s="198">
        <v>136.68</v>
      </c>
      <c r="L70" s="198">
        <v>136.68</v>
      </c>
      <c r="M70" s="198">
        <v>136.68</v>
      </c>
      <c r="N70" s="198">
        <v>136.68</v>
      </c>
      <c r="O70" s="199">
        <v>1562.51</v>
      </c>
      <c r="P70" s="195"/>
    </row>
    <row r="71" spans="1:16" x14ac:dyDescent="0.3">
      <c r="A71" s="197" t="s">
        <v>340</v>
      </c>
      <c r="B71" s="197" t="s">
        <v>341</v>
      </c>
      <c r="C71" s="198">
        <v>123.73</v>
      </c>
      <c r="D71" s="198">
        <v>123.74</v>
      </c>
      <c r="E71" s="198">
        <v>123.74</v>
      </c>
      <c r="F71" s="198">
        <v>123.74</v>
      </c>
      <c r="G71" s="198">
        <v>123.74</v>
      </c>
      <c r="H71" s="198">
        <v>123.74</v>
      </c>
      <c r="I71" s="198">
        <v>136.68</v>
      </c>
      <c r="J71" s="198">
        <v>136.68</v>
      </c>
      <c r="K71" s="198">
        <v>136.68</v>
      </c>
      <c r="L71" s="198">
        <v>136.68</v>
      </c>
      <c r="M71" s="198">
        <v>136.68</v>
      </c>
      <c r="N71" s="198">
        <v>136.68</v>
      </c>
      <c r="O71" s="199">
        <v>1562.51</v>
      </c>
      <c r="P71" s="195"/>
    </row>
    <row r="72" spans="1:16" x14ac:dyDescent="0.3">
      <c r="A72" s="197" t="s">
        <v>342</v>
      </c>
      <c r="B72" s="197" t="s">
        <v>343</v>
      </c>
      <c r="C72" s="198">
        <v>123.73</v>
      </c>
      <c r="D72" s="198">
        <v>123.74</v>
      </c>
      <c r="E72" s="198">
        <v>123.74</v>
      </c>
      <c r="F72" s="198">
        <v>123.74</v>
      </c>
      <c r="G72" s="198">
        <v>123.74</v>
      </c>
      <c r="H72" s="198">
        <v>123.74</v>
      </c>
      <c r="I72" s="198">
        <v>136.68</v>
      </c>
      <c r="J72" s="198">
        <v>136.68</v>
      </c>
      <c r="K72" s="198">
        <v>136.68</v>
      </c>
      <c r="L72" s="198">
        <v>136.68</v>
      </c>
      <c r="M72" s="198">
        <v>136.68</v>
      </c>
      <c r="N72" s="198">
        <v>136.68</v>
      </c>
      <c r="O72" s="199">
        <v>1562.51</v>
      </c>
      <c r="P72" s="195"/>
    </row>
    <row r="73" spans="1:16" x14ac:dyDescent="0.3">
      <c r="A73" s="197" t="s">
        <v>344</v>
      </c>
      <c r="B73" s="197" t="s">
        <v>345</v>
      </c>
      <c r="C73" s="198">
        <v>123.73</v>
      </c>
      <c r="D73" s="198">
        <v>123.74</v>
      </c>
      <c r="E73" s="198">
        <v>123.74</v>
      </c>
      <c r="F73" s="198">
        <v>123.74</v>
      </c>
      <c r="G73" s="198">
        <v>123.74</v>
      </c>
      <c r="H73" s="198">
        <v>123.74</v>
      </c>
      <c r="I73" s="198">
        <v>136.68</v>
      </c>
      <c r="J73" s="198">
        <v>136.68</v>
      </c>
      <c r="K73" s="198">
        <v>136.68</v>
      </c>
      <c r="L73" s="198">
        <v>136.68</v>
      </c>
      <c r="M73" s="198">
        <v>136.68</v>
      </c>
      <c r="N73" s="198">
        <v>136.68</v>
      </c>
      <c r="O73" s="199">
        <v>1562.51</v>
      </c>
      <c r="P73" s="195"/>
    </row>
    <row r="74" spans="1:16" x14ac:dyDescent="0.3">
      <c r="A74" s="197" t="s">
        <v>346</v>
      </c>
      <c r="B74" s="197" t="s">
        <v>347</v>
      </c>
      <c r="C74" s="198">
        <v>123.73</v>
      </c>
      <c r="D74" s="198">
        <v>123.74</v>
      </c>
      <c r="E74" s="198">
        <v>123.74</v>
      </c>
      <c r="F74" s="198">
        <v>123.74</v>
      </c>
      <c r="G74" s="198">
        <v>123.74</v>
      </c>
      <c r="H74" s="198">
        <v>123.74</v>
      </c>
      <c r="I74" s="198">
        <v>136.68</v>
      </c>
      <c r="J74" s="198">
        <v>136.68</v>
      </c>
      <c r="K74" s="198">
        <v>136.68</v>
      </c>
      <c r="L74" s="198">
        <v>136.68</v>
      </c>
      <c r="M74" s="198">
        <v>136.68</v>
      </c>
      <c r="N74" s="198">
        <v>136.68</v>
      </c>
      <c r="O74" s="199">
        <v>1562.51</v>
      </c>
      <c r="P74" s="195"/>
    </row>
    <row r="75" spans="1:16" x14ac:dyDescent="0.3">
      <c r="A75" s="197" t="s">
        <v>348</v>
      </c>
      <c r="B75" s="197" t="s">
        <v>349</v>
      </c>
      <c r="C75" s="198">
        <v>123.73</v>
      </c>
      <c r="D75" s="198">
        <v>123.74</v>
      </c>
      <c r="E75" s="198">
        <v>123.74</v>
      </c>
      <c r="F75" s="198">
        <v>123.74</v>
      </c>
      <c r="G75" s="198">
        <v>123.74</v>
      </c>
      <c r="H75" s="198">
        <v>123.74</v>
      </c>
      <c r="I75" s="198">
        <v>136.68</v>
      </c>
      <c r="J75" s="198">
        <v>136.68</v>
      </c>
      <c r="K75" s="198">
        <v>136.68</v>
      </c>
      <c r="L75" s="198">
        <v>136.68</v>
      </c>
      <c r="M75" s="198">
        <v>136.68</v>
      </c>
      <c r="N75" s="198">
        <v>136.68</v>
      </c>
      <c r="O75" s="199">
        <v>1562.51</v>
      </c>
      <c r="P75" s="195"/>
    </row>
    <row r="76" spans="1:16" x14ac:dyDescent="0.3">
      <c r="A76" s="197" t="s">
        <v>350</v>
      </c>
      <c r="B76" s="197" t="s">
        <v>351</v>
      </c>
      <c r="C76" s="198">
        <v>123.73</v>
      </c>
      <c r="D76" s="198">
        <v>123.74</v>
      </c>
      <c r="E76" s="198">
        <v>123.74</v>
      </c>
      <c r="F76" s="198">
        <v>123.74</v>
      </c>
      <c r="G76" s="198">
        <v>123.74</v>
      </c>
      <c r="H76" s="198">
        <v>123.74</v>
      </c>
      <c r="I76" s="198">
        <v>136.68</v>
      </c>
      <c r="J76" s="198">
        <v>136.68</v>
      </c>
      <c r="K76" s="198">
        <v>136.68</v>
      </c>
      <c r="L76" s="198">
        <v>136.68</v>
      </c>
      <c r="M76" s="198">
        <v>136.68</v>
      </c>
      <c r="N76" s="198">
        <v>136.68</v>
      </c>
      <c r="O76" s="199">
        <v>1562.51</v>
      </c>
      <c r="P76" s="195"/>
    </row>
    <row r="77" spans="1:16" x14ac:dyDescent="0.3">
      <c r="A77" s="197" t="s">
        <v>352</v>
      </c>
      <c r="B77" s="197" t="s">
        <v>353</v>
      </c>
      <c r="C77" s="198">
        <v>123.73</v>
      </c>
      <c r="D77" s="198">
        <v>123.74</v>
      </c>
      <c r="E77" s="198">
        <v>123.74</v>
      </c>
      <c r="F77" s="198">
        <v>123.74</v>
      </c>
      <c r="G77" s="198">
        <v>123.74</v>
      </c>
      <c r="H77" s="198">
        <v>123.74</v>
      </c>
      <c r="I77" s="198">
        <v>136.68</v>
      </c>
      <c r="J77" s="198">
        <v>136.68</v>
      </c>
      <c r="K77" s="198">
        <v>136.68</v>
      </c>
      <c r="L77" s="198">
        <v>136.68</v>
      </c>
      <c r="M77" s="198">
        <v>136.68</v>
      </c>
      <c r="N77" s="198">
        <v>136.68</v>
      </c>
      <c r="O77" s="199">
        <v>1562.51</v>
      </c>
      <c r="P77" s="195"/>
    </row>
    <row r="78" spans="1:16" x14ac:dyDescent="0.3">
      <c r="A78" s="197" t="s">
        <v>355</v>
      </c>
      <c r="B78" s="197" t="s">
        <v>354</v>
      </c>
      <c r="C78" s="198">
        <v>123.73</v>
      </c>
      <c r="D78" s="198">
        <v>123.74</v>
      </c>
      <c r="E78" s="198">
        <v>123.74</v>
      </c>
      <c r="F78" s="198">
        <v>123.74</v>
      </c>
      <c r="G78" s="198">
        <v>123.74</v>
      </c>
      <c r="H78" s="198">
        <v>123.74</v>
      </c>
      <c r="I78" s="198">
        <v>136.68</v>
      </c>
      <c r="J78" s="198">
        <v>136.68</v>
      </c>
      <c r="K78" s="198">
        <v>136.68</v>
      </c>
      <c r="L78" s="198">
        <v>136.68</v>
      </c>
      <c r="M78" s="198">
        <v>136.68</v>
      </c>
      <c r="N78" s="198">
        <v>136.68</v>
      </c>
      <c r="O78" s="199">
        <v>1562.51</v>
      </c>
      <c r="P78" s="195"/>
    </row>
    <row r="79" spans="1:16" x14ac:dyDescent="0.3">
      <c r="A79" s="197" t="s">
        <v>357</v>
      </c>
      <c r="B79" s="197" t="s">
        <v>356</v>
      </c>
      <c r="C79" s="198">
        <v>123.73</v>
      </c>
      <c r="D79" s="198">
        <v>123.74</v>
      </c>
      <c r="E79" s="198">
        <v>123.74</v>
      </c>
      <c r="F79" s="198">
        <v>123.74</v>
      </c>
      <c r="G79" s="198">
        <v>123.74</v>
      </c>
      <c r="H79" s="198">
        <v>123.74</v>
      </c>
      <c r="I79" s="198">
        <v>136.68</v>
      </c>
      <c r="J79" s="198">
        <v>136.68</v>
      </c>
      <c r="K79" s="198">
        <v>136.68</v>
      </c>
      <c r="L79" s="198">
        <v>136.68</v>
      </c>
      <c r="M79" s="198">
        <v>136.68</v>
      </c>
      <c r="N79" s="198">
        <v>136.68</v>
      </c>
      <c r="O79" s="199">
        <v>1562.51</v>
      </c>
      <c r="P79" s="195"/>
    </row>
    <row r="80" spans="1:16" x14ac:dyDescent="0.3">
      <c r="A80" s="197" t="s">
        <v>358</v>
      </c>
      <c r="B80" s="197" t="s">
        <v>359</v>
      </c>
      <c r="C80" s="198">
        <v>123.73</v>
      </c>
      <c r="D80" s="198">
        <v>123.74</v>
      </c>
      <c r="E80" s="198">
        <v>123.74</v>
      </c>
      <c r="F80" s="198">
        <v>123.74</v>
      </c>
      <c r="G80" s="198">
        <v>123.74</v>
      </c>
      <c r="H80" s="198">
        <v>123.74</v>
      </c>
      <c r="I80" s="198">
        <v>136.68</v>
      </c>
      <c r="J80" s="198">
        <v>136.68</v>
      </c>
      <c r="K80" s="198">
        <v>136.68</v>
      </c>
      <c r="L80" s="198">
        <v>136.68</v>
      </c>
      <c r="M80" s="198">
        <v>54.67</v>
      </c>
      <c r="N80" s="200"/>
      <c r="O80" s="199">
        <v>1343.82</v>
      </c>
      <c r="P80" s="195"/>
    </row>
    <row r="81" spans="1:16" x14ac:dyDescent="0.3">
      <c r="A81" s="197" t="s">
        <v>524</v>
      </c>
      <c r="B81" s="197" t="s">
        <v>359</v>
      </c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198">
        <v>82.01</v>
      </c>
      <c r="N81" s="198">
        <v>136.68</v>
      </c>
      <c r="O81" s="201">
        <v>218.69</v>
      </c>
      <c r="P81" s="195"/>
    </row>
    <row r="82" spans="1:16" x14ac:dyDescent="0.3">
      <c r="A82" s="197" t="s">
        <v>360</v>
      </c>
      <c r="B82" s="197" t="s">
        <v>361</v>
      </c>
      <c r="C82" s="198">
        <v>123.73</v>
      </c>
      <c r="D82" s="198">
        <v>123.74</v>
      </c>
      <c r="E82" s="198">
        <v>123.74</v>
      </c>
      <c r="F82" s="198">
        <v>123.74</v>
      </c>
      <c r="G82" s="198">
        <v>123.74</v>
      </c>
      <c r="H82" s="198">
        <v>123.74</v>
      </c>
      <c r="I82" s="198">
        <v>136.68</v>
      </c>
      <c r="J82" s="198">
        <v>136.68</v>
      </c>
      <c r="K82" s="198">
        <v>136.68</v>
      </c>
      <c r="L82" s="198">
        <v>136.68</v>
      </c>
      <c r="M82" s="198">
        <v>136.68</v>
      </c>
      <c r="N82" s="198">
        <v>136.68</v>
      </c>
      <c r="O82" s="199">
        <v>1562.51</v>
      </c>
      <c r="P82" s="195"/>
    </row>
    <row r="83" spans="1:16" x14ac:dyDescent="0.3">
      <c r="A83" s="197" t="s">
        <v>362</v>
      </c>
      <c r="B83" s="197" t="s">
        <v>363</v>
      </c>
      <c r="C83" s="198">
        <v>123.73</v>
      </c>
      <c r="D83" s="198">
        <v>123.74</v>
      </c>
      <c r="E83" s="198">
        <v>123.74</v>
      </c>
      <c r="F83" s="198">
        <v>123.74</v>
      </c>
      <c r="G83" s="198">
        <v>123.74</v>
      </c>
      <c r="H83" s="198">
        <v>123.74</v>
      </c>
      <c r="I83" s="198">
        <v>136.68</v>
      </c>
      <c r="J83" s="198">
        <v>136.68</v>
      </c>
      <c r="K83" s="198">
        <v>136.68</v>
      </c>
      <c r="L83" s="198">
        <v>136.68</v>
      </c>
      <c r="M83" s="198">
        <v>136.68</v>
      </c>
      <c r="N83" s="198">
        <v>136.68</v>
      </c>
      <c r="O83" s="199">
        <v>1562.51</v>
      </c>
      <c r="P83" s="195"/>
    </row>
    <row r="84" spans="1:16" x14ac:dyDescent="0.3">
      <c r="A84" s="197" t="s">
        <v>364</v>
      </c>
      <c r="B84" s="197" t="s">
        <v>365</v>
      </c>
      <c r="C84" s="198">
        <v>123.73</v>
      </c>
      <c r="D84" s="198">
        <v>123.74</v>
      </c>
      <c r="E84" s="198">
        <v>123.74</v>
      </c>
      <c r="F84" s="198">
        <v>123.74</v>
      </c>
      <c r="G84" s="198">
        <v>123.74</v>
      </c>
      <c r="H84" s="198">
        <v>123.74</v>
      </c>
      <c r="I84" s="198">
        <v>136.68</v>
      </c>
      <c r="J84" s="198">
        <v>136.68</v>
      </c>
      <c r="K84" s="198">
        <v>136.68</v>
      </c>
      <c r="L84" s="198">
        <v>136.68</v>
      </c>
      <c r="M84" s="198">
        <v>136.68</v>
      </c>
      <c r="N84" s="198">
        <v>136.68</v>
      </c>
      <c r="O84" s="199">
        <v>1562.51</v>
      </c>
      <c r="P84" s="195"/>
    </row>
    <row r="85" spans="1:16" x14ac:dyDescent="0.3">
      <c r="A85" s="197" t="s">
        <v>366</v>
      </c>
      <c r="B85" s="197" t="s">
        <v>367</v>
      </c>
      <c r="C85" s="198">
        <v>123.73</v>
      </c>
      <c r="D85" s="198">
        <v>123.74</v>
      </c>
      <c r="E85" s="198">
        <v>123.74</v>
      </c>
      <c r="F85" s="198">
        <v>123.74</v>
      </c>
      <c r="G85" s="198">
        <v>123.74</v>
      </c>
      <c r="H85" s="198">
        <v>123.74</v>
      </c>
      <c r="I85" s="198">
        <v>136.68</v>
      </c>
      <c r="J85" s="198">
        <v>136.68</v>
      </c>
      <c r="K85" s="198">
        <v>136.68</v>
      </c>
      <c r="L85" s="198">
        <v>136.68</v>
      </c>
      <c r="M85" s="198">
        <v>136.68</v>
      </c>
      <c r="N85" s="198">
        <v>136.68</v>
      </c>
      <c r="O85" s="199">
        <v>1562.51</v>
      </c>
      <c r="P85" s="195"/>
    </row>
    <row r="86" spans="1:16" x14ac:dyDescent="0.3">
      <c r="A86" s="197" t="s">
        <v>368</v>
      </c>
      <c r="B86" s="197" t="s">
        <v>369</v>
      </c>
      <c r="C86" s="198">
        <v>123.73</v>
      </c>
      <c r="D86" s="198">
        <v>123.74</v>
      </c>
      <c r="E86" s="198">
        <v>123.74</v>
      </c>
      <c r="F86" s="198">
        <v>123.74</v>
      </c>
      <c r="G86" s="198">
        <v>123.74</v>
      </c>
      <c r="H86" s="198">
        <v>123.74</v>
      </c>
      <c r="I86" s="198">
        <v>136.68</v>
      </c>
      <c r="J86" s="198">
        <v>136.68</v>
      </c>
      <c r="K86" s="198">
        <v>136.68</v>
      </c>
      <c r="L86" s="198">
        <v>136.68</v>
      </c>
      <c r="M86" s="198">
        <v>136.68</v>
      </c>
      <c r="N86" s="198">
        <v>136.68</v>
      </c>
      <c r="O86" s="199">
        <v>1562.51</v>
      </c>
      <c r="P86" s="195"/>
    </row>
    <row r="87" spans="1:16" x14ac:dyDescent="0.3">
      <c r="A87" s="197" t="s">
        <v>370</v>
      </c>
      <c r="B87" s="197" t="s">
        <v>371</v>
      </c>
      <c r="C87" s="198">
        <v>123.73</v>
      </c>
      <c r="D87" s="198">
        <v>123.74</v>
      </c>
      <c r="E87" s="198">
        <v>123.74</v>
      </c>
      <c r="F87" s="198">
        <v>123.74</v>
      </c>
      <c r="G87" s="198">
        <v>123.74</v>
      </c>
      <c r="H87" s="198">
        <v>123.74</v>
      </c>
      <c r="I87" s="198">
        <v>136.68</v>
      </c>
      <c r="J87" s="198">
        <v>136.68</v>
      </c>
      <c r="K87" s="198">
        <v>136.68</v>
      </c>
      <c r="L87" s="198">
        <v>136.68</v>
      </c>
      <c r="M87" s="198">
        <v>136.68</v>
      </c>
      <c r="N87" s="198">
        <v>136.68</v>
      </c>
      <c r="O87" s="199">
        <v>1562.51</v>
      </c>
      <c r="P87" s="195"/>
    </row>
    <row r="88" spans="1:16" x14ac:dyDescent="0.3">
      <c r="A88" s="197" t="s">
        <v>372</v>
      </c>
      <c r="B88" s="197" t="s">
        <v>373</v>
      </c>
      <c r="C88" s="198">
        <v>123.73</v>
      </c>
      <c r="D88" s="198">
        <v>123.74</v>
      </c>
      <c r="E88" s="198">
        <v>123.74</v>
      </c>
      <c r="F88" s="198">
        <v>123.74</v>
      </c>
      <c r="G88" s="198">
        <v>123.74</v>
      </c>
      <c r="H88" s="198">
        <v>123.74</v>
      </c>
      <c r="I88" s="198">
        <v>136.68</v>
      </c>
      <c r="J88" s="198">
        <v>136.68</v>
      </c>
      <c r="K88" s="198">
        <v>136.68</v>
      </c>
      <c r="L88" s="198">
        <v>136.68</v>
      </c>
      <c r="M88" s="198">
        <v>136.68</v>
      </c>
      <c r="N88" s="198">
        <v>136.68</v>
      </c>
      <c r="O88" s="199">
        <v>1562.51</v>
      </c>
      <c r="P88" s="195"/>
    </row>
    <row r="89" spans="1:16" x14ac:dyDescent="0.3">
      <c r="A89" s="197" t="s">
        <v>374</v>
      </c>
      <c r="B89" s="197" t="s">
        <v>375</v>
      </c>
      <c r="C89" s="198">
        <v>123.73</v>
      </c>
      <c r="D89" s="198">
        <v>123.74</v>
      </c>
      <c r="E89" s="198">
        <v>123.74</v>
      </c>
      <c r="F89" s="198">
        <v>123.74</v>
      </c>
      <c r="G89" s="198">
        <v>123.74</v>
      </c>
      <c r="H89" s="198">
        <v>123.74</v>
      </c>
      <c r="I89" s="198">
        <v>136.68</v>
      </c>
      <c r="J89" s="198">
        <v>136.68</v>
      </c>
      <c r="K89" s="198">
        <v>136.68</v>
      </c>
      <c r="L89" s="198">
        <v>136.68</v>
      </c>
      <c r="M89" s="198">
        <v>136.68</v>
      </c>
      <c r="N89" s="198">
        <v>136.68</v>
      </c>
      <c r="O89" s="199">
        <v>1562.51</v>
      </c>
      <c r="P89" s="195"/>
    </row>
    <row r="90" spans="1:16" x14ac:dyDescent="0.3">
      <c r="A90" s="197" t="s">
        <v>376</v>
      </c>
      <c r="B90" s="197" t="s">
        <v>377</v>
      </c>
      <c r="C90" s="198">
        <v>123.73</v>
      </c>
      <c r="D90" s="198">
        <v>123.74</v>
      </c>
      <c r="E90" s="198">
        <v>123.74</v>
      </c>
      <c r="F90" s="198">
        <v>123.74</v>
      </c>
      <c r="G90" s="198">
        <v>123.74</v>
      </c>
      <c r="H90" s="198">
        <v>123.74</v>
      </c>
      <c r="I90" s="198">
        <v>136.68</v>
      </c>
      <c r="J90" s="198">
        <v>136.68</v>
      </c>
      <c r="K90" s="198">
        <v>136.68</v>
      </c>
      <c r="L90" s="198">
        <v>136.68</v>
      </c>
      <c r="M90" s="198">
        <v>136.68</v>
      </c>
      <c r="N90" s="198">
        <v>136.68</v>
      </c>
      <c r="O90" s="199">
        <v>1562.51</v>
      </c>
      <c r="P90" s="195"/>
    </row>
    <row r="91" spans="1:16" x14ac:dyDescent="0.3">
      <c r="A91" s="197" t="s">
        <v>378</v>
      </c>
      <c r="B91" s="197" t="s">
        <v>379</v>
      </c>
      <c r="C91" s="198">
        <v>123.73</v>
      </c>
      <c r="D91" s="198">
        <v>123.74</v>
      </c>
      <c r="E91" s="198">
        <v>123.74</v>
      </c>
      <c r="F91" s="198">
        <v>123.74</v>
      </c>
      <c r="G91" s="198">
        <v>123.74</v>
      </c>
      <c r="H91" s="198">
        <v>123.74</v>
      </c>
      <c r="I91" s="198">
        <v>136.68</v>
      </c>
      <c r="J91" s="198">
        <v>136.68</v>
      </c>
      <c r="K91" s="198">
        <v>136.68</v>
      </c>
      <c r="L91" s="198">
        <v>136.68</v>
      </c>
      <c r="M91" s="198">
        <v>136.68</v>
      </c>
      <c r="N91" s="198">
        <v>136.68</v>
      </c>
      <c r="O91" s="199">
        <v>1562.51</v>
      </c>
      <c r="P91" s="195"/>
    </row>
    <row r="92" spans="1:16" x14ac:dyDescent="0.3">
      <c r="A92" s="197" t="s">
        <v>380</v>
      </c>
      <c r="B92" s="197" t="s">
        <v>381</v>
      </c>
      <c r="C92" s="198">
        <v>123.73</v>
      </c>
      <c r="D92" s="198">
        <v>123.74</v>
      </c>
      <c r="E92" s="198">
        <v>123.74</v>
      </c>
      <c r="F92" s="198">
        <v>123.74</v>
      </c>
      <c r="G92" s="198">
        <v>123.74</v>
      </c>
      <c r="H92" s="198">
        <v>123.74</v>
      </c>
      <c r="I92" s="198">
        <v>136.68</v>
      </c>
      <c r="J92" s="198">
        <v>136.68</v>
      </c>
      <c r="K92" s="198">
        <v>136.68</v>
      </c>
      <c r="L92" s="198">
        <v>136.68</v>
      </c>
      <c r="M92" s="198">
        <v>136.68</v>
      </c>
      <c r="N92" s="198">
        <v>136.68</v>
      </c>
      <c r="O92" s="199">
        <v>1562.51</v>
      </c>
      <c r="P92" s="195"/>
    </row>
    <row r="93" spans="1:16" x14ac:dyDescent="0.3">
      <c r="A93" s="197" t="s">
        <v>382</v>
      </c>
      <c r="B93" s="197" t="s">
        <v>383</v>
      </c>
      <c r="C93" s="198">
        <v>123.73</v>
      </c>
      <c r="D93" s="198">
        <v>123.74</v>
      </c>
      <c r="E93" s="198">
        <v>123.74</v>
      </c>
      <c r="F93" s="198">
        <v>123.74</v>
      </c>
      <c r="G93" s="198">
        <v>123.74</v>
      </c>
      <c r="H93" s="198">
        <v>123.74</v>
      </c>
      <c r="I93" s="198">
        <v>136.68</v>
      </c>
      <c r="J93" s="198">
        <v>136.68</v>
      </c>
      <c r="K93" s="198">
        <v>136.68</v>
      </c>
      <c r="L93" s="198">
        <v>136.68</v>
      </c>
      <c r="M93" s="198">
        <v>136.68</v>
      </c>
      <c r="N93" s="198">
        <v>136.68</v>
      </c>
      <c r="O93" s="199">
        <v>1562.51</v>
      </c>
      <c r="P93" s="195"/>
    </row>
    <row r="94" spans="1:16" x14ac:dyDescent="0.3">
      <c r="A94" s="197" t="s">
        <v>384</v>
      </c>
      <c r="B94" s="197" t="s">
        <v>385</v>
      </c>
      <c r="C94" s="198">
        <v>123.73</v>
      </c>
      <c r="D94" s="198">
        <v>123.74</v>
      </c>
      <c r="E94" s="198">
        <v>123.74</v>
      </c>
      <c r="F94" s="198">
        <v>123.74</v>
      </c>
      <c r="G94" s="198">
        <v>123.74</v>
      </c>
      <c r="H94" s="198">
        <v>123.74</v>
      </c>
      <c r="I94" s="198">
        <v>136.68</v>
      </c>
      <c r="J94" s="198">
        <v>136.68</v>
      </c>
      <c r="K94" s="198">
        <v>136.68</v>
      </c>
      <c r="L94" s="198">
        <v>136.68</v>
      </c>
      <c r="M94" s="198">
        <v>136.68</v>
      </c>
      <c r="N94" s="198">
        <v>136.68</v>
      </c>
      <c r="O94" s="199">
        <v>1562.51</v>
      </c>
      <c r="P94" s="195"/>
    </row>
    <row r="95" spans="1:16" x14ac:dyDescent="0.3">
      <c r="A95" s="197" t="s">
        <v>386</v>
      </c>
      <c r="B95" s="197" t="s">
        <v>387</v>
      </c>
      <c r="C95" s="198">
        <v>123.73</v>
      </c>
      <c r="D95" s="198">
        <v>123.74</v>
      </c>
      <c r="E95" s="198">
        <v>123.74</v>
      </c>
      <c r="F95" s="198">
        <v>123.74</v>
      </c>
      <c r="G95" s="198">
        <v>123.74</v>
      </c>
      <c r="H95" s="198">
        <v>123.74</v>
      </c>
      <c r="I95" s="198">
        <v>136.68</v>
      </c>
      <c r="J95" s="198">
        <v>136.68</v>
      </c>
      <c r="K95" s="198">
        <v>136.68</v>
      </c>
      <c r="L95" s="198">
        <v>136.68</v>
      </c>
      <c r="M95" s="198">
        <v>136.68</v>
      </c>
      <c r="N95" s="198">
        <v>136.68</v>
      </c>
      <c r="O95" s="199">
        <v>1562.51</v>
      </c>
      <c r="P95" s="195"/>
    </row>
    <row r="96" spans="1:16" x14ac:dyDescent="0.3">
      <c r="A96" s="197" t="s">
        <v>388</v>
      </c>
      <c r="B96" s="197" t="s">
        <v>389</v>
      </c>
      <c r="C96" s="198">
        <v>123.73</v>
      </c>
      <c r="D96" s="198">
        <v>123.74</v>
      </c>
      <c r="E96" s="198">
        <v>123.74</v>
      </c>
      <c r="F96" s="198">
        <v>123.74</v>
      </c>
      <c r="G96" s="198">
        <v>123.74</v>
      </c>
      <c r="H96" s="198">
        <v>123.74</v>
      </c>
      <c r="I96" s="198">
        <v>136.68</v>
      </c>
      <c r="J96" s="198">
        <v>136.68</v>
      </c>
      <c r="K96" s="198">
        <v>136.68</v>
      </c>
      <c r="L96" s="198">
        <v>136.68</v>
      </c>
      <c r="M96" s="198">
        <v>136.68</v>
      </c>
      <c r="N96" s="198">
        <v>136.68</v>
      </c>
      <c r="O96" s="199">
        <v>1562.51</v>
      </c>
      <c r="P96" s="195"/>
    </row>
    <row r="97" spans="1:16" x14ac:dyDescent="0.3">
      <c r="A97" s="197" t="s">
        <v>390</v>
      </c>
      <c r="B97" s="197" t="s">
        <v>391</v>
      </c>
      <c r="C97" s="198">
        <v>123.73</v>
      </c>
      <c r="D97" s="198">
        <v>123.74</v>
      </c>
      <c r="E97" s="198">
        <v>123.74</v>
      </c>
      <c r="F97" s="198">
        <v>123.74</v>
      </c>
      <c r="G97" s="198">
        <v>123.74</v>
      </c>
      <c r="H97" s="198">
        <v>123.74</v>
      </c>
      <c r="I97" s="198">
        <v>136.68</v>
      </c>
      <c r="J97" s="198">
        <v>136.68</v>
      </c>
      <c r="K97" s="198">
        <v>136.68</v>
      </c>
      <c r="L97" s="198">
        <v>136.68</v>
      </c>
      <c r="M97" s="198">
        <v>136.68</v>
      </c>
      <c r="N97" s="198">
        <v>136.68</v>
      </c>
      <c r="O97" s="199">
        <v>1562.51</v>
      </c>
      <c r="P97" s="195"/>
    </row>
    <row r="98" spans="1:16" x14ac:dyDescent="0.3">
      <c r="A98" s="197" t="s">
        <v>392</v>
      </c>
      <c r="B98" s="197" t="s">
        <v>393</v>
      </c>
      <c r="C98" s="198">
        <v>123.73</v>
      </c>
      <c r="D98" s="198">
        <v>123.74</v>
      </c>
      <c r="E98" s="198">
        <v>123.74</v>
      </c>
      <c r="F98" s="198">
        <v>123.74</v>
      </c>
      <c r="G98" s="198">
        <v>123.74</v>
      </c>
      <c r="H98" s="198">
        <v>123.74</v>
      </c>
      <c r="I98" s="198">
        <v>136.68</v>
      </c>
      <c r="J98" s="198">
        <v>136.68</v>
      </c>
      <c r="K98" s="198">
        <v>136.68</v>
      </c>
      <c r="L98" s="198">
        <v>136.68</v>
      </c>
      <c r="M98" s="198">
        <v>136.68</v>
      </c>
      <c r="N98" s="198">
        <v>136.68</v>
      </c>
      <c r="O98" s="199">
        <v>1562.51</v>
      </c>
      <c r="P98" s="195"/>
    </row>
    <row r="99" spans="1:16" x14ac:dyDescent="0.3">
      <c r="A99" s="197" t="s">
        <v>394</v>
      </c>
      <c r="B99" s="197" t="s">
        <v>395</v>
      </c>
      <c r="C99" s="198">
        <v>123.73</v>
      </c>
      <c r="D99" s="198">
        <v>123.74</v>
      </c>
      <c r="E99" s="198">
        <v>123.74</v>
      </c>
      <c r="F99" s="198">
        <v>123.74</v>
      </c>
      <c r="G99" s="198">
        <v>123.74</v>
      </c>
      <c r="H99" s="198">
        <v>123.74</v>
      </c>
      <c r="I99" s="198">
        <v>136.68</v>
      </c>
      <c r="J99" s="198">
        <v>136.68</v>
      </c>
      <c r="K99" s="198">
        <v>136.68</v>
      </c>
      <c r="L99" s="198">
        <v>136.68</v>
      </c>
      <c r="M99" s="198">
        <v>136.68</v>
      </c>
      <c r="N99" s="198">
        <v>136.68</v>
      </c>
      <c r="O99" s="199">
        <v>1562.51</v>
      </c>
      <c r="P99" s="195"/>
    </row>
    <row r="100" spans="1:16" x14ac:dyDescent="0.3">
      <c r="A100" s="197" t="s">
        <v>396</v>
      </c>
      <c r="B100" s="197" t="s">
        <v>397</v>
      </c>
      <c r="C100" s="198">
        <v>123.73</v>
      </c>
      <c r="D100" s="198">
        <v>123.74</v>
      </c>
      <c r="E100" s="198">
        <v>123.74</v>
      </c>
      <c r="F100" s="198">
        <v>123.74</v>
      </c>
      <c r="G100" s="198">
        <v>123.74</v>
      </c>
      <c r="H100" s="198">
        <v>123.74</v>
      </c>
      <c r="I100" s="198">
        <v>136.68</v>
      </c>
      <c r="J100" s="198">
        <v>136.68</v>
      </c>
      <c r="K100" s="198">
        <v>136.68</v>
      </c>
      <c r="L100" s="198">
        <v>136.68</v>
      </c>
      <c r="M100" s="198">
        <v>136.68</v>
      </c>
      <c r="N100" s="198">
        <v>136.68</v>
      </c>
      <c r="O100" s="199">
        <v>1562.51</v>
      </c>
      <c r="P100" s="195"/>
    </row>
    <row r="101" spans="1:16" x14ac:dyDescent="0.3">
      <c r="A101" s="197" t="s">
        <v>398</v>
      </c>
      <c r="B101" s="197" t="s">
        <v>399</v>
      </c>
      <c r="C101" s="198">
        <v>31.63</v>
      </c>
      <c r="D101" s="198">
        <v>31.63</v>
      </c>
      <c r="E101" s="198">
        <v>31.63</v>
      </c>
      <c r="F101" s="198">
        <v>31.63</v>
      </c>
      <c r="G101" s="198">
        <v>31.63</v>
      </c>
      <c r="H101" s="198">
        <v>31.63</v>
      </c>
      <c r="I101" s="198">
        <v>34.94</v>
      </c>
      <c r="J101" s="198">
        <v>34.94</v>
      </c>
      <c r="K101" s="198">
        <v>34.94</v>
      </c>
      <c r="L101" s="198">
        <v>34.94</v>
      </c>
      <c r="M101" s="198">
        <v>34.94</v>
      </c>
      <c r="N101" s="198">
        <v>34.94</v>
      </c>
      <c r="O101" s="201">
        <v>399.42</v>
      </c>
      <c r="P101" s="195"/>
    </row>
    <row r="102" spans="1:16" x14ac:dyDescent="0.3">
      <c r="A102" s="197" t="s">
        <v>400</v>
      </c>
      <c r="B102" s="197" t="s">
        <v>401</v>
      </c>
      <c r="C102" s="198">
        <v>31.63</v>
      </c>
      <c r="D102" s="198">
        <v>31.63</v>
      </c>
      <c r="E102" s="198">
        <v>31.63</v>
      </c>
      <c r="F102" s="198">
        <v>31.63</v>
      </c>
      <c r="G102" s="198">
        <v>31.63</v>
      </c>
      <c r="H102" s="198">
        <v>31.63</v>
      </c>
      <c r="I102" s="198">
        <v>34.94</v>
      </c>
      <c r="J102" s="198">
        <v>34.94</v>
      </c>
      <c r="K102" s="198">
        <v>34.94</v>
      </c>
      <c r="L102" s="198">
        <v>34.94</v>
      </c>
      <c r="M102" s="198">
        <v>34.94</v>
      </c>
      <c r="N102" s="198">
        <v>34.94</v>
      </c>
      <c r="O102" s="201">
        <v>399.42</v>
      </c>
      <c r="P102" s="195"/>
    </row>
    <row r="103" spans="1:16" x14ac:dyDescent="0.3">
      <c r="A103" s="197" t="s">
        <v>402</v>
      </c>
      <c r="B103" s="197" t="s">
        <v>403</v>
      </c>
      <c r="C103" s="198">
        <v>31.63</v>
      </c>
      <c r="D103" s="198">
        <v>31.63</v>
      </c>
      <c r="E103" s="198">
        <v>31.63</v>
      </c>
      <c r="F103" s="198">
        <v>31.63</v>
      </c>
      <c r="G103" s="198">
        <v>31.63</v>
      </c>
      <c r="H103" s="198">
        <v>31.63</v>
      </c>
      <c r="I103" s="198">
        <v>34.94</v>
      </c>
      <c r="J103" s="198">
        <v>34.94</v>
      </c>
      <c r="K103" s="198">
        <v>34.94</v>
      </c>
      <c r="L103" s="198">
        <v>34.94</v>
      </c>
      <c r="M103" s="198">
        <v>34.94</v>
      </c>
      <c r="N103" s="198">
        <v>34.94</v>
      </c>
      <c r="O103" s="201">
        <v>399.42</v>
      </c>
      <c r="P103" s="195"/>
    </row>
    <row r="104" spans="1:16" x14ac:dyDescent="0.3">
      <c r="A104" s="197" t="s">
        <v>404</v>
      </c>
      <c r="B104" s="197" t="s">
        <v>405</v>
      </c>
      <c r="C104" s="198">
        <v>31.63</v>
      </c>
      <c r="D104" s="198">
        <v>31.63</v>
      </c>
      <c r="E104" s="198">
        <v>31.63</v>
      </c>
      <c r="F104" s="198">
        <v>31.63</v>
      </c>
      <c r="G104" s="198">
        <v>31.63</v>
      </c>
      <c r="H104" s="198">
        <v>31.63</v>
      </c>
      <c r="I104" s="198">
        <v>34.94</v>
      </c>
      <c r="J104" s="198">
        <v>34.94</v>
      </c>
      <c r="K104" s="198">
        <v>34.94</v>
      </c>
      <c r="L104" s="198">
        <v>34.94</v>
      </c>
      <c r="M104" s="198">
        <v>34.94</v>
      </c>
      <c r="N104" s="198">
        <v>34.94</v>
      </c>
      <c r="O104" s="201">
        <v>399.42</v>
      </c>
      <c r="P104" s="195"/>
    </row>
    <row r="105" spans="1:16" x14ac:dyDescent="0.3">
      <c r="A105" s="197" t="s">
        <v>406</v>
      </c>
      <c r="B105" s="197" t="s">
        <v>407</v>
      </c>
      <c r="C105" s="198">
        <v>48.38</v>
      </c>
      <c r="D105" s="198">
        <v>48.38</v>
      </c>
      <c r="E105" s="198">
        <v>48.38</v>
      </c>
      <c r="F105" s="198">
        <v>48.38</v>
      </c>
      <c r="G105" s="198">
        <v>48.38</v>
      </c>
      <c r="H105" s="198">
        <v>48.38</v>
      </c>
      <c r="I105" s="198">
        <v>53.44</v>
      </c>
      <c r="J105" s="198">
        <v>53.44</v>
      </c>
      <c r="K105" s="198">
        <v>53.44</v>
      </c>
      <c r="L105" s="198">
        <v>53.44</v>
      </c>
      <c r="M105" s="198">
        <v>53.44</v>
      </c>
      <c r="N105" s="198">
        <v>53.44</v>
      </c>
      <c r="O105" s="201">
        <v>610.91999999999996</v>
      </c>
      <c r="P105" s="195"/>
    </row>
    <row r="106" spans="1:16" x14ac:dyDescent="0.3">
      <c r="A106" s="197" t="s">
        <v>408</v>
      </c>
      <c r="B106" s="197" t="s">
        <v>409</v>
      </c>
      <c r="C106" s="198">
        <v>26.05</v>
      </c>
      <c r="D106" s="198">
        <v>26.05</v>
      </c>
      <c r="E106" s="198">
        <v>26.05</v>
      </c>
      <c r="F106" s="198">
        <v>26.05</v>
      </c>
      <c r="G106" s="198">
        <v>26.05</v>
      </c>
      <c r="H106" s="198">
        <v>26.05</v>
      </c>
      <c r="I106" s="198">
        <v>28.77</v>
      </c>
      <c r="J106" s="198">
        <v>28.77</v>
      </c>
      <c r="K106" s="198">
        <v>28.77</v>
      </c>
      <c r="L106" s="198">
        <v>28.77</v>
      </c>
      <c r="M106" s="198">
        <v>28.77</v>
      </c>
      <c r="N106" s="198">
        <v>28.77</v>
      </c>
      <c r="O106" s="201">
        <v>328.92</v>
      </c>
      <c r="P106" s="195"/>
    </row>
    <row r="107" spans="1:16" x14ac:dyDescent="0.3">
      <c r="A107" s="197" t="s">
        <v>410</v>
      </c>
      <c r="B107" s="197" t="s">
        <v>411</v>
      </c>
      <c r="C107" s="198">
        <v>25.12</v>
      </c>
      <c r="D107" s="198">
        <v>25.12</v>
      </c>
      <c r="E107" s="198">
        <v>25.12</v>
      </c>
      <c r="F107" s="198">
        <v>25.12</v>
      </c>
      <c r="G107" s="198">
        <v>25.12</v>
      </c>
      <c r="H107" s="198">
        <v>25.12</v>
      </c>
      <c r="I107" s="198">
        <v>27.75</v>
      </c>
      <c r="J107" s="198">
        <v>27.75</v>
      </c>
      <c r="K107" s="198">
        <v>27.75</v>
      </c>
      <c r="L107" s="198">
        <v>27.75</v>
      </c>
      <c r="M107" s="198">
        <v>27.75</v>
      </c>
      <c r="N107" s="198">
        <v>27.75</v>
      </c>
      <c r="O107" s="201">
        <v>317.22000000000003</v>
      </c>
      <c r="P107" s="195"/>
    </row>
    <row r="108" spans="1:16" x14ac:dyDescent="0.3">
      <c r="A108" s="197" t="s">
        <v>412</v>
      </c>
      <c r="B108" s="197" t="s">
        <v>413</v>
      </c>
      <c r="C108" s="198">
        <v>25.12</v>
      </c>
      <c r="D108" s="198">
        <v>25.12</v>
      </c>
      <c r="E108" s="198">
        <v>25.12</v>
      </c>
      <c r="F108" s="198">
        <v>25.12</v>
      </c>
      <c r="G108" s="198">
        <v>25.12</v>
      </c>
      <c r="H108" s="198">
        <v>25.12</v>
      </c>
      <c r="I108" s="198">
        <v>27.75</v>
      </c>
      <c r="J108" s="198">
        <v>27.75</v>
      </c>
      <c r="K108" s="198">
        <v>27.75</v>
      </c>
      <c r="L108" s="198">
        <v>27.75</v>
      </c>
      <c r="M108" s="198">
        <v>27.75</v>
      </c>
      <c r="N108" s="198">
        <v>27.75</v>
      </c>
      <c r="O108" s="201">
        <v>317.22000000000003</v>
      </c>
      <c r="P108" s="195"/>
    </row>
    <row r="109" spans="1:16" x14ac:dyDescent="0.3">
      <c r="A109" s="197" t="s">
        <v>414</v>
      </c>
      <c r="B109" s="197" t="s">
        <v>415</v>
      </c>
      <c r="C109" s="198">
        <v>24.19</v>
      </c>
      <c r="D109" s="198">
        <v>24.19</v>
      </c>
      <c r="E109" s="198">
        <v>24.19</v>
      </c>
      <c r="F109" s="198">
        <v>24.19</v>
      </c>
      <c r="G109" s="198">
        <v>24.19</v>
      </c>
      <c r="H109" s="198">
        <v>24.19</v>
      </c>
      <c r="I109" s="198">
        <v>26.72</v>
      </c>
      <c r="J109" s="198">
        <v>26.72</v>
      </c>
      <c r="K109" s="198">
        <v>26.72</v>
      </c>
      <c r="L109" s="198">
        <v>26.72</v>
      </c>
      <c r="M109" s="198">
        <v>26.72</v>
      </c>
      <c r="N109" s="198">
        <v>26.72</v>
      </c>
      <c r="O109" s="201">
        <v>305.45999999999998</v>
      </c>
      <c r="P109" s="195"/>
    </row>
    <row r="110" spans="1:16" x14ac:dyDescent="0.3">
      <c r="A110" s="197" t="s">
        <v>416</v>
      </c>
      <c r="B110" s="197" t="s">
        <v>417</v>
      </c>
      <c r="C110" s="198">
        <v>20.47</v>
      </c>
      <c r="D110" s="198">
        <v>20.47</v>
      </c>
      <c r="E110" s="198">
        <v>20.47</v>
      </c>
      <c r="F110" s="198">
        <v>20.47</v>
      </c>
      <c r="G110" s="198">
        <v>20.47</v>
      </c>
      <c r="H110" s="198">
        <v>20.47</v>
      </c>
      <c r="I110" s="198">
        <v>22.61</v>
      </c>
      <c r="J110" s="198">
        <v>22.61</v>
      </c>
      <c r="K110" s="198">
        <v>22.61</v>
      </c>
      <c r="L110" s="198">
        <v>22.61</v>
      </c>
      <c r="M110" s="198">
        <v>22.61</v>
      </c>
      <c r="N110" s="198">
        <v>22.61</v>
      </c>
      <c r="O110" s="201">
        <v>258.48</v>
      </c>
      <c r="P110" s="195"/>
    </row>
    <row r="111" spans="1:16" x14ac:dyDescent="0.3">
      <c r="A111" s="197" t="s">
        <v>418</v>
      </c>
      <c r="B111" s="197" t="s">
        <v>419</v>
      </c>
      <c r="C111" s="198">
        <v>48.38</v>
      </c>
      <c r="D111" s="198">
        <v>48.38</v>
      </c>
      <c r="E111" s="198">
        <v>48.38</v>
      </c>
      <c r="F111" s="198">
        <v>48.38</v>
      </c>
      <c r="G111" s="198">
        <v>48.38</v>
      </c>
      <c r="H111" s="198">
        <v>48.38</v>
      </c>
      <c r="I111" s="198">
        <v>53.44</v>
      </c>
      <c r="J111" s="198">
        <v>53.44</v>
      </c>
      <c r="K111" s="198">
        <v>53.44</v>
      </c>
      <c r="L111" s="198">
        <v>53.44</v>
      </c>
      <c r="M111" s="198">
        <v>53.44</v>
      </c>
      <c r="N111" s="198">
        <v>53.44</v>
      </c>
      <c r="O111" s="201">
        <v>610.91999999999996</v>
      </c>
      <c r="P111" s="195"/>
    </row>
    <row r="112" spans="1:16" x14ac:dyDescent="0.3">
      <c r="A112" s="197" t="s">
        <v>420</v>
      </c>
      <c r="B112" s="197" t="s">
        <v>421</v>
      </c>
      <c r="C112" s="198">
        <v>24.19</v>
      </c>
      <c r="D112" s="198">
        <v>24.19</v>
      </c>
      <c r="E112" s="198">
        <v>24.19</v>
      </c>
      <c r="F112" s="198">
        <v>24.19</v>
      </c>
      <c r="G112" s="198">
        <v>24.19</v>
      </c>
      <c r="H112" s="198">
        <v>24.19</v>
      </c>
      <c r="I112" s="198">
        <v>26.72</v>
      </c>
      <c r="J112" s="198">
        <v>26.72</v>
      </c>
      <c r="K112" s="198">
        <v>26.72</v>
      </c>
      <c r="L112" s="198">
        <v>26.72</v>
      </c>
      <c r="M112" s="198">
        <v>26.72</v>
      </c>
      <c r="N112" s="198">
        <v>26.72</v>
      </c>
      <c r="O112" s="201">
        <v>305.45999999999998</v>
      </c>
      <c r="P112" s="195"/>
    </row>
    <row r="113" spans="1:16" x14ac:dyDescent="0.3">
      <c r="A113" s="197" t="s">
        <v>422</v>
      </c>
      <c r="B113" s="197" t="s">
        <v>423</v>
      </c>
      <c r="C113" s="198">
        <v>20.47</v>
      </c>
      <c r="D113" s="198">
        <v>20.47</v>
      </c>
      <c r="E113" s="198">
        <v>20.47</v>
      </c>
      <c r="F113" s="198">
        <v>20.47</v>
      </c>
      <c r="G113" s="198">
        <v>20.47</v>
      </c>
      <c r="H113" s="198">
        <v>20.47</v>
      </c>
      <c r="I113" s="198">
        <v>22.61</v>
      </c>
      <c r="J113" s="198">
        <v>22.61</v>
      </c>
      <c r="K113" s="198">
        <v>22.61</v>
      </c>
      <c r="L113" s="198">
        <v>22.61</v>
      </c>
      <c r="M113" s="198">
        <v>22.61</v>
      </c>
      <c r="N113" s="198">
        <v>22.61</v>
      </c>
      <c r="O113" s="201">
        <v>258.48</v>
      </c>
      <c r="P113" s="195"/>
    </row>
    <row r="114" spans="1:16" x14ac:dyDescent="0.3">
      <c r="A114" s="197" t="s">
        <v>424</v>
      </c>
      <c r="B114" s="197" t="s">
        <v>425</v>
      </c>
      <c r="C114" s="198">
        <v>25.12</v>
      </c>
      <c r="D114" s="198">
        <v>25.12</v>
      </c>
      <c r="E114" s="198">
        <v>25.12</v>
      </c>
      <c r="F114" s="198">
        <v>25.12</v>
      </c>
      <c r="G114" s="198">
        <v>25.12</v>
      </c>
      <c r="H114" s="198">
        <v>25.12</v>
      </c>
      <c r="I114" s="198">
        <v>14.32</v>
      </c>
      <c r="J114" s="200"/>
      <c r="K114" s="200"/>
      <c r="L114" s="200"/>
      <c r="M114" s="200"/>
      <c r="N114" s="200"/>
      <c r="O114" s="201">
        <v>165.04</v>
      </c>
      <c r="P114" s="195"/>
    </row>
    <row r="115" spans="1:16" x14ac:dyDescent="0.3">
      <c r="A115" s="197" t="s">
        <v>522</v>
      </c>
      <c r="B115" s="197" t="s">
        <v>425</v>
      </c>
      <c r="C115" s="200"/>
      <c r="D115" s="200"/>
      <c r="E115" s="200"/>
      <c r="F115" s="200"/>
      <c r="G115" s="200"/>
      <c r="H115" s="200"/>
      <c r="I115" s="198">
        <v>13.43</v>
      </c>
      <c r="J115" s="198">
        <v>27.75</v>
      </c>
      <c r="K115" s="198">
        <v>27.75</v>
      </c>
      <c r="L115" s="198">
        <v>27.75</v>
      </c>
      <c r="M115" s="198">
        <v>27.75</v>
      </c>
      <c r="N115" s="198">
        <v>27.75</v>
      </c>
      <c r="O115" s="201">
        <v>152.18</v>
      </c>
      <c r="P115" s="195"/>
    </row>
    <row r="116" spans="1:16" x14ac:dyDescent="0.3">
      <c r="A116" s="197" t="s">
        <v>426</v>
      </c>
      <c r="B116" s="197" t="s">
        <v>427</v>
      </c>
      <c r="C116" s="198">
        <v>43.73</v>
      </c>
      <c r="D116" s="198">
        <v>43.73</v>
      </c>
      <c r="E116" s="198">
        <v>43.73</v>
      </c>
      <c r="F116" s="198">
        <v>43.73</v>
      </c>
      <c r="G116" s="198">
        <v>43.73</v>
      </c>
      <c r="H116" s="198">
        <v>43.73</v>
      </c>
      <c r="I116" s="198">
        <v>24.93</v>
      </c>
      <c r="J116" s="200"/>
      <c r="K116" s="200"/>
      <c r="L116" s="200"/>
      <c r="M116" s="200"/>
      <c r="N116" s="200"/>
      <c r="O116" s="201">
        <v>287.31</v>
      </c>
      <c r="P116" s="195"/>
    </row>
    <row r="117" spans="1:16" x14ac:dyDescent="0.3">
      <c r="A117" s="197" t="s">
        <v>523</v>
      </c>
      <c r="B117" s="197" t="s">
        <v>427</v>
      </c>
      <c r="C117" s="200"/>
      <c r="D117" s="200"/>
      <c r="E117" s="200"/>
      <c r="F117" s="200"/>
      <c r="G117" s="200"/>
      <c r="H117" s="200"/>
      <c r="I117" s="198">
        <v>23.37</v>
      </c>
      <c r="J117" s="198">
        <v>48.3</v>
      </c>
      <c r="K117" s="198">
        <v>48.3</v>
      </c>
      <c r="L117" s="198">
        <v>48.3</v>
      </c>
      <c r="M117" s="198">
        <v>48.3</v>
      </c>
      <c r="N117" s="198">
        <v>48.3</v>
      </c>
      <c r="O117" s="201">
        <v>264.87</v>
      </c>
      <c r="P117" s="195"/>
    </row>
    <row r="118" spans="1:16" x14ac:dyDescent="0.3">
      <c r="A118" s="197" t="s">
        <v>428</v>
      </c>
      <c r="B118" s="197" t="s">
        <v>429</v>
      </c>
      <c r="C118" s="198">
        <v>21.4</v>
      </c>
      <c r="D118" s="198">
        <v>21.4</v>
      </c>
      <c r="E118" s="198">
        <v>21.4</v>
      </c>
      <c r="F118" s="198">
        <v>21.4</v>
      </c>
      <c r="G118" s="198">
        <v>21.4</v>
      </c>
      <c r="H118" s="198">
        <v>21.4</v>
      </c>
      <c r="I118" s="198">
        <v>23.64</v>
      </c>
      <c r="J118" s="198">
        <v>23.64</v>
      </c>
      <c r="K118" s="198">
        <v>23.64</v>
      </c>
      <c r="L118" s="198">
        <v>23.64</v>
      </c>
      <c r="M118" s="198">
        <v>23.64</v>
      </c>
      <c r="N118" s="198">
        <v>23.64</v>
      </c>
      <c r="O118" s="201">
        <v>270.24</v>
      </c>
      <c r="P118" s="195"/>
    </row>
    <row r="119" spans="1:16" x14ac:dyDescent="0.3">
      <c r="A119" s="197" t="s">
        <v>430</v>
      </c>
      <c r="B119" s="197" t="s">
        <v>431</v>
      </c>
      <c r="C119" s="198">
        <v>26.05</v>
      </c>
      <c r="D119" s="198">
        <v>26.05</v>
      </c>
      <c r="E119" s="198">
        <v>26.05</v>
      </c>
      <c r="F119" s="198">
        <v>26.05</v>
      </c>
      <c r="G119" s="198">
        <v>26.05</v>
      </c>
      <c r="H119" s="198">
        <v>26.05</v>
      </c>
      <c r="I119" s="198">
        <v>28.77</v>
      </c>
      <c r="J119" s="198">
        <v>28.77</v>
      </c>
      <c r="K119" s="198">
        <v>28.77</v>
      </c>
      <c r="L119" s="198">
        <v>28.77</v>
      </c>
      <c r="M119" s="198">
        <v>28.77</v>
      </c>
      <c r="N119" s="198">
        <v>28.77</v>
      </c>
      <c r="O119" s="201">
        <v>328.92</v>
      </c>
      <c r="P119" s="195"/>
    </row>
    <row r="120" spans="1:16" x14ac:dyDescent="0.3">
      <c r="A120" s="197" t="s">
        <v>432</v>
      </c>
      <c r="B120" s="197" t="s">
        <v>433</v>
      </c>
      <c r="C120" s="198">
        <v>26.05</v>
      </c>
      <c r="D120" s="198">
        <v>26.05</v>
      </c>
      <c r="E120" s="198">
        <v>26.05</v>
      </c>
      <c r="F120" s="198">
        <v>26.05</v>
      </c>
      <c r="G120" s="198">
        <v>26.05</v>
      </c>
      <c r="H120" s="198">
        <v>26.05</v>
      </c>
      <c r="I120" s="198">
        <v>28.77</v>
      </c>
      <c r="J120" s="198">
        <v>28.77</v>
      </c>
      <c r="K120" s="198">
        <v>28.77</v>
      </c>
      <c r="L120" s="198">
        <v>28.77</v>
      </c>
      <c r="M120" s="198">
        <v>28.77</v>
      </c>
      <c r="N120" s="198">
        <v>28.77</v>
      </c>
      <c r="O120" s="201">
        <v>328.92</v>
      </c>
      <c r="P120" s="195"/>
    </row>
    <row r="121" spans="1:16" x14ac:dyDescent="0.3">
      <c r="A121" s="197" t="s">
        <v>434</v>
      </c>
      <c r="B121" s="197" t="s">
        <v>435</v>
      </c>
      <c r="C121" s="198">
        <v>41.87</v>
      </c>
      <c r="D121" s="198">
        <v>41.87</v>
      </c>
      <c r="E121" s="198">
        <v>41.87</v>
      </c>
      <c r="F121" s="198">
        <v>41.87</v>
      </c>
      <c r="G121" s="198">
        <v>41.87</v>
      </c>
      <c r="H121" s="198">
        <v>41.87</v>
      </c>
      <c r="I121" s="198">
        <v>46.24</v>
      </c>
      <c r="J121" s="198">
        <v>46.24</v>
      </c>
      <c r="K121" s="198">
        <v>46.24</v>
      </c>
      <c r="L121" s="198">
        <v>46.24</v>
      </c>
      <c r="M121" s="198">
        <v>46.24</v>
      </c>
      <c r="N121" s="198">
        <v>46.24</v>
      </c>
      <c r="O121" s="201">
        <v>528.66</v>
      </c>
      <c r="P121" s="195"/>
    </row>
    <row r="122" spans="1:16" x14ac:dyDescent="0.3">
      <c r="A122" s="197" t="s">
        <v>436</v>
      </c>
      <c r="B122" s="197" t="s">
        <v>437</v>
      </c>
      <c r="C122" s="198">
        <v>36.28</v>
      </c>
      <c r="D122" s="198">
        <v>36.28</v>
      </c>
      <c r="E122" s="198">
        <v>36.28</v>
      </c>
      <c r="F122" s="198">
        <v>36.28</v>
      </c>
      <c r="G122" s="198">
        <v>36.28</v>
      </c>
      <c r="H122" s="198">
        <v>36.28</v>
      </c>
      <c r="I122" s="198">
        <v>40.08</v>
      </c>
      <c r="J122" s="198">
        <v>40.08</v>
      </c>
      <c r="K122" s="198">
        <v>40.08</v>
      </c>
      <c r="L122" s="198">
        <v>40.08</v>
      </c>
      <c r="M122" s="198">
        <v>40.08</v>
      </c>
      <c r="N122" s="198">
        <v>40.08</v>
      </c>
      <c r="O122" s="201">
        <v>458.16</v>
      </c>
      <c r="P122" s="195"/>
    </row>
    <row r="123" spans="1:16" x14ac:dyDescent="0.3">
      <c r="A123" s="197" t="s">
        <v>438</v>
      </c>
      <c r="B123" s="197" t="s">
        <v>439</v>
      </c>
      <c r="C123" s="198">
        <v>33.49</v>
      </c>
      <c r="D123" s="198">
        <v>33.49</v>
      </c>
      <c r="E123" s="198">
        <v>33.49</v>
      </c>
      <c r="F123" s="198">
        <v>33.49</v>
      </c>
      <c r="G123" s="198">
        <v>33.49</v>
      </c>
      <c r="H123" s="198">
        <v>33.49</v>
      </c>
      <c r="I123" s="198">
        <v>37</v>
      </c>
      <c r="J123" s="198">
        <v>37</v>
      </c>
      <c r="K123" s="198">
        <v>37</v>
      </c>
      <c r="L123" s="198">
        <v>37</v>
      </c>
      <c r="M123" s="198">
        <v>37</v>
      </c>
      <c r="N123" s="198">
        <v>37</v>
      </c>
      <c r="O123" s="201">
        <v>422.94</v>
      </c>
      <c r="P123" s="195"/>
    </row>
    <row r="124" spans="1:16" x14ac:dyDescent="0.3">
      <c r="A124" s="197" t="s">
        <v>440</v>
      </c>
      <c r="B124" s="197" t="s">
        <v>441</v>
      </c>
      <c r="C124" s="198">
        <v>23.26</v>
      </c>
      <c r="D124" s="198">
        <v>23.26</v>
      </c>
      <c r="E124" s="198">
        <v>23.26</v>
      </c>
      <c r="F124" s="198">
        <v>23.26</v>
      </c>
      <c r="G124" s="198">
        <v>23.26</v>
      </c>
      <c r="H124" s="198">
        <v>23.26</v>
      </c>
      <c r="I124" s="198">
        <v>25.69</v>
      </c>
      <c r="J124" s="198">
        <v>25.69</v>
      </c>
      <c r="K124" s="198">
        <v>25.69</v>
      </c>
      <c r="L124" s="198">
        <v>25.69</v>
      </c>
      <c r="M124" s="198">
        <v>25.69</v>
      </c>
      <c r="N124" s="198">
        <v>25.69</v>
      </c>
      <c r="O124" s="201">
        <v>293.7</v>
      </c>
      <c r="P124" s="195"/>
    </row>
    <row r="125" spans="1:16" x14ac:dyDescent="0.3">
      <c r="A125" s="197" t="s">
        <v>442</v>
      </c>
      <c r="B125" s="197" t="s">
        <v>443</v>
      </c>
      <c r="C125" s="198">
        <v>33.49</v>
      </c>
      <c r="D125" s="198">
        <v>33.49</v>
      </c>
      <c r="E125" s="198">
        <v>33.49</v>
      </c>
      <c r="F125" s="198">
        <v>33.49</v>
      </c>
      <c r="G125" s="198">
        <v>33.49</v>
      </c>
      <c r="H125" s="198">
        <v>33.49</v>
      </c>
      <c r="I125" s="198">
        <v>37</v>
      </c>
      <c r="J125" s="198">
        <v>37</v>
      </c>
      <c r="K125" s="198">
        <v>37</v>
      </c>
      <c r="L125" s="198">
        <v>37</v>
      </c>
      <c r="M125" s="198">
        <v>37</v>
      </c>
      <c r="N125" s="198">
        <v>37</v>
      </c>
      <c r="O125" s="201">
        <v>422.94</v>
      </c>
      <c r="P125" s="195"/>
    </row>
    <row r="126" spans="1:16" x14ac:dyDescent="0.3">
      <c r="A126" s="197" t="s">
        <v>444</v>
      </c>
      <c r="B126" s="197" t="s">
        <v>445</v>
      </c>
      <c r="C126" s="198">
        <v>33.49</v>
      </c>
      <c r="D126" s="198">
        <v>33.49</v>
      </c>
      <c r="E126" s="198">
        <v>33.49</v>
      </c>
      <c r="F126" s="198">
        <v>33.49</v>
      </c>
      <c r="G126" s="198">
        <v>33.49</v>
      </c>
      <c r="H126" s="198">
        <v>33.49</v>
      </c>
      <c r="I126" s="198">
        <v>37</v>
      </c>
      <c r="J126" s="198">
        <v>37</v>
      </c>
      <c r="K126" s="198">
        <v>37</v>
      </c>
      <c r="L126" s="198">
        <v>37</v>
      </c>
      <c r="M126" s="198">
        <v>37</v>
      </c>
      <c r="N126" s="198">
        <v>37</v>
      </c>
      <c r="O126" s="201">
        <v>422.94</v>
      </c>
      <c r="P126" s="195"/>
    </row>
    <row r="127" spans="1:16" x14ac:dyDescent="0.3">
      <c r="A127" s="197" t="s">
        <v>446</v>
      </c>
      <c r="B127" s="197" t="s">
        <v>447</v>
      </c>
      <c r="C127" s="198">
        <v>33.49</v>
      </c>
      <c r="D127" s="198">
        <v>33.49</v>
      </c>
      <c r="E127" s="198">
        <v>33.49</v>
      </c>
      <c r="F127" s="198">
        <v>33.49</v>
      </c>
      <c r="G127" s="198">
        <v>33.49</v>
      </c>
      <c r="H127" s="198">
        <v>33.49</v>
      </c>
      <c r="I127" s="198">
        <v>37</v>
      </c>
      <c r="J127" s="198">
        <v>37</v>
      </c>
      <c r="K127" s="198">
        <v>37</v>
      </c>
      <c r="L127" s="198">
        <v>37</v>
      </c>
      <c r="M127" s="198">
        <v>37</v>
      </c>
      <c r="N127" s="198">
        <v>37</v>
      </c>
      <c r="O127" s="201">
        <v>422.94</v>
      </c>
      <c r="P127" s="195"/>
    </row>
    <row r="128" spans="1:16" x14ac:dyDescent="0.3">
      <c r="A128" s="197" t="s">
        <v>449</v>
      </c>
      <c r="B128" s="197" t="s">
        <v>448</v>
      </c>
      <c r="C128" s="198">
        <v>33.49</v>
      </c>
      <c r="D128" s="198">
        <v>33.49</v>
      </c>
      <c r="E128" s="198">
        <v>33.49</v>
      </c>
      <c r="F128" s="198">
        <v>33.49</v>
      </c>
      <c r="G128" s="198">
        <v>33.49</v>
      </c>
      <c r="H128" s="198">
        <v>33.49</v>
      </c>
      <c r="I128" s="198">
        <v>37</v>
      </c>
      <c r="J128" s="198">
        <v>37</v>
      </c>
      <c r="K128" s="198">
        <v>37</v>
      </c>
      <c r="L128" s="198">
        <v>37</v>
      </c>
      <c r="M128" s="198">
        <v>37</v>
      </c>
      <c r="N128" s="198">
        <v>37</v>
      </c>
      <c r="O128" s="201">
        <v>422.94</v>
      </c>
      <c r="P128" s="195"/>
    </row>
    <row r="129" spans="1:16" x14ac:dyDescent="0.3">
      <c r="A129" s="197" t="s">
        <v>450</v>
      </c>
      <c r="B129" s="197" t="s">
        <v>451</v>
      </c>
      <c r="C129" s="198">
        <v>70.709999999999994</v>
      </c>
      <c r="D129" s="198">
        <v>70.709999999999994</v>
      </c>
      <c r="E129" s="198">
        <v>70.709999999999994</v>
      </c>
      <c r="F129" s="198">
        <v>70.709999999999994</v>
      </c>
      <c r="G129" s="198">
        <v>70.709999999999994</v>
      </c>
      <c r="H129" s="198">
        <v>70.709999999999994</v>
      </c>
      <c r="I129" s="198">
        <v>78.099999999999994</v>
      </c>
      <c r="J129" s="198">
        <v>78.099999999999994</v>
      </c>
      <c r="K129" s="198">
        <v>78.099999999999994</v>
      </c>
      <c r="L129" s="198">
        <v>78.099999999999994</v>
      </c>
      <c r="M129" s="198">
        <v>78.099999999999994</v>
      </c>
      <c r="N129" s="198">
        <v>78.099999999999994</v>
      </c>
      <c r="O129" s="201">
        <v>892.86</v>
      </c>
      <c r="P129" s="195"/>
    </row>
    <row r="130" spans="1:16" x14ac:dyDescent="0.3">
      <c r="A130" s="197" t="s">
        <v>452</v>
      </c>
      <c r="B130" s="197" t="s">
        <v>453</v>
      </c>
      <c r="C130" s="198">
        <v>55.82</v>
      </c>
      <c r="D130" s="198">
        <v>55.82</v>
      </c>
      <c r="E130" s="198">
        <v>55.82</v>
      </c>
      <c r="F130" s="198">
        <v>55.82</v>
      </c>
      <c r="G130" s="198">
        <v>55.82</v>
      </c>
      <c r="H130" s="198">
        <v>55.82</v>
      </c>
      <c r="I130" s="198">
        <v>61.66</v>
      </c>
      <c r="J130" s="198">
        <v>61.66</v>
      </c>
      <c r="K130" s="198">
        <v>61.66</v>
      </c>
      <c r="L130" s="198">
        <v>61.66</v>
      </c>
      <c r="M130" s="198">
        <v>61.66</v>
      </c>
      <c r="N130" s="198">
        <v>61.66</v>
      </c>
      <c r="O130" s="201">
        <v>704.88</v>
      </c>
      <c r="P130" s="195"/>
    </row>
    <row r="131" spans="1:16" x14ac:dyDescent="0.3">
      <c r="A131" s="197" t="s">
        <v>454</v>
      </c>
      <c r="B131" s="197" t="s">
        <v>455</v>
      </c>
      <c r="C131" s="198">
        <v>55.82</v>
      </c>
      <c r="D131" s="198">
        <v>55.82</v>
      </c>
      <c r="E131" s="198">
        <v>55.82</v>
      </c>
      <c r="F131" s="198">
        <v>55.82</v>
      </c>
      <c r="G131" s="198">
        <v>55.82</v>
      </c>
      <c r="H131" s="198">
        <v>55.82</v>
      </c>
      <c r="I131" s="198">
        <v>61.66</v>
      </c>
      <c r="J131" s="198">
        <v>61.66</v>
      </c>
      <c r="K131" s="198">
        <v>61.66</v>
      </c>
      <c r="L131" s="198">
        <v>61.66</v>
      </c>
      <c r="M131" s="198">
        <v>61.66</v>
      </c>
      <c r="N131" s="198">
        <v>61.66</v>
      </c>
      <c r="O131" s="201">
        <v>704.88</v>
      </c>
      <c r="P131" s="195"/>
    </row>
    <row r="132" spans="1:16" x14ac:dyDescent="0.3">
      <c r="A132" s="197" t="s">
        <v>456</v>
      </c>
      <c r="B132" s="197" t="s">
        <v>457</v>
      </c>
      <c r="C132" s="198">
        <v>54.89</v>
      </c>
      <c r="D132" s="198">
        <v>54.89</v>
      </c>
      <c r="E132" s="198">
        <v>54.89</v>
      </c>
      <c r="F132" s="198">
        <v>54.89</v>
      </c>
      <c r="G132" s="198">
        <v>54.89</v>
      </c>
      <c r="H132" s="198">
        <v>54.89</v>
      </c>
      <c r="I132" s="198">
        <v>60.63</v>
      </c>
      <c r="J132" s="198">
        <v>60.63</v>
      </c>
      <c r="K132" s="198">
        <v>60.63</v>
      </c>
      <c r="L132" s="198">
        <v>60.63</v>
      </c>
      <c r="M132" s="198">
        <v>60.63</v>
      </c>
      <c r="N132" s="198">
        <v>60.63</v>
      </c>
      <c r="O132" s="201">
        <v>693.12</v>
      </c>
      <c r="P132" s="195"/>
    </row>
    <row r="133" spans="1:16" x14ac:dyDescent="0.3">
      <c r="A133" s="197" t="s">
        <v>458</v>
      </c>
      <c r="B133" s="197" t="s">
        <v>459</v>
      </c>
      <c r="C133" s="198">
        <v>54.89</v>
      </c>
      <c r="D133" s="198">
        <v>54.89</v>
      </c>
      <c r="E133" s="198">
        <v>54.89</v>
      </c>
      <c r="F133" s="198">
        <v>54.89</v>
      </c>
      <c r="G133" s="198">
        <v>54.89</v>
      </c>
      <c r="H133" s="198">
        <v>54.89</v>
      </c>
      <c r="I133" s="198">
        <v>60.63</v>
      </c>
      <c r="J133" s="198">
        <v>60.63</v>
      </c>
      <c r="K133" s="198">
        <v>60.63</v>
      </c>
      <c r="L133" s="198">
        <v>60.63</v>
      </c>
      <c r="M133" s="198">
        <v>60.63</v>
      </c>
      <c r="N133" s="198">
        <v>60.63</v>
      </c>
      <c r="O133" s="201">
        <v>693.12</v>
      </c>
      <c r="P133" s="195"/>
    </row>
    <row r="134" spans="1:16" x14ac:dyDescent="0.3">
      <c r="A134" s="197" t="s">
        <v>460</v>
      </c>
      <c r="B134" s="197" t="s">
        <v>461</v>
      </c>
      <c r="C134" s="198">
        <v>40.94</v>
      </c>
      <c r="D134" s="198">
        <v>40.94</v>
      </c>
      <c r="E134" s="198">
        <v>40.94</v>
      </c>
      <c r="F134" s="198">
        <v>40.94</v>
      </c>
      <c r="G134" s="198">
        <v>40.94</v>
      </c>
      <c r="H134" s="198">
        <v>40.94</v>
      </c>
      <c r="I134" s="198">
        <v>45.22</v>
      </c>
      <c r="J134" s="198">
        <v>45.22</v>
      </c>
      <c r="K134" s="198">
        <v>45.22</v>
      </c>
      <c r="L134" s="198">
        <v>45.22</v>
      </c>
      <c r="M134" s="198">
        <v>45.22</v>
      </c>
      <c r="N134" s="198">
        <v>45.22</v>
      </c>
      <c r="O134" s="201">
        <v>516.96</v>
      </c>
      <c r="P134" s="195"/>
    </row>
    <row r="135" spans="1:16" x14ac:dyDescent="0.3">
      <c r="A135" s="197" t="s">
        <v>462</v>
      </c>
      <c r="B135" s="197" t="s">
        <v>463</v>
      </c>
      <c r="C135" s="198">
        <v>23.26</v>
      </c>
      <c r="D135" s="198">
        <v>23.26</v>
      </c>
      <c r="E135" s="198">
        <v>23.26</v>
      </c>
      <c r="F135" s="198">
        <v>23.26</v>
      </c>
      <c r="G135" s="198">
        <v>23.26</v>
      </c>
      <c r="H135" s="198">
        <v>23.26</v>
      </c>
      <c r="I135" s="198">
        <v>25.69</v>
      </c>
      <c r="J135" s="198">
        <v>25.69</v>
      </c>
      <c r="K135" s="198">
        <v>25.69</v>
      </c>
      <c r="L135" s="198">
        <v>25.69</v>
      </c>
      <c r="M135" s="198">
        <v>25.69</v>
      </c>
      <c r="N135" s="198">
        <v>25.69</v>
      </c>
      <c r="O135" s="201">
        <v>293.7</v>
      </c>
      <c r="P135" s="195"/>
    </row>
    <row r="136" spans="1:16" x14ac:dyDescent="0.3">
      <c r="A136" s="197" t="s">
        <v>464</v>
      </c>
      <c r="B136" s="197" t="s">
        <v>465</v>
      </c>
      <c r="C136" s="198">
        <v>35.35</v>
      </c>
      <c r="D136" s="198">
        <v>35.35</v>
      </c>
      <c r="E136" s="198">
        <v>35.35</v>
      </c>
      <c r="F136" s="198">
        <v>35.35</v>
      </c>
      <c r="G136" s="198">
        <v>35.35</v>
      </c>
      <c r="H136" s="198">
        <v>35.35</v>
      </c>
      <c r="I136" s="198">
        <v>39.049999999999997</v>
      </c>
      <c r="J136" s="198">
        <v>39.049999999999997</v>
      </c>
      <c r="K136" s="198">
        <v>39.049999999999997</v>
      </c>
      <c r="L136" s="198">
        <v>39.049999999999997</v>
      </c>
      <c r="M136" s="198">
        <v>39.049999999999997</v>
      </c>
      <c r="N136" s="198">
        <v>39.049999999999997</v>
      </c>
      <c r="O136" s="201">
        <v>446.4</v>
      </c>
      <c r="P136" s="195"/>
    </row>
    <row r="137" spans="1:16" x14ac:dyDescent="0.3">
      <c r="A137" s="197" t="s">
        <v>466</v>
      </c>
      <c r="B137" s="197" t="s">
        <v>467</v>
      </c>
      <c r="C137" s="198">
        <v>34.42</v>
      </c>
      <c r="D137" s="198">
        <v>34.42</v>
      </c>
      <c r="E137" s="198">
        <v>34.42</v>
      </c>
      <c r="F137" s="198">
        <v>34.42</v>
      </c>
      <c r="G137" s="198">
        <v>34.42</v>
      </c>
      <c r="H137" s="198">
        <v>34.42</v>
      </c>
      <c r="I137" s="198">
        <v>38.020000000000003</v>
      </c>
      <c r="J137" s="198">
        <v>38.020000000000003</v>
      </c>
      <c r="K137" s="198">
        <v>38.020000000000003</v>
      </c>
      <c r="L137" s="198">
        <v>38.020000000000003</v>
      </c>
      <c r="M137" s="198">
        <v>38.020000000000003</v>
      </c>
      <c r="N137" s="198">
        <v>38.020000000000003</v>
      </c>
      <c r="O137" s="201">
        <v>434.64</v>
      </c>
      <c r="P137" s="195"/>
    </row>
    <row r="138" spans="1:16" x14ac:dyDescent="0.3">
      <c r="A138" s="197" t="s">
        <v>468</v>
      </c>
      <c r="B138" s="197" t="s">
        <v>469</v>
      </c>
      <c r="C138" s="198">
        <v>32.56</v>
      </c>
      <c r="D138" s="198">
        <v>32.56</v>
      </c>
      <c r="E138" s="198">
        <v>32.56</v>
      </c>
      <c r="F138" s="198">
        <v>32.56</v>
      </c>
      <c r="G138" s="198">
        <v>32.56</v>
      </c>
      <c r="H138" s="198">
        <v>32.56</v>
      </c>
      <c r="I138" s="198">
        <v>35.97</v>
      </c>
      <c r="J138" s="198">
        <v>35.97</v>
      </c>
      <c r="K138" s="198">
        <v>35.97</v>
      </c>
      <c r="L138" s="198">
        <v>35.97</v>
      </c>
      <c r="M138" s="198">
        <v>35.97</v>
      </c>
      <c r="N138" s="198">
        <v>35.97</v>
      </c>
      <c r="O138" s="201">
        <v>411.18</v>
      </c>
      <c r="P138" s="195"/>
    </row>
    <row r="139" spans="1:16" x14ac:dyDescent="0.3">
      <c r="A139" s="197" t="s">
        <v>470</v>
      </c>
      <c r="B139" s="197" t="s">
        <v>471</v>
      </c>
      <c r="C139" s="198">
        <v>31.63</v>
      </c>
      <c r="D139" s="198">
        <v>31.63</v>
      </c>
      <c r="E139" s="198">
        <v>31.63</v>
      </c>
      <c r="F139" s="198">
        <v>31.63</v>
      </c>
      <c r="G139" s="198">
        <v>31.63</v>
      </c>
      <c r="H139" s="198">
        <v>31.63</v>
      </c>
      <c r="I139" s="198">
        <v>34.94</v>
      </c>
      <c r="J139" s="198">
        <v>34.94</v>
      </c>
      <c r="K139" s="198">
        <v>34.94</v>
      </c>
      <c r="L139" s="198">
        <v>34.94</v>
      </c>
      <c r="M139" s="198">
        <v>34.94</v>
      </c>
      <c r="N139" s="198">
        <v>34.94</v>
      </c>
      <c r="O139" s="201">
        <v>399.42</v>
      </c>
      <c r="P139" s="195"/>
    </row>
    <row r="140" spans="1:16" x14ac:dyDescent="0.3">
      <c r="A140" s="197" t="s">
        <v>472</v>
      </c>
      <c r="B140" s="197" t="s">
        <v>473</v>
      </c>
      <c r="C140" s="198">
        <v>26.98</v>
      </c>
      <c r="D140" s="198">
        <v>26.98</v>
      </c>
      <c r="E140" s="198">
        <v>26.98</v>
      </c>
      <c r="F140" s="198">
        <v>26.98</v>
      </c>
      <c r="G140" s="198">
        <v>26.98</v>
      </c>
      <c r="H140" s="198">
        <v>26.98</v>
      </c>
      <c r="I140" s="198">
        <v>29.8</v>
      </c>
      <c r="J140" s="198">
        <v>29.8</v>
      </c>
      <c r="K140" s="198">
        <v>29.8</v>
      </c>
      <c r="L140" s="198">
        <v>29.8</v>
      </c>
      <c r="M140" s="198">
        <v>29.8</v>
      </c>
      <c r="N140" s="198">
        <v>29.8</v>
      </c>
      <c r="O140" s="201">
        <v>340.68</v>
      </c>
      <c r="P140" s="195"/>
    </row>
    <row r="141" spans="1:16" x14ac:dyDescent="0.3">
      <c r="A141" s="197" t="s">
        <v>474</v>
      </c>
      <c r="B141" s="197" t="s">
        <v>475</v>
      </c>
      <c r="C141" s="198">
        <v>32.56</v>
      </c>
      <c r="D141" s="198">
        <v>32.56</v>
      </c>
      <c r="E141" s="198">
        <v>32.56</v>
      </c>
      <c r="F141" s="198">
        <v>32.56</v>
      </c>
      <c r="G141" s="198">
        <v>32.56</v>
      </c>
      <c r="H141" s="198">
        <v>32.56</v>
      </c>
      <c r="I141" s="198">
        <v>35.97</v>
      </c>
      <c r="J141" s="198">
        <v>35.97</v>
      </c>
      <c r="K141" s="198">
        <v>35.97</v>
      </c>
      <c r="L141" s="198">
        <v>35.97</v>
      </c>
      <c r="M141" s="198">
        <v>35.97</v>
      </c>
      <c r="N141" s="198">
        <v>35.97</v>
      </c>
      <c r="O141" s="201">
        <v>411.18</v>
      </c>
      <c r="P141" s="195"/>
    </row>
    <row r="142" spans="1:16" x14ac:dyDescent="0.3">
      <c r="A142" s="197" t="s">
        <v>476</v>
      </c>
      <c r="B142" s="197" t="s">
        <v>477</v>
      </c>
      <c r="C142" s="198">
        <v>34.42</v>
      </c>
      <c r="D142" s="198">
        <v>34.42</v>
      </c>
      <c r="E142" s="198">
        <v>34.42</v>
      </c>
      <c r="F142" s="198">
        <v>34.42</v>
      </c>
      <c r="G142" s="198">
        <v>34.42</v>
      </c>
      <c r="H142" s="198">
        <v>34.42</v>
      </c>
      <c r="I142" s="198">
        <v>38.020000000000003</v>
      </c>
      <c r="J142" s="198">
        <v>38.020000000000003</v>
      </c>
      <c r="K142" s="198">
        <v>38.020000000000003</v>
      </c>
      <c r="L142" s="198">
        <v>38.020000000000003</v>
      </c>
      <c r="M142" s="198">
        <v>38.020000000000003</v>
      </c>
      <c r="N142" s="198">
        <v>38.020000000000003</v>
      </c>
      <c r="O142" s="201">
        <v>434.64</v>
      </c>
      <c r="P142" s="195"/>
    </row>
    <row r="143" spans="1:16" x14ac:dyDescent="0.3">
      <c r="A143" s="197" t="s">
        <v>478</v>
      </c>
      <c r="B143" s="197" t="s">
        <v>479</v>
      </c>
      <c r="C143" s="198">
        <v>36.28</v>
      </c>
      <c r="D143" s="198">
        <v>36.28</v>
      </c>
      <c r="E143" s="198">
        <v>36.28</v>
      </c>
      <c r="F143" s="198">
        <v>36.28</v>
      </c>
      <c r="G143" s="198">
        <v>36.28</v>
      </c>
      <c r="H143" s="198">
        <v>36.28</v>
      </c>
      <c r="I143" s="198">
        <v>40.08</v>
      </c>
      <c r="J143" s="198">
        <v>40.08</v>
      </c>
      <c r="K143" s="198">
        <v>40.08</v>
      </c>
      <c r="L143" s="198">
        <v>40.08</v>
      </c>
      <c r="M143" s="198">
        <v>40.08</v>
      </c>
      <c r="N143" s="198">
        <v>40.08</v>
      </c>
      <c r="O143" s="201">
        <v>458.16</v>
      </c>
      <c r="P143" s="195"/>
    </row>
    <row r="144" spans="1:16" x14ac:dyDescent="0.3">
      <c r="A144" s="197" t="s">
        <v>480</v>
      </c>
      <c r="B144" s="197" t="s">
        <v>481</v>
      </c>
      <c r="C144" s="198">
        <v>45.59</v>
      </c>
      <c r="D144" s="198">
        <v>45.59</v>
      </c>
      <c r="E144" s="198">
        <v>45.59</v>
      </c>
      <c r="F144" s="198">
        <v>45.59</v>
      </c>
      <c r="G144" s="198">
        <v>45.59</v>
      </c>
      <c r="H144" s="198">
        <v>45.59</v>
      </c>
      <c r="I144" s="198">
        <v>50.36</v>
      </c>
      <c r="J144" s="198">
        <v>50.36</v>
      </c>
      <c r="K144" s="198">
        <v>50.36</v>
      </c>
      <c r="L144" s="198">
        <v>50.36</v>
      </c>
      <c r="M144" s="198">
        <v>50.36</v>
      </c>
      <c r="N144" s="198">
        <v>50.36</v>
      </c>
      <c r="O144" s="201">
        <v>575.70000000000005</v>
      </c>
      <c r="P144" s="195"/>
    </row>
    <row r="145" spans="1:16" x14ac:dyDescent="0.3">
      <c r="A145" s="197" t="s">
        <v>482</v>
      </c>
      <c r="B145" s="197" t="s">
        <v>483</v>
      </c>
      <c r="C145" s="198">
        <v>19.54</v>
      </c>
      <c r="D145" s="198">
        <v>19.54</v>
      </c>
      <c r="E145" s="198">
        <v>19.54</v>
      </c>
      <c r="F145" s="198">
        <v>19.54</v>
      </c>
      <c r="G145" s="198">
        <v>19.54</v>
      </c>
      <c r="H145" s="198">
        <v>19.54</v>
      </c>
      <c r="I145" s="198">
        <v>21.58</v>
      </c>
      <c r="J145" s="198">
        <v>21.58</v>
      </c>
      <c r="K145" s="198">
        <v>21.58</v>
      </c>
      <c r="L145" s="198">
        <v>21.58</v>
      </c>
      <c r="M145" s="198">
        <v>21.58</v>
      </c>
      <c r="N145" s="198">
        <v>21.58</v>
      </c>
      <c r="O145" s="201">
        <v>246.72</v>
      </c>
      <c r="P145" s="195"/>
    </row>
    <row r="146" spans="1:16" x14ac:dyDescent="0.3">
      <c r="A146" s="197" t="s">
        <v>484</v>
      </c>
      <c r="B146" s="197" t="s">
        <v>485</v>
      </c>
      <c r="C146" s="198">
        <v>23.26</v>
      </c>
      <c r="D146" s="198">
        <v>23.26</v>
      </c>
      <c r="E146" s="198">
        <v>23.26</v>
      </c>
      <c r="F146" s="198">
        <v>23.26</v>
      </c>
      <c r="G146" s="198">
        <v>23.26</v>
      </c>
      <c r="H146" s="198">
        <v>23.26</v>
      </c>
      <c r="I146" s="198">
        <v>25.69</v>
      </c>
      <c r="J146" s="198">
        <v>25.69</v>
      </c>
      <c r="K146" s="198">
        <v>25.69</v>
      </c>
      <c r="L146" s="198">
        <v>25.69</v>
      </c>
      <c r="M146" s="198">
        <v>25.69</v>
      </c>
      <c r="N146" s="198">
        <v>25.69</v>
      </c>
      <c r="O146" s="201">
        <v>293.7</v>
      </c>
      <c r="P146" s="195"/>
    </row>
    <row r="147" spans="1:16" x14ac:dyDescent="0.3">
      <c r="A147" s="197" t="s">
        <v>486</v>
      </c>
      <c r="B147" s="197" t="s">
        <v>487</v>
      </c>
      <c r="C147" s="198">
        <v>33.49</v>
      </c>
      <c r="D147" s="198">
        <v>33.49</v>
      </c>
      <c r="E147" s="198">
        <v>33.49</v>
      </c>
      <c r="F147" s="198">
        <v>33.49</v>
      </c>
      <c r="G147" s="198">
        <v>33.49</v>
      </c>
      <c r="H147" s="198">
        <v>33.49</v>
      </c>
      <c r="I147" s="198">
        <v>37</v>
      </c>
      <c r="J147" s="198">
        <v>37</v>
      </c>
      <c r="K147" s="198">
        <v>37</v>
      </c>
      <c r="L147" s="198">
        <v>37</v>
      </c>
      <c r="M147" s="198">
        <v>37</v>
      </c>
      <c r="N147" s="198">
        <v>37</v>
      </c>
      <c r="O147" s="201">
        <v>422.94</v>
      </c>
      <c r="P147" s="195"/>
    </row>
    <row r="148" spans="1:16" x14ac:dyDescent="0.3">
      <c r="A148" s="197" t="s">
        <v>488</v>
      </c>
      <c r="B148" s="197" t="s">
        <v>489</v>
      </c>
      <c r="C148" s="198">
        <v>37.21</v>
      </c>
      <c r="D148" s="198">
        <v>37.21</v>
      </c>
      <c r="E148" s="198">
        <v>37.21</v>
      </c>
      <c r="F148" s="198">
        <v>37.21</v>
      </c>
      <c r="G148" s="198">
        <v>37.21</v>
      </c>
      <c r="H148" s="198">
        <v>37.21</v>
      </c>
      <c r="I148" s="198">
        <v>41.11</v>
      </c>
      <c r="J148" s="198">
        <v>41.11</v>
      </c>
      <c r="K148" s="198">
        <v>41.11</v>
      </c>
      <c r="L148" s="198">
        <v>41.11</v>
      </c>
      <c r="M148" s="198">
        <v>41.11</v>
      </c>
      <c r="N148" s="198">
        <v>41.11</v>
      </c>
      <c r="O148" s="201">
        <v>469.92</v>
      </c>
      <c r="P148" s="195"/>
    </row>
    <row r="149" spans="1:16" x14ac:dyDescent="0.3">
      <c r="A149" s="197" t="s">
        <v>490</v>
      </c>
      <c r="B149" s="197" t="s">
        <v>491</v>
      </c>
      <c r="C149" s="198">
        <v>39.07</v>
      </c>
      <c r="D149" s="198">
        <v>39.07</v>
      </c>
      <c r="E149" s="198">
        <v>39.07</v>
      </c>
      <c r="F149" s="198">
        <v>39.07</v>
      </c>
      <c r="G149" s="198">
        <v>39.07</v>
      </c>
      <c r="H149" s="198">
        <v>39.07</v>
      </c>
      <c r="I149" s="198">
        <v>43.16</v>
      </c>
      <c r="J149" s="198">
        <v>43.16</v>
      </c>
      <c r="K149" s="198">
        <v>43.16</v>
      </c>
      <c r="L149" s="198">
        <v>43.16</v>
      </c>
      <c r="M149" s="198">
        <v>43.16</v>
      </c>
      <c r="N149" s="198">
        <v>43.16</v>
      </c>
      <c r="O149" s="201">
        <v>493.38</v>
      </c>
      <c r="P149" s="195"/>
    </row>
    <row r="150" spans="1:16" x14ac:dyDescent="0.3">
      <c r="A150" s="197" t="s">
        <v>492</v>
      </c>
      <c r="B150" s="197" t="s">
        <v>493</v>
      </c>
      <c r="C150" s="198">
        <v>37.21</v>
      </c>
      <c r="D150" s="198">
        <v>37.21</v>
      </c>
      <c r="E150" s="198">
        <v>37.21</v>
      </c>
      <c r="F150" s="198">
        <v>37.21</v>
      </c>
      <c r="G150" s="198">
        <v>37.21</v>
      </c>
      <c r="H150" s="198">
        <v>37.21</v>
      </c>
      <c r="I150" s="198">
        <v>41.11</v>
      </c>
      <c r="J150" s="198">
        <v>41.11</v>
      </c>
      <c r="K150" s="198">
        <v>41.11</v>
      </c>
      <c r="L150" s="198">
        <v>41.11</v>
      </c>
      <c r="M150" s="198">
        <v>41.11</v>
      </c>
      <c r="N150" s="198">
        <v>41.11</v>
      </c>
      <c r="O150" s="201">
        <v>469.92</v>
      </c>
      <c r="P150" s="195"/>
    </row>
    <row r="151" spans="1:16" x14ac:dyDescent="0.3">
      <c r="A151" s="197" t="s">
        <v>494</v>
      </c>
      <c r="B151" s="197" t="s">
        <v>495</v>
      </c>
      <c r="C151" s="198">
        <v>28.84</v>
      </c>
      <c r="D151" s="198">
        <v>28.84</v>
      </c>
      <c r="E151" s="198">
        <v>28.84</v>
      </c>
      <c r="F151" s="198">
        <v>28.84</v>
      </c>
      <c r="G151" s="198">
        <v>28.84</v>
      </c>
      <c r="H151" s="198">
        <v>28.84</v>
      </c>
      <c r="I151" s="198">
        <v>31.86</v>
      </c>
      <c r="J151" s="198">
        <v>31.86</v>
      </c>
      <c r="K151" s="198">
        <v>31.86</v>
      </c>
      <c r="L151" s="198">
        <v>31.86</v>
      </c>
      <c r="M151" s="198">
        <v>31.86</v>
      </c>
      <c r="N151" s="198">
        <v>31.86</v>
      </c>
      <c r="O151" s="201">
        <v>364.2</v>
      </c>
      <c r="P151" s="195"/>
    </row>
    <row r="152" spans="1:16" x14ac:dyDescent="0.3">
      <c r="A152" s="197" t="s">
        <v>496</v>
      </c>
      <c r="B152" s="197" t="s">
        <v>497</v>
      </c>
      <c r="C152" s="198">
        <v>24.19</v>
      </c>
      <c r="D152" s="198">
        <v>24.19</v>
      </c>
      <c r="E152" s="198">
        <v>24.19</v>
      </c>
      <c r="F152" s="198">
        <v>24.19</v>
      </c>
      <c r="G152" s="198">
        <v>24.19</v>
      </c>
      <c r="H152" s="198">
        <v>24.19</v>
      </c>
      <c r="I152" s="198">
        <v>26.72</v>
      </c>
      <c r="J152" s="198">
        <v>26.72</v>
      </c>
      <c r="K152" s="198">
        <v>26.72</v>
      </c>
      <c r="L152" s="198">
        <v>26.72</v>
      </c>
      <c r="M152" s="198">
        <v>26.72</v>
      </c>
      <c r="N152" s="198">
        <v>26.72</v>
      </c>
      <c r="O152" s="201">
        <v>305.45999999999998</v>
      </c>
      <c r="P152" s="195"/>
    </row>
    <row r="153" spans="1:16" x14ac:dyDescent="0.3">
      <c r="A153" s="197" t="s">
        <v>498</v>
      </c>
      <c r="B153" s="197" t="s">
        <v>499</v>
      </c>
      <c r="C153" s="198">
        <v>34.42</v>
      </c>
      <c r="D153" s="198">
        <v>34.42</v>
      </c>
      <c r="E153" s="198">
        <v>34.42</v>
      </c>
      <c r="F153" s="198">
        <v>34.42</v>
      </c>
      <c r="G153" s="198">
        <v>34.42</v>
      </c>
      <c r="H153" s="198">
        <v>34.42</v>
      </c>
      <c r="I153" s="198">
        <v>38.020000000000003</v>
      </c>
      <c r="J153" s="198">
        <v>38.020000000000003</v>
      </c>
      <c r="K153" s="198">
        <v>38.020000000000003</v>
      </c>
      <c r="L153" s="198">
        <v>38.020000000000003</v>
      </c>
      <c r="M153" s="198">
        <v>38.020000000000003</v>
      </c>
      <c r="N153" s="198">
        <v>38.020000000000003</v>
      </c>
      <c r="O153" s="201">
        <v>434.64</v>
      </c>
      <c r="P153" s="195"/>
    </row>
    <row r="154" spans="1:16" x14ac:dyDescent="0.3">
      <c r="A154" s="197" t="s">
        <v>500</v>
      </c>
      <c r="B154" s="197" t="s">
        <v>501</v>
      </c>
      <c r="C154" s="198">
        <v>77.22</v>
      </c>
      <c r="D154" s="198">
        <v>77.22</v>
      </c>
      <c r="E154" s="198">
        <v>77.22</v>
      </c>
      <c r="F154" s="198">
        <v>77.22</v>
      </c>
      <c r="G154" s="198">
        <v>77.22</v>
      </c>
      <c r="H154" s="198">
        <v>77.22</v>
      </c>
      <c r="I154" s="198">
        <v>85.3</v>
      </c>
      <c r="J154" s="198">
        <v>85.3</v>
      </c>
      <c r="K154" s="198">
        <v>85.3</v>
      </c>
      <c r="L154" s="198">
        <v>85.3</v>
      </c>
      <c r="M154" s="198">
        <v>85.3</v>
      </c>
      <c r="N154" s="198">
        <v>85.3</v>
      </c>
      <c r="O154" s="201">
        <v>975.12</v>
      </c>
      <c r="P154" s="195"/>
    </row>
    <row r="155" spans="1:16" x14ac:dyDescent="0.3">
      <c r="A155" s="197" t="s">
        <v>502</v>
      </c>
      <c r="B155" s="197" t="s">
        <v>503</v>
      </c>
      <c r="C155" s="198">
        <v>32.56</v>
      </c>
      <c r="D155" s="198">
        <v>32.56</v>
      </c>
      <c r="E155" s="198">
        <v>32.56</v>
      </c>
      <c r="F155" s="198">
        <v>32.56</v>
      </c>
      <c r="G155" s="198">
        <v>32.56</v>
      </c>
      <c r="H155" s="198">
        <v>32.56</v>
      </c>
      <c r="I155" s="198">
        <v>35.97</v>
      </c>
      <c r="J155" s="198">
        <v>35.97</v>
      </c>
      <c r="K155" s="198">
        <v>35.97</v>
      </c>
      <c r="L155" s="198">
        <v>35.97</v>
      </c>
      <c r="M155" s="198">
        <v>35.97</v>
      </c>
      <c r="N155" s="198">
        <v>35.97</v>
      </c>
      <c r="O155" s="201">
        <v>411.18</v>
      </c>
      <c r="P155" s="195"/>
    </row>
    <row r="156" spans="1:16" x14ac:dyDescent="0.3">
      <c r="A156" s="197" t="s">
        <v>504</v>
      </c>
      <c r="B156" s="197" t="s">
        <v>505</v>
      </c>
      <c r="C156" s="198">
        <v>33.49</v>
      </c>
      <c r="D156" s="198">
        <v>33.49</v>
      </c>
      <c r="E156" s="198">
        <v>33.49</v>
      </c>
      <c r="F156" s="198">
        <v>33.49</v>
      </c>
      <c r="G156" s="198">
        <v>33.49</v>
      </c>
      <c r="H156" s="198">
        <v>33.49</v>
      </c>
      <c r="I156" s="198">
        <v>37</v>
      </c>
      <c r="J156" s="198">
        <v>37</v>
      </c>
      <c r="K156" s="198">
        <v>37</v>
      </c>
      <c r="L156" s="198">
        <v>37</v>
      </c>
      <c r="M156" s="198">
        <v>37</v>
      </c>
      <c r="N156" s="198">
        <v>37</v>
      </c>
      <c r="O156" s="201">
        <v>422.94</v>
      </c>
      <c r="P156" s="195"/>
    </row>
    <row r="157" spans="1:16" x14ac:dyDescent="0.3">
      <c r="A157" s="197" t="s">
        <v>506</v>
      </c>
      <c r="B157" s="197" t="s">
        <v>507</v>
      </c>
      <c r="C157" s="198">
        <v>26.98</v>
      </c>
      <c r="D157" s="198">
        <v>26.98</v>
      </c>
      <c r="E157" s="198">
        <v>26.98</v>
      </c>
      <c r="F157" s="198">
        <v>26.98</v>
      </c>
      <c r="G157" s="198">
        <v>26.98</v>
      </c>
      <c r="H157" s="198">
        <v>26.98</v>
      </c>
      <c r="I157" s="198">
        <v>29.8</v>
      </c>
      <c r="J157" s="198">
        <v>29.8</v>
      </c>
      <c r="K157" s="198">
        <v>29.8</v>
      </c>
      <c r="L157" s="198">
        <v>29.8</v>
      </c>
      <c r="M157" s="198">
        <v>29.8</v>
      </c>
      <c r="N157" s="198">
        <v>29.8</v>
      </c>
      <c r="O157" s="201">
        <v>340.68</v>
      </c>
      <c r="P157" s="195"/>
    </row>
    <row r="158" spans="1:16" x14ac:dyDescent="0.3">
      <c r="A158" s="197" t="s">
        <v>508</v>
      </c>
      <c r="B158" s="197" t="s">
        <v>509</v>
      </c>
      <c r="C158" s="198">
        <v>27.91</v>
      </c>
      <c r="D158" s="198">
        <v>27.91</v>
      </c>
      <c r="E158" s="198">
        <v>27.91</v>
      </c>
      <c r="F158" s="198">
        <v>27.91</v>
      </c>
      <c r="G158" s="198">
        <v>27.91</v>
      </c>
      <c r="H158" s="198">
        <v>27.91</v>
      </c>
      <c r="I158" s="198">
        <v>30.83</v>
      </c>
      <c r="J158" s="198">
        <v>30.83</v>
      </c>
      <c r="K158" s="198">
        <v>30.83</v>
      </c>
      <c r="L158" s="198">
        <v>30.83</v>
      </c>
      <c r="M158" s="198">
        <v>30.83</v>
      </c>
      <c r="N158" s="198">
        <v>30.83</v>
      </c>
      <c r="O158" s="201">
        <v>352.44</v>
      </c>
      <c r="P158" s="195"/>
    </row>
    <row r="159" spans="1:16" x14ac:dyDescent="0.3">
      <c r="A159" s="197" t="s">
        <v>510</v>
      </c>
      <c r="B159" s="197" t="s">
        <v>511</v>
      </c>
      <c r="C159" s="198">
        <v>23.26</v>
      </c>
      <c r="D159" s="198">
        <v>23.26</v>
      </c>
      <c r="E159" s="198">
        <v>23.26</v>
      </c>
      <c r="F159" s="198">
        <v>23.26</v>
      </c>
      <c r="G159" s="198">
        <v>23.26</v>
      </c>
      <c r="H159" s="198">
        <v>23.26</v>
      </c>
      <c r="I159" s="198">
        <v>25.69</v>
      </c>
      <c r="J159" s="198">
        <v>25.69</v>
      </c>
      <c r="K159" s="198">
        <v>25.69</v>
      </c>
      <c r="L159" s="198">
        <v>25.69</v>
      </c>
      <c r="M159" s="198">
        <v>25.69</v>
      </c>
      <c r="N159" s="198">
        <v>25.69</v>
      </c>
      <c r="O159" s="201">
        <v>293.7</v>
      </c>
      <c r="P159" s="195"/>
    </row>
    <row r="160" spans="1:16" x14ac:dyDescent="0.3">
      <c r="A160" s="197" t="s">
        <v>512</v>
      </c>
      <c r="B160" s="197" t="s">
        <v>513</v>
      </c>
      <c r="C160" s="198">
        <v>25.12</v>
      </c>
      <c r="D160" s="198">
        <v>25.12</v>
      </c>
      <c r="E160" s="198">
        <v>25.12</v>
      </c>
      <c r="F160" s="198">
        <v>25.12</v>
      </c>
      <c r="G160" s="198">
        <v>25.12</v>
      </c>
      <c r="H160" s="198">
        <v>25.12</v>
      </c>
      <c r="I160" s="198">
        <v>27.75</v>
      </c>
      <c r="J160" s="198">
        <v>27.75</v>
      </c>
      <c r="K160" s="198">
        <v>27.75</v>
      </c>
      <c r="L160" s="198">
        <v>27.75</v>
      </c>
      <c r="M160" s="198">
        <v>27.75</v>
      </c>
      <c r="N160" s="198">
        <v>27.75</v>
      </c>
      <c r="O160" s="201">
        <v>317.22000000000003</v>
      </c>
      <c r="P160" s="195"/>
    </row>
    <row r="161" spans="1:16" x14ac:dyDescent="0.3">
      <c r="A161" s="197" t="s">
        <v>514</v>
      </c>
      <c r="B161" s="197" t="s">
        <v>515</v>
      </c>
      <c r="C161" s="198">
        <v>26.05</v>
      </c>
      <c r="D161" s="198">
        <v>26.05</v>
      </c>
      <c r="E161" s="198">
        <v>26.05</v>
      </c>
      <c r="F161" s="198">
        <v>26.05</v>
      </c>
      <c r="G161" s="198">
        <v>26.05</v>
      </c>
      <c r="H161" s="198">
        <v>26.05</v>
      </c>
      <c r="I161" s="198">
        <v>28.77</v>
      </c>
      <c r="J161" s="198">
        <v>28.77</v>
      </c>
      <c r="K161" s="198">
        <v>28.77</v>
      </c>
      <c r="L161" s="198">
        <v>28.77</v>
      </c>
      <c r="M161" s="198">
        <v>28.77</v>
      </c>
      <c r="N161" s="198">
        <v>28.77</v>
      </c>
      <c r="O161" s="201">
        <v>328.92</v>
      </c>
      <c r="P161" s="195"/>
    </row>
    <row r="162" spans="1:16" x14ac:dyDescent="0.3">
      <c r="A162" s="192" t="s">
        <v>0</v>
      </c>
      <c r="B162" s="192"/>
      <c r="C162" s="196">
        <v>156931.99</v>
      </c>
      <c r="D162" s="196">
        <v>156932.04</v>
      </c>
      <c r="E162" s="196">
        <v>156932.04</v>
      </c>
      <c r="F162" s="196">
        <v>156932.04</v>
      </c>
      <c r="G162" s="196">
        <v>156932.04</v>
      </c>
      <c r="H162" s="196">
        <v>156932.04</v>
      </c>
      <c r="I162" s="196">
        <v>173346.59</v>
      </c>
      <c r="J162" s="196">
        <v>173346.59</v>
      </c>
      <c r="K162" s="196">
        <v>173346.59</v>
      </c>
      <c r="L162" s="196">
        <v>173346.59</v>
      </c>
      <c r="M162" s="196">
        <v>173346.59</v>
      </c>
      <c r="N162" s="196">
        <v>173346.59</v>
      </c>
      <c r="O162" s="196">
        <v>1981671.73</v>
      </c>
      <c r="P162" s="195"/>
    </row>
    <row r="163" spans="1:16" x14ac:dyDescent="0.3">
      <c r="A163" s="197" t="s">
        <v>25</v>
      </c>
      <c r="B163" s="197" t="s">
        <v>26</v>
      </c>
      <c r="C163" s="202">
        <v>2005.37</v>
      </c>
      <c r="D163" s="202">
        <v>2005.37</v>
      </c>
      <c r="E163" s="202">
        <v>2005.37</v>
      </c>
      <c r="F163" s="202">
        <v>2005.37</v>
      </c>
      <c r="G163" s="202">
        <v>2005.37</v>
      </c>
      <c r="H163" s="202">
        <v>2005.37</v>
      </c>
      <c r="I163" s="202">
        <v>2215.13</v>
      </c>
      <c r="J163" s="202">
        <v>2215.13</v>
      </c>
      <c r="K163" s="202">
        <v>2215.13</v>
      </c>
      <c r="L163" s="202">
        <v>2215.13</v>
      </c>
      <c r="M163" s="202">
        <v>2215.13</v>
      </c>
      <c r="N163" s="202">
        <v>2215.13</v>
      </c>
      <c r="O163" s="199">
        <v>25323</v>
      </c>
      <c r="P163" s="195"/>
    </row>
    <row r="164" spans="1:16" x14ac:dyDescent="0.3">
      <c r="A164" s="197" t="s">
        <v>27</v>
      </c>
      <c r="B164" s="197" t="s">
        <v>28</v>
      </c>
      <c r="C164" s="198">
        <v>973.38</v>
      </c>
      <c r="D164" s="198">
        <v>973.38</v>
      </c>
      <c r="E164" s="198">
        <v>973.38</v>
      </c>
      <c r="F164" s="198">
        <v>973.38</v>
      </c>
      <c r="G164" s="198">
        <v>973.38</v>
      </c>
      <c r="H164" s="198">
        <v>973.38</v>
      </c>
      <c r="I164" s="202">
        <v>1075.19</v>
      </c>
      <c r="J164" s="202">
        <v>1075.19</v>
      </c>
      <c r="K164" s="202">
        <v>1075.19</v>
      </c>
      <c r="L164" s="202">
        <v>1075.19</v>
      </c>
      <c r="M164" s="202">
        <v>1075.19</v>
      </c>
      <c r="N164" s="202">
        <v>1075.19</v>
      </c>
      <c r="O164" s="199">
        <v>12291.42</v>
      </c>
      <c r="P164" s="195"/>
    </row>
    <row r="165" spans="1:16" x14ac:dyDescent="0.3">
      <c r="A165" s="197" t="s">
        <v>29</v>
      </c>
      <c r="B165" s="197" t="s">
        <v>30</v>
      </c>
      <c r="C165" s="202">
        <v>1584.62</v>
      </c>
      <c r="D165" s="202">
        <v>1584.62</v>
      </c>
      <c r="E165" s="202">
        <v>1584.62</v>
      </c>
      <c r="F165" s="202">
        <v>1584.62</v>
      </c>
      <c r="G165" s="202">
        <v>1584.62</v>
      </c>
      <c r="H165" s="202">
        <v>1584.62</v>
      </c>
      <c r="I165" s="202">
        <v>1750.37</v>
      </c>
      <c r="J165" s="202">
        <v>1750.37</v>
      </c>
      <c r="K165" s="202">
        <v>1750.37</v>
      </c>
      <c r="L165" s="202">
        <v>1750.37</v>
      </c>
      <c r="M165" s="202">
        <v>1750.37</v>
      </c>
      <c r="N165" s="202">
        <v>1750.37</v>
      </c>
      <c r="O165" s="199">
        <v>20009.939999999999</v>
      </c>
      <c r="P165" s="195"/>
    </row>
    <row r="166" spans="1:16" x14ac:dyDescent="0.3">
      <c r="A166" s="197" t="s">
        <v>31</v>
      </c>
      <c r="B166" s="197" t="s">
        <v>32</v>
      </c>
      <c r="C166" s="202">
        <v>2030.49</v>
      </c>
      <c r="D166" s="202">
        <v>2030.49</v>
      </c>
      <c r="E166" s="202">
        <v>2030.49</v>
      </c>
      <c r="F166" s="202">
        <v>2030.49</v>
      </c>
      <c r="G166" s="202">
        <v>2030.49</v>
      </c>
      <c r="H166" s="202">
        <v>2030.49</v>
      </c>
      <c r="I166" s="202">
        <v>2242.88</v>
      </c>
      <c r="J166" s="202">
        <v>2242.88</v>
      </c>
      <c r="K166" s="202">
        <v>2242.88</v>
      </c>
      <c r="L166" s="202">
        <v>2242.88</v>
      </c>
      <c r="M166" s="202">
        <v>2242.88</v>
      </c>
      <c r="N166" s="202">
        <v>2242.88</v>
      </c>
      <c r="O166" s="199">
        <v>25640.22</v>
      </c>
      <c r="P166" s="195"/>
    </row>
    <row r="167" spans="1:16" x14ac:dyDescent="0.3">
      <c r="A167" s="197" t="s">
        <v>33</v>
      </c>
      <c r="B167" s="197" t="s">
        <v>34</v>
      </c>
      <c r="C167" s="202">
        <v>1008.96</v>
      </c>
      <c r="D167" s="202">
        <v>1008.97</v>
      </c>
      <c r="E167" s="202">
        <v>1008.97</v>
      </c>
      <c r="F167" s="202">
        <v>1008.97</v>
      </c>
      <c r="G167" s="202">
        <v>1008.97</v>
      </c>
      <c r="H167" s="202">
        <v>1008.97</v>
      </c>
      <c r="I167" s="202">
        <v>1114.5</v>
      </c>
      <c r="J167" s="202">
        <v>1114.5</v>
      </c>
      <c r="K167" s="202">
        <v>1114.5</v>
      </c>
      <c r="L167" s="202">
        <v>1114.5</v>
      </c>
      <c r="M167" s="202">
        <v>1114.5</v>
      </c>
      <c r="N167" s="202">
        <v>1114.5</v>
      </c>
      <c r="O167" s="199">
        <v>12740.81</v>
      </c>
      <c r="P167" s="195"/>
    </row>
    <row r="168" spans="1:16" x14ac:dyDescent="0.3">
      <c r="A168" s="197" t="s">
        <v>35</v>
      </c>
      <c r="B168" s="197" t="s">
        <v>36</v>
      </c>
      <c r="C168" s="202">
        <v>1551.13</v>
      </c>
      <c r="D168" s="202">
        <v>1551.13</v>
      </c>
      <c r="E168" s="202">
        <v>1551.13</v>
      </c>
      <c r="F168" s="202">
        <v>1551.13</v>
      </c>
      <c r="G168" s="202">
        <v>1551.13</v>
      </c>
      <c r="H168" s="202">
        <v>1551.13</v>
      </c>
      <c r="I168" s="202">
        <v>1713.37</v>
      </c>
      <c r="J168" s="202">
        <v>1713.37</v>
      </c>
      <c r="K168" s="202">
        <v>1713.37</v>
      </c>
      <c r="L168" s="202">
        <v>1713.37</v>
      </c>
      <c r="M168" s="202">
        <v>1713.37</v>
      </c>
      <c r="N168" s="202">
        <v>1713.37</v>
      </c>
      <c r="O168" s="199">
        <v>19587</v>
      </c>
      <c r="P168" s="195"/>
    </row>
    <row r="169" spans="1:16" x14ac:dyDescent="0.3">
      <c r="A169" s="197" t="s">
        <v>37</v>
      </c>
      <c r="B169" s="197" t="s">
        <v>38</v>
      </c>
      <c r="C169" s="202">
        <v>3568.83</v>
      </c>
      <c r="D169" s="202">
        <v>3568.83</v>
      </c>
      <c r="E169" s="202">
        <v>3568.83</v>
      </c>
      <c r="F169" s="202">
        <v>3568.83</v>
      </c>
      <c r="G169" s="202">
        <v>3568.83</v>
      </c>
      <c r="H169" s="202">
        <v>3568.83</v>
      </c>
      <c r="I169" s="202">
        <v>3942.12</v>
      </c>
      <c r="J169" s="202">
        <v>3942.12</v>
      </c>
      <c r="K169" s="202">
        <v>3942.12</v>
      </c>
      <c r="L169" s="202">
        <v>3942.12</v>
      </c>
      <c r="M169" s="202">
        <v>3942.12</v>
      </c>
      <c r="N169" s="202">
        <v>3942.12</v>
      </c>
      <c r="O169" s="199">
        <v>45065.7</v>
      </c>
      <c r="P169" s="195"/>
    </row>
    <row r="170" spans="1:16" x14ac:dyDescent="0.3">
      <c r="A170" s="197" t="s">
        <v>39</v>
      </c>
      <c r="B170" s="197" t="s">
        <v>40</v>
      </c>
      <c r="C170" s="202">
        <v>1142.01</v>
      </c>
      <c r="D170" s="202">
        <v>1142.01</v>
      </c>
      <c r="E170" s="202">
        <v>1142.01</v>
      </c>
      <c r="F170" s="202">
        <v>1142.01</v>
      </c>
      <c r="G170" s="202">
        <v>1142.01</v>
      </c>
      <c r="H170" s="202">
        <v>1142.01</v>
      </c>
      <c r="I170" s="202">
        <v>1261.46</v>
      </c>
      <c r="J170" s="202">
        <v>1261.46</v>
      </c>
      <c r="K170" s="202">
        <v>1261.46</v>
      </c>
      <c r="L170" s="202">
        <v>1261.46</v>
      </c>
      <c r="M170" s="202">
        <v>1261.46</v>
      </c>
      <c r="N170" s="202">
        <v>1261.46</v>
      </c>
      <c r="O170" s="199">
        <v>14420.82</v>
      </c>
      <c r="P170" s="195"/>
    </row>
    <row r="171" spans="1:16" x14ac:dyDescent="0.3">
      <c r="A171" s="197" t="s">
        <v>41</v>
      </c>
      <c r="B171" s="197" t="s">
        <v>42</v>
      </c>
      <c r="C171" s="202">
        <v>1081.54</v>
      </c>
      <c r="D171" s="202">
        <v>1081.53</v>
      </c>
      <c r="E171" s="202">
        <v>1081.53</v>
      </c>
      <c r="F171" s="202">
        <v>1081.53</v>
      </c>
      <c r="G171" s="202">
        <v>1081.53</v>
      </c>
      <c r="H171" s="202">
        <v>1081.53</v>
      </c>
      <c r="I171" s="202">
        <v>1194.6600000000001</v>
      </c>
      <c r="J171" s="202">
        <v>1194.6600000000001</v>
      </c>
      <c r="K171" s="202">
        <v>1194.6600000000001</v>
      </c>
      <c r="L171" s="202">
        <v>1194.6600000000001</v>
      </c>
      <c r="M171" s="202">
        <v>1194.6600000000001</v>
      </c>
      <c r="N171" s="202">
        <v>1194.6600000000001</v>
      </c>
      <c r="O171" s="199">
        <v>13657.15</v>
      </c>
      <c r="P171" s="195"/>
    </row>
    <row r="172" spans="1:16" x14ac:dyDescent="0.3">
      <c r="A172" s="197" t="s">
        <v>43</v>
      </c>
      <c r="B172" s="197" t="s">
        <v>44</v>
      </c>
      <c r="C172" s="202">
        <v>1586.72</v>
      </c>
      <c r="D172" s="202">
        <v>1586.72</v>
      </c>
      <c r="E172" s="202">
        <v>1586.72</v>
      </c>
      <c r="F172" s="202">
        <v>1586.72</v>
      </c>
      <c r="G172" s="202">
        <v>1586.72</v>
      </c>
      <c r="H172" s="202">
        <v>1586.72</v>
      </c>
      <c r="I172" s="202">
        <v>1752.68</v>
      </c>
      <c r="J172" s="202">
        <v>1752.68</v>
      </c>
      <c r="K172" s="202">
        <v>1752.68</v>
      </c>
      <c r="L172" s="202">
        <v>1752.68</v>
      </c>
      <c r="M172" s="202">
        <v>1752.68</v>
      </c>
      <c r="N172" s="202">
        <v>1752.68</v>
      </c>
      <c r="O172" s="199">
        <v>20036.400000000001</v>
      </c>
      <c r="P172" s="195"/>
    </row>
    <row r="173" spans="1:16" x14ac:dyDescent="0.3">
      <c r="A173" s="197" t="s">
        <v>45</v>
      </c>
      <c r="B173" s="197" t="s">
        <v>46</v>
      </c>
      <c r="C173" s="202">
        <v>2028.4</v>
      </c>
      <c r="D173" s="202">
        <v>2028.4</v>
      </c>
      <c r="E173" s="202">
        <v>2028.4</v>
      </c>
      <c r="F173" s="202">
        <v>2028.4</v>
      </c>
      <c r="G173" s="202">
        <v>2028.4</v>
      </c>
      <c r="H173" s="202">
        <v>2028.4</v>
      </c>
      <c r="I173" s="202">
        <v>2240.56</v>
      </c>
      <c r="J173" s="202">
        <v>2240.56</v>
      </c>
      <c r="K173" s="202">
        <v>2240.56</v>
      </c>
      <c r="L173" s="202">
        <v>2240.56</v>
      </c>
      <c r="M173" s="202">
        <v>2240.56</v>
      </c>
      <c r="N173" s="202">
        <v>2240.56</v>
      </c>
      <c r="O173" s="199">
        <v>25613.759999999998</v>
      </c>
      <c r="P173" s="195"/>
    </row>
    <row r="174" spans="1:16" x14ac:dyDescent="0.3">
      <c r="A174" s="197" t="s">
        <v>47</v>
      </c>
      <c r="B174" s="197" t="s">
        <v>48</v>
      </c>
      <c r="C174" s="202">
        <v>1021.53</v>
      </c>
      <c r="D174" s="202">
        <v>1021.53</v>
      </c>
      <c r="E174" s="202">
        <v>1021.53</v>
      </c>
      <c r="F174" s="202">
        <v>1021.53</v>
      </c>
      <c r="G174" s="202">
        <v>1021.53</v>
      </c>
      <c r="H174" s="202">
        <v>1021.53</v>
      </c>
      <c r="I174" s="202">
        <v>1128.3800000000001</v>
      </c>
      <c r="J174" s="202">
        <v>1128.3800000000001</v>
      </c>
      <c r="K174" s="202">
        <v>1128.3800000000001</v>
      </c>
      <c r="L174" s="202">
        <v>1128.3800000000001</v>
      </c>
      <c r="M174" s="202">
        <v>1128.3800000000001</v>
      </c>
      <c r="N174" s="202">
        <v>1128.3800000000001</v>
      </c>
      <c r="O174" s="199">
        <v>12899.46</v>
      </c>
      <c r="P174" s="195"/>
    </row>
    <row r="175" spans="1:16" x14ac:dyDescent="0.3">
      <c r="A175" s="197" t="s">
        <v>49</v>
      </c>
      <c r="B175" s="197" t="s">
        <v>50</v>
      </c>
      <c r="C175" s="198">
        <v>898.72</v>
      </c>
      <c r="D175" s="198">
        <v>898.72</v>
      </c>
      <c r="E175" s="198">
        <v>898.72</v>
      </c>
      <c r="F175" s="198">
        <v>898.72</v>
      </c>
      <c r="G175" s="198">
        <v>898.72</v>
      </c>
      <c r="H175" s="198">
        <v>898.72</v>
      </c>
      <c r="I175" s="198">
        <v>992.72</v>
      </c>
      <c r="J175" s="198">
        <v>992.72</v>
      </c>
      <c r="K175" s="198">
        <v>992.72</v>
      </c>
      <c r="L175" s="198">
        <v>992.72</v>
      </c>
      <c r="M175" s="198">
        <v>992.72</v>
      </c>
      <c r="N175" s="198">
        <v>992.72</v>
      </c>
      <c r="O175" s="199">
        <v>11348.64</v>
      </c>
      <c r="P175" s="195"/>
    </row>
    <row r="176" spans="1:16" x14ac:dyDescent="0.3">
      <c r="A176" s="197" t="s">
        <v>51</v>
      </c>
      <c r="B176" s="197" t="s">
        <v>52</v>
      </c>
      <c r="C176" s="202">
        <v>1725.8</v>
      </c>
      <c r="D176" s="202">
        <v>1725.8</v>
      </c>
      <c r="E176" s="202">
        <v>1725.8</v>
      </c>
      <c r="F176" s="202">
        <v>1725.8</v>
      </c>
      <c r="G176" s="202">
        <v>1725.8</v>
      </c>
      <c r="H176" s="202">
        <v>1725.8</v>
      </c>
      <c r="I176" s="202">
        <v>1906.32</v>
      </c>
      <c r="J176" s="202">
        <v>1906.32</v>
      </c>
      <c r="K176" s="202">
        <v>1906.32</v>
      </c>
      <c r="L176" s="202">
        <v>1906.32</v>
      </c>
      <c r="M176" s="202">
        <v>1906.32</v>
      </c>
      <c r="N176" s="202">
        <v>1906.32</v>
      </c>
      <c r="O176" s="199">
        <v>21792.720000000001</v>
      </c>
      <c r="P176" s="195"/>
    </row>
    <row r="177" spans="1:16" x14ac:dyDescent="0.3">
      <c r="A177" s="197" t="s">
        <v>53</v>
      </c>
      <c r="B177" s="197" t="s">
        <v>54</v>
      </c>
      <c r="C177" s="202">
        <v>1562.99</v>
      </c>
      <c r="D177" s="202">
        <v>1562.99</v>
      </c>
      <c r="E177" s="202">
        <v>1562.99</v>
      </c>
      <c r="F177" s="202">
        <v>1562.99</v>
      </c>
      <c r="G177" s="202">
        <v>1562.99</v>
      </c>
      <c r="H177" s="202">
        <v>1562.99</v>
      </c>
      <c r="I177" s="202">
        <v>1726.48</v>
      </c>
      <c r="J177" s="202">
        <v>1726.48</v>
      </c>
      <c r="K177" s="202">
        <v>1726.48</v>
      </c>
      <c r="L177" s="202">
        <v>1726.48</v>
      </c>
      <c r="M177" s="202">
        <v>1726.48</v>
      </c>
      <c r="N177" s="202">
        <v>1726.48</v>
      </c>
      <c r="O177" s="199">
        <v>19736.82</v>
      </c>
      <c r="P177" s="195"/>
    </row>
    <row r="178" spans="1:16" x14ac:dyDescent="0.3">
      <c r="A178" s="197" t="s">
        <v>55</v>
      </c>
      <c r="B178" s="197" t="s">
        <v>56</v>
      </c>
      <c r="C178" s="202">
        <v>1023.62</v>
      </c>
      <c r="D178" s="202">
        <v>1023.62</v>
      </c>
      <c r="E178" s="202">
        <v>1023.62</v>
      </c>
      <c r="F178" s="202">
        <v>1023.62</v>
      </c>
      <c r="G178" s="202">
        <v>1023.62</v>
      </c>
      <c r="H178" s="202">
        <v>1023.62</v>
      </c>
      <c r="I178" s="202">
        <v>1130.69</v>
      </c>
      <c r="J178" s="202">
        <v>1130.69</v>
      </c>
      <c r="K178" s="202">
        <v>1130.69</v>
      </c>
      <c r="L178" s="202">
        <v>1130.69</v>
      </c>
      <c r="M178" s="202">
        <v>1130.69</v>
      </c>
      <c r="N178" s="202">
        <v>1130.69</v>
      </c>
      <c r="O178" s="199">
        <v>12925.86</v>
      </c>
      <c r="P178" s="195"/>
    </row>
    <row r="179" spans="1:16" x14ac:dyDescent="0.3">
      <c r="A179" s="197" t="s">
        <v>57</v>
      </c>
      <c r="B179" s="197" t="s">
        <v>58</v>
      </c>
      <c r="C179" s="198">
        <v>956.63</v>
      </c>
      <c r="D179" s="198">
        <v>956.63</v>
      </c>
      <c r="E179" s="198">
        <v>956.63</v>
      </c>
      <c r="F179" s="198">
        <v>956.63</v>
      </c>
      <c r="G179" s="198">
        <v>956.63</v>
      </c>
      <c r="H179" s="198">
        <v>956.63</v>
      </c>
      <c r="I179" s="202">
        <v>1056.7</v>
      </c>
      <c r="J179" s="202">
        <v>1056.7</v>
      </c>
      <c r="K179" s="202">
        <v>1056.7</v>
      </c>
      <c r="L179" s="202">
        <v>1056.7</v>
      </c>
      <c r="M179" s="202">
        <v>1056.7</v>
      </c>
      <c r="N179" s="202">
        <v>1056.7</v>
      </c>
      <c r="O179" s="199">
        <v>12079.98</v>
      </c>
      <c r="P179" s="195"/>
    </row>
    <row r="180" spans="1:16" x14ac:dyDescent="0.3">
      <c r="A180" s="197" t="s">
        <v>59</v>
      </c>
      <c r="B180" s="197" t="s">
        <v>60</v>
      </c>
      <c r="C180" s="202">
        <v>1582.53</v>
      </c>
      <c r="D180" s="202">
        <v>1582.53</v>
      </c>
      <c r="E180" s="202">
        <v>1582.53</v>
      </c>
      <c r="F180" s="202">
        <v>1582.53</v>
      </c>
      <c r="G180" s="202">
        <v>1582.53</v>
      </c>
      <c r="H180" s="202">
        <v>1582.53</v>
      </c>
      <c r="I180" s="202">
        <v>1748.06</v>
      </c>
      <c r="J180" s="202">
        <v>1748.06</v>
      </c>
      <c r="K180" s="202">
        <v>1748.06</v>
      </c>
      <c r="L180" s="202">
        <v>1748.06</v>
      </c>
      <c r="M180" s="202">
        <v>1748.06</v>
      </c>
      <c r="N180" s="202">
        <v>1748.06</v>
      </c>
      <c r="O180" s="199">
        <v>19983.54</v>
      </c>
      <c r="P180" s="195"/>
    </row>
    <row r="181" spans="1:16" x14ac:dyDescent="0.3">
      <c r="A181" s="197" t="s">
        <v>61</v>
      </c>
      <c r="B181" s="197" t="s">
        <v>62</v>
      </c>
      <c r="C181" s="202">
        <v>2028.4</v>
      </c>
      <c r="D181" s="202">
        <v>2028.4</v>
      </c>
      <c r="E181" s="202">
        <v>2028.4</v>
      </c>
      <c r="F181" s="202">
        <v>2028.4</v>
      </c>
      <c r="G181" s="202">
        <v>2028.4</v>
      </c>
      <c r="H181" s="202">
        <v>2028.4</v>
      </c>
      <c r="I181" s="202">
        <v>2240.56</v>
      </c>
      <c r="J181" s="202">
        <v>2240.56</v>
      </c>
      <c r="K181" s="202">
        <v>2240.56</v>
      </c>
      <c r="L181" s="202">
        <v>2240.56</v>
      </c>
      <c r="M181" s="202">
        <v>2240.56</v>
      </c>
      <c r="N181" s="202">
        <v>2240.56</v>
      </c>
      <c r="O181" s="199">
        <v>25613.759999999998</v>
      </c>
      <c r="P181" s="195"/>
    </row>
    <row r="182" spans="1:16" x14ac:dyDescent="0.3">
      <c r="A182" s="197" t="s">
        <v>63</v>
      </c>
      <c r="B182" s="197" t="s">
        <v>64</v>
      </c>
      <c r="C182" s="202">
        <v>1008.96</v>
      </c>
      <c r="D182" s="202">
        <v>1008.97</v>
      </c>
      <c r="E182" s="202">
        <v>1008.97</v>
      </c>
      <c r="F182" s="202">
        <v>1008.97</v>
      </c>
      <c r="G182" s="202">
        <v>1008.97</v>
      </c>
      <c r="H182" s="202">
        <v>1008.97</v>
      </c>
      <c r="I182" s="202">
        <v>1114.5</v>
      </c>
      <c r="J182" s="202">
        <v>1114.5</v>
      </c>
      <c r="K182" s="202">
        <v>1114.5</v>
      </c>
      <c r="L182" s="202">
        <v>1114.5</v>
      </c>
      <c r="M182" s="202">
        <v>1114.5</v>
      </c>
      <c r="N182" s="202">
        <v>1114.5</v>
      </c>
      <c r="O182" s="199">
        <v>12740.81</v>
      </c>
      <c r="P182" s="195"/>
    </row>
    <row r="183" spans="1:16" x14ac:dyDescent="0.3">
      <c r="A183" s="197" t="s">
        <v>65</v>
      </c>
      <c r="B183" s="197" t="s">
        <v>66</v>
      </c>
      <c r="C183" s="202">
        <v>1549.04</v>
      </c>
      <c r="D183" s="202">
        <v>1549.04</v>
      </c>
      <c r="E183" s="202">
        <v>1549.04</v>
      </c>
      <c r="F183" s="202">
        <v>1549.04</v>
      </c>
      <c r="G183" s="202">
        <v>1499.07</v>
      </c>
      <c r="H183" s="200"/>
      <c r="I183" s="200"/>
      <c r="J183" s="200"/>
      <c r="K183" s="200"/>
      <c r="L183" s="200"/>
      <c r="M183" s="200"/>
      <c r="N183" s="200"/>
      <c r="O183" s="199">
        <v>7695.23</v>
      </c>
      <c r="P183" s="195"/>
    </row>
    <row r="184" spans="1:16" x14ac:dyDescent="0.3">
      <c r="A184" s="197" t="s">
        <v>517</v>
      </c>
      <c r="B184" s="197" t="s">
        <v>66</v>
      </c>
      <c r="C184" s="200"/>
      <c r="D184" s="200"/>
      <c r="E184" s="200"/>
      <c r="F184" s="200"/>
      <c r="G184" s="198">
        <v>49.97</v>
      </c>
      <c r="H184" s="202">
        <v>1549.04</v>
      </c>
      <c r="I184" s="202">
        <v>1711.06</v>
      </c>
      <c r="J184" s="202">
        <v>1711.06</v>
      </c>
      <c r="K184" s="202">
        <v>1711.06</v>
      </c>
      <c r="L184" s="202">
        <v>1711.06</v>
      </c>
      <c r="M184" s="202">
        <v>1711.06</v>
      </c>
      <c r="N184" s="202">
        <v>1711.06</v>
      </c>
      <c r="O184" s="199">
        <v>11865.37</v>
      </c>
      <c r="P184" s="195"/>
    </row>
    <row r="185" spans="1:16" x14ac:dyDescent="0.3">
      <c r="A185" s="197" t="s">
        <v>67</v>
      </c>
      <c r="B185" s="197" t="s">
        <v>68</v>
      </c>
      <c r="C185" s="202">
        <v>2760.59</v>
      </c>
      <c r="D185" s="202">
        <v>2760.59</v>
      </c>
      <c r="E185" s="202">
        <v>2760.59</v>
      </c>
      <c r="F185" s="202">
        <v>2760.59</v>
      </c>
      <c r="G185" s="202">
        <v>2760.59</v>
      </c>
      <c r="H185" s="202">
        <v>2760.59</v>
      </c>
      <c r="I185" s="202">
        <v>3049.34</v>
      </c>
      <c r="J185" s="202">
        <v>3049.34</v>
      </c>
      <c r="K185" s="202">
        <v>3049.34</v>
      </c>
      <c r="L185" s="202">
        <v>3049.34</v>
      </c>
      <c r="M185" s="202">
        <v>3049.34</v>
      </c>
      <c r="N185" s="202">
        <v>3049.34</v>
      </c>
      <c r="O185" s="199">
        <v>34859.58</v>
      </c>
      <c r="P185" s="195"/>
    </row>
    <row r="186" spans="1:16" x14ac:dyDescent="0.3">
      <c r="A186" s="197" t="s">
        <v>69</v>
      </c>
      <c r="B186" s="197" t="s">
        <v>70</v>
      </c>
      <c r="C186" s="198">
        <v>973.38</v>
      </c>
      <c r="D186" s="198">
        <v>973.38</v>
      </c>
      <c r="E186" s="198">
        <v>973.38</v>
      </c>
      <c r="F186" s="198">
        <v>973.38</v>
      </c>
      <c r="G186" s="198">
        <v>973.38</v>
      </c>
      <c r="H186" s="198">
        <v>973.38</v>
      </c>
      <c r="I186" s="202">
        <v>1075.19</v>
      </c>
      <c r="J186" s="202">
        <v>1075.19</v>
      </c>
      <c r="K186" s="202">
        <v>1075.19</v>
      </c>
      <c r="L186" s="202">
        <v>1075.19</v>
      </c>
      <c r="M186" s="202">
        <v>1075.19</v>
      </c>
      <c r="N186" s="202">
        <v>1075.19</v>
      </c>
      <c r="O186" s="199">
        <v>12291.42</v>
      </c>
      <c r="P186" s="195"/>
    </row>
    <row r="187" spans="1:16" x14ac:dyDescent="0.3">
      <c r="A187" s="197" t="s">
        <v>71</v>
      </c>
      <c r="B187" s="197" t="s">
        <v>72</v>
      </c>
      <c r="C187" s="202">
        <v>1023.62</v>
      </c>
      <c r="D187" s="202">
        <v>1023.62</v>
      </c>
      <c r="E187" s="202">
        <v>1023.62</v>
      </c>
      <c r="F187" s="202">
        <v>1023.62</v>
      </c>
      <c r="G187" s="202">
        <v>1023.62</v>
      </c>
      <c r="H187" s="202">
        <v>1023.62</v>
      </c>
      <c r="I187" s="202">
        <v>1130.69</v>
      </c>
      <c r="J187" s="202">
        <v>1130.69</v>
      </c>
      <c r="K187" s="202">
        <v>1130.69</v>
      </c>
      <c r="L187" s="202">
        <v>1130.69</v>
      </c>
      <c r="M187" s="202">
        <v>1130.69</v>
      </c>
      <c r="N187" s="202">
        <v>1130.69</v>
      </c>
      <c r="O187" s="199">
        <v>12925.86</v>
      </c>
      <c r="P187" s="195"/>
    </row>
    <row r="188" spans="1:16" x14ac:dyDescent="0.3">
      <c r="A188" s="197" t="s">
        <v>73</v>
      </c>
      <c r="B188" s="197" t="s">
        <v>74</v>
      </c>
      <c r="C188" s="198">
        <v>973.38</v>
      </c>
      <c r="D188" s="198">
        <v>973.38</v>
      </c>
      <c r="E188" s="198">
        <v>973.38</v>
      </c>
      <c r="F188" s="198">
        <v>973.38</v>
      </c>
      <c r="G188" s="198">
        <v>973.38</v>
      </c>
      <c r="H188" s="198">
        <v>973.38</v>
      </c>
      <c r="I188" s="202">
        <v>1075.19</v>
      </c>
      <c r="J188" s="202">
        <v>1075.19</v>
      </c>
      <c r="K188" s="202">
        <v>1075.19</v>
      </c>
      <c r="L188" s="202">
        <v>1075.19</v>
      </c>
      <c r="M188" s="202">
        <v>1075.19</v>
      </c>
      <c r="N188" s="202">
        <v>1075.19</v>
      </c>
      <c r="O188" s="199">
        <v>12291.42</v>
      </c>
      <c r="P188" s="195"/>
    </row>
    <row r="189" spans="1:16" x14ac:dyDescent="0.3">
      <c r="A189" s="197" t="s">
        <v>75</v>
      </c>
      <c r="B189" s="197" t="s">
        <v>76</v>
      </c>
      <c r="C189" s="202">
        <v>2641.04</v>
      </c>
      <c r="D189" s="202">
        <v>2641.04</v>
      </c>
      <c r="E189" s="202">
        <v>2641.04</v>
      </c>
      <c r="F189" s="202">
        <v>2641.04</v>
      </c>
      <c r="G189" s="202">
        <v>2641.04</v>
      </c>
      <c r="H189" s="202">
        <v>2641.04</v>
      </c>
      <c r="I189" s="202">
        <v>2917.28</v>
      </c>
      <c r="J189" s="202">
        <v>2917.28</v>
      </c>
      <c r="K189" s="202">
        <v>2917.28</v>
      </c>
      <c r="L189" s="202">
        <v>2917.28</v>
      </c>
      <c r="M189" s="202">
        <v>2917.28</v>
      </c>
      <c r="N189" s="202">
        <v>2917.28</v>
      </c>
      <c r="O189" s="199">
        <v>33349.919999999998</v>
      </c>
      <c r="P189" s="195"/>
    </row>
    <row r="190" spans="1:16" x14ac:dyDescent="0.3">
      <c r="A190" s="197" t="s">
        <v>77</v>
      </c>
      <c r="B190" s="197" t="s">
        <v>78</v>
      </c>
      <c r="C190" s="202">
        <v>2030.49</v>
      </c>
      <c r="D190" s="202">
        <v>2030.49</v>
      </c>
      <c r="E190" s="202">
        <v>2030.49</v>
      </c>
      <c r="F190" s="202">
        <v>2030.49</v>
      </c>
      <c r="G190" s="202">
        <v>2030.49</v>
      </c>
      <c r="H190" s="202">
        <v>2030.49</v>
      </c>
      <c r="I190" s="202">
        <v>2242.88</v>
      </c>
      <c r="J190" s="202">
        <v>2242.88</v>
      </c>
      <c r="K190" s="202">
        <v>2242.88</v>
      </c>
      <c r="L190" s="202">
        <v>2242.88</v>
      </c>
      <c r="M190" s="202">
        <v>2242.88</v>
      </c>
      <c r="N190" s="202">
        <v>2242.88</v>
      </c>
      <c r="O190" s="199">
        <v>25640.22</v>
      </c>
      <c r="P190" s="195"/>
    </row>
    <row r="191" spans="1:16" x14ac:dyDescent="0.3">
      <c r="A191" s="197" t="s">
        <v>79</v>
      </c>
      <c r="B191" s="197" t="s">
        <v>80</v>
      </c>
      <c r="C191" s="202">
        <v>1008.96</v>
      </c>
      <c r="D191" s="202">
        <v>1008.97</v>
      </c>
      <c r="E191" s="202">
        <v>1008.97</v>
      </c>
      <c r="F191" s="202">
        <v>1008.97</v>
      </c>
      <c r="G191" s="202">
        <v>1008.97</v>
      </c>
      <c r="H191" s="202">
        <v>1008.97</v>
      </c>
      <c r="I191" s="202">
        <v>1114.5</v>
      </c>
      <c r="J191" s="202">
        <v>1114.5</v>
      </c>
      <c r="K191" s="202">
        <v>1114.5</v>
      </c>
      <c r="L191" s="202">
        <v>1114.5</v>
      </c>
      <c r="M191" s="202">
        <v>1114.5</v>
      </c>
      <c r="N191" s="202">
        <v>1114.5</v>
      </c>
      <c r="O191" s="199">
        <v>12740.81</v>
      </c>
      <c r="P191" s="195"/>
    </row>
    <row r="192" spans="1:16" x14ac:dyDescent="0.3">
      <c r="A192" s="197" t="s">
        <v>81</v>
      </c>
      <c r="B192" s="197" t="s">
        <v>82</v>
      </c>
      <c r="C192" s="202">
        <v>1549.04</v>
      </c>
      <c r="D192" s="202">
        <v>1549.04</v>
      </c>
      <c r="E192" s="202">
        <v>1549.04</v>
      </c>
      <c r="F192" s="202">
        <v>1549.04</v>
      </c>
      <c r="G192" s="202">
        <v>1549.04</v>
      </c>
      <c r="H192" s="202">
        <v>1549.04</v>
      </c>
      <c r="I192" s="202">
        <v>1711.06</v>
      </c>
      <c r="J192" s="202">
        <v>1711.06</v>
      </c>
      <c r="K192" s="202">
        <v>1711.06</v>
      </c>
      <c r="L192" s="202">
        <v>1711.06</v>
      </c>
      <c r="M192" s="202">
        <v>1711.06</v>
      </c>
      <c r="N192" s="202">
        <v>1711.06</v>
      </c>
      <c r="O192" s="199">
        <v>19560.599999999999</v>
      </c>
      <c r="P192" s="195"/>
    </row>
    <row r="193" spans="1:16" x14ac:dyDescent="0.3">
      <c r="A193" s="197" t="s">
        <v>83</v>
      </c>
      <c r="B193" s="197" t="s">
        <v>84</v>
      </c>
      <c r="C193" s="202">
        <v>2456.13</v>
      </c>
      <c r="D193" s="202">
        <v>2456.13</v>
      </c>
      <c r="E193" s="202">
        <v>2456.13</v>
      </c>
      <c r="F193" s="202">
        <v>2456.13</v>
      </c>
      <c r="G193" s="202">
        <v>2456.13</v>
      </c>
      <c r="H193" s="202">
        <v>2456.13</v>
      </c>
      <c r="I193" s="202">
        <v>2713.03</v>
      </c>
      <c r="J193" s="202">
        <v>2713.03</v>
      </c>
      <c r="K193" s="202">
        <v>2713.03</v>
      </c>
      <c r="L193" s="202">
        <v>2713.03</v>
      </c>
      <c r="M193" s="202">
        <v>2713.03</v>
      </c>
      <c r="N193" s="202">
        <v>2713.03</v>
      </c>
      <c r="O193" s="199">
        <v>31014.959999999999</v>
      </c>
      <c r="P193" s="195"/>
    </row>
    <row r="194" spans="1:16" x14ac:dyDescent="0.3">
      <c r="A194" s="197" t="s">
        <v>85</v>
      </c>
      <c r="B194" s="197" t="s">
        <v>86</v>
      </c>
      <c r="C194" s="202">
        <v>1023.62</v>
      </c>
      <c r="D194" s="202">
        <v>1023.62</v>
      </c>
      <c r="E194" s="202">
        <v>1023.62</v>
      </c>
      <c r="F194" s="202">
        <v>1023.62</v>
      </c>
      <c r="G194" s="202">
        <v>1023.62</v>
      </c>
      <c r="H194" s="202">
        <v>1023.62</v>
      </c>
      <c r="I194" s="202">
        <v>1130.69</v>
      </c>
      <c r="J194" s="202">
        <v>1130.69</v>
      </c>
      <c r="K194" s="202">
        <v>1130.69</v>
      </c>
      <c r="L194" s="202">
        <v>1130.69</v>
      </c>
      <c r="M194" s="202">
        <v>1130.69</v>
      </c>
      <c r="N194" s="202">
        <v>1130.69</v>
      </c>
      <c r="O194" s="199">
        <v>12925.86</v>
      </c>
      <c r="P194" s="195"/>
    </row>
    <row r="195" spans="1:16" x14ac:dyDescent="0.3">
      <c r="A195" s="197" t="s">
        <v>87</v>
      </c>
      <c r="B195" s="197" t="s">
        <v>88</v>
      </c>
      <c r="C195" s="198">
        <v>973.38</v>
      </c>
      <c r="D195" s="198">
        <v>973.38</v>
      </c>
      <c r="E195" s="198">
        <v>973.38</v>
      </c>
      <c r="F195" s="198">
        <v>973.38</v>
      </c>
      <c r="G195" s="198">
        <v>973.38</v>
      </c>
      <c r="H195" s="198">
        <v>973.38</v>
      </c>
      <c r="I195" s="202">
        <v>1075.19</v>
      </c>
      <c r="J195" s="202">
        <v>1075.19</v>
      </c>
      <c r="K195" s="202">
        <v>1075.19</v>
      </c>
      <c r="L195" s="202">
        <v>1075.19</v>
      </c>
      <c r="M195" s="202">
        <v>1075.19</v>
      </c>
      <c r="N195" s="202">
        <v>1075.19</v>
      </c>
      <c r="O195" s="199">
        <v>12291.42</v>
      </c>
      <c r="P195" s="195"/>
    </row>
    <row r="196" spans="1:16" x14ac:dyDescent="0.3">
      <c r="A196" s="197" t="s">
        <v>89</v>
      </c>
      <c r="B196" s="197" t="s">
        <v>90</v>
      </c>
      <c r="C196" s="202">
        <v>1586.72</v>
      </c>
      <c r="D196" s="202">
        <v>1586.72</v>
      </c>
      <c r="E196" s="202">
        <v>1586.72</v>
      </c>
      <c r="F196" s="202">
        <v>1586.72</v>
      </c>
      <c r="G196" s="202">
        <v>1586.72</v>
      </c>
      <c r="H196" s="202">
        <v>1586.72</v>
      </c>
      <c r="I196" s="202">
        <v>1752.68</v>
      </c>
      <c r="J196" s="202">
        <v>1752.68</v>
      </c>
      <c r="K196" s="202">
        <v>1752.68</v>
      </c>
      <c r="L196" s="202">
        <v>1752.68</v>
      </c>
      <c r="M196" s="202">
        <v>1752.68</v>
      </c>
      <c r="N196" s="202">
        <v>1752.68</v>
      </c>
      <c r="O196" s="199">
        <v>20036.400000000001</v>
      </c>
      <c r="P196" s="195"/>
    </row>
    <row r="197" spans="1:16" x14ac:dyDescent="0.3">
      <c r="A197" s="197" t="s">
        <v>91</v>
      </c>
      <c r="B197" s="197" t="s">
        <v>92</v>
      </c>
      <c r="C197" s="202">
        <v>1582.53</v>
      </c>
      <c r="D197" s="202">
        <v>1582.53</v>
      </c>
      <c r="E197" s="202">
        <v>1582.53</v>
      </c>
      <c r="F197" s="202">
        <v>1582.53</v>
      </c>
      <c r="G197" s="202">
        <v>1582.53</v>
      </c>
      <c r="H197" s="202">
        <v>1582.53</v>
      </c>
      <c r="I197" s="202">
        <v>1748.06</v>
      </c>
      <c r="J197" s="202">
        <v>1748.06</v>
      </c>
      <c r="K197" s="202">
        <v>1748.06</v>
      </c>
      <c r="L197" s="202">
        <v>1748.06</v>
      </c>
      <c r="M197" s="202">
        <v>1748.06</v>
      </c>
      <c r="N197" s="202">
        <v>1748.06</v>
      </c>
      <c r="O197" s="199">
        <v>19983.54</v>
      </c>
      <c r="P197" s="195"/>
    </row>
    <row r="198" spans="1:16" x14ac:dyDescent="0.3">
      <c r="A198" s="197" t="s">
        <v>93</v>
      </c>
      <c r="B198" s="197" t="s">
        <v>94</v>
      </c>
      <c r="C198" s="202">
        <v>2258.4299999999998</v>
      </c>
      <c r="D198" s="202">
        <v>2258.4299999999998</v>
      </c>
      <c r="E198" s="202">
        <v>2258.4299999999998</v>
      </c>
      <c r="F198" s="202">
        <v>2258.4299999999998</v>
      </c>
      <c r="G198" s="202">
        <v>2258.4299999999998</v>
      </c>
      <c r="H198" s="202">
        <v>2258.4299999999998</v>
      </c>
      <c r="I198" s="202">
        <v>2494.65</v>
      </c>
      <c r="J198" s="202">
        <v>2494.65</v>
      </c>
      <c r="K198" s="202">
        <v>2494.65</v>
      </c>
      <c r="L198" s="202">
        <v>2494.65</v>
      </c>
      <c r="M198" s="202">
        <v>2494.65</v>
      </c>
      <c r="N198" s="202">
        <v>2494.65</v>
      </c>
      <c r="O198" s="199">
        <v>28518.48</v>
      </c>
      <c r="P198" s="195"/>
    </row>
    <row r="199" spans="1:16" x14ac:dyDescent="0.3">
      <c r="A199" s="197" t="s">
        <v>95</v>
      </c>
      <c r="B199" s="197" t="s">
        <v>96</v>
      </c>
      <c r="C199" s="202">
        <v>1008.96</v>
      </c>
      <c r="D199" s="202">
        <v>1008.97</v>
      </c>
      <c r="E199" s="202">
        <v>1008.97</v>
      </c>
      <c r="F199" s="202">
        <v>1008.97</v>
      </c>
      <c r="G199" s="202">
        <v>1008.97</v>
      </c>
      <c r="H199" s="202">
        <v>1008.97</v>
      </c>
      <c r="I199" s="202">
        <v>1114.5</v>
      </c>
      <c r="J199" s="202">
        <v>1114.5</v>
      </c>
      <c r="K199" s="202">
        <v>1114.5</v>
      </c>
      <c r="L199" s="202">
        <v>1114.5</v>
      </c>
      <c r="M199" s="202">
        <v>1114.5</v>
      </c>
      <c r="N199" s="202">
        <v>1114.5</v>
      </c>
      <c r="O199" s="199">
        <v>12740.81</v>
      </c>
      <c r="P199" s="195"/>
    </row>
    <row r="200" spans="1:16" x14ac:dyDescent="0.3">
      <c r="A200" s="197" t="s">
        <v>97</v>
      </c>
      <c r="B200" s="197" t="s">
        <v>98</v>
      </c>
      <c r="C200" s="202">
        <v>1549.04</v>
      </c>
      <c r="D200" s="202">
        <v>1549.04</v>
      </c>
      <c r="E200" s="202">
        <v>1549.04</v>
      </c>
      <c r="F200" s="202">
        <v>1549.04</v>
      </c>
      <c r="G200" s="202">
        <v>1549.04</v>
      </c>
      <c r="H200" s="202">
        <v>1549.04</v>
      </c>
      <c r="I200" s="202">
        <v>1711.06</v>
      </c>
      <c r="J200" s="202">
        <v>1711.06</v>
      </c>
      <c r="K200" s="202">
        <v>1711.06</v>
      </c>
      <c r="L200" s="202">
        <v>1711.06</v>
      </c>
      <c r="M200" s="202">
        <v>1711.06</v>
      </c>
      <c r="N200" s="202">
        <v>1711.06</v>
      </c>
      <c r="O200" s="199">
        <v>19560.599999999999</v>
      </c>
      <c r="P200" s="195"/>
    </row>
    <row r="201" spans="1:16" x14ac:dyDescent="0.3">
      <c r="A201" s="197" t="s">
        <v>99</v>
      </c>
      <c r="B201" s="197" t="s">
        <v>100</v>
      </c>
      <c r="C201" s="202">
        <v>2237.4899999999998</v>
      </c>
      <c r="D201" s="202">
        <v>2237.5</v>
      </c>
      <c r="E201" s="202">
        <v>2237.5</v>
      </c>
      <c r="F201" s="202">
        <v>2237.5</v>
      </c>
      <c r="G201" s="202">
        <v>2237.5</v>
      </c>
      <c r="H201" s="202">
        <v>2237.5</v>
      </c>
      <c r="I201" s="202">
        <v>2471.5300000000002</v>
      </c>
      <c r="J201" s="202">
        <v>2471.5300000000002</v>
      </c>
      <c r="K201" s="202">
        <v>2471.5300000000002</v>
      </c>
      <c r="L201" s="202">
        <v>2471.5300000000002</v>
      </c>
      <c r="M201" s="202">
        <v>2471.5300000000002</v>
      </c>
      <c r="N201" s="202">
        <v>2471.5300000000002</v>
      </c>
      <c r="O201" s="199">
        <v>28254.17</v>
      </c>
      <c r="P201" s="195"/>
    </row>
    <row r="202" spans="1:16" x14ac:dyDescent="0.3">
      <c r="A202" s="197" t="s">
        <v>101</v>
      </c>
      <c r="B202" s="197" t="s">
        <v>102</v>
      </c>
      <c r="C202" s="202">
        <v>2005.37</v>
      </c>
      <c r="D202" s="202">
        <v>2005.37</v>
      </c>
      <c r="E202" s="202">
        <v>2005.37</v>
      </c>
      <c r="F202" s="202">
        <v>2005.37</v>
      </c>
      <c r="G202" s="202">
        <v>2005.37</v>
      </c>
      <c r="H202" s="202">
        <v>2005.37</v>
      </c>
      <c r="I202" s="202">
        <v>2215.13</v>
      </c>
      <c r="J202" s="202">
        <v>2215.13</v>
      </c>
      <c r="K202" s="202">
        <v>2215.13</v>
      </c>
      <c r="L202" s="202">
        <v>2215.13</v>
      </c>
      <c r="M202" s="202">
        <v>2215.13</v>
      </c>
      <c r="N202" s="202">
        <v>2215.13</v>
      </c>
      <c r="O202" s="199">
        <v>25323</v>
      </c>
      <c r="P202" s="195"/>
    </row>
    <row r="203" spans="1:16" x14ac:dyDescent="0.3">
      <c r="A203" s="197" t="s">
        <v>103</v>
      </c>
      <c r="B203" s="197" t="s">
        <v>104</v>
      </c>
      <c r="C203" s="202">
        <v>1584.62</v>
      </c>
      <c r="D203" s="202">
        <v>1584.62</v>
      </c>
      <c r="E203" s="202">
        <v>1584.62</v>
      </c>
      <c r="F203" s="202">
        <v>1584.62</v>
      </c>
      <c r="G203" s="202">
        <v>1584.62</v>
      </c>
      <c r="H203" s="202">
        <v>1584.62</v>
      </c>
      <c r="I203" s="202">
        <v>1750.37</v>
      </c>
      <c r="J203" s="202">
        <v>1750.37</v>
      </c>
      <c r="K203" s="202">
        <v>1750.37</v>
      </c>
      <c r="L203" s="202">
        <v>1750.37</v>
      </c>
      <c r="M203" s="202">
        <v>1750.37</v>
      </c>
      <c r="N203" s="202">
        <v>1750.37</v>
      </c>
      <c r="O203" s="199">
        <v>20009.939999999999</v>
      </c>
      <c r="P203" s="195"/>
    </row>
    <row r="204" spans="1:16" x14ac:dyDescent="0.3">
      <c r="A204" s="197" t="s">
        <v>105</v>
      </c>
      <c r="B204" s="197" t="s">
        <v>106</v>
      </c>
      <c r="C204" s="202">
        <v>2030.49</v>
      </c>
      <c r="D204" s="202">
        <v>2030.49</v>
      </c>
      <c r="E204" s="202">
        <v>2030.49</v>
      </c>
      <c r="F204" s="202">
        <v>2030.49</v>
      </c>
      <c r="G204" s="202">
        <v>2030.49</v>
      </c>
      <c r="H204" s="202">
        <v>2030.49</v>
      </c>
      <c r="I204" s="202">
        <v>2242.88</v>
      </c>
      <c r="J204" s="202">
        <v>2242.88</v>
      </c>
      <c r="K204" s="202">
        <v>2242.88</v>
      </c>
      <c r="L204" s="202">
        <v>2242.88</v>
      </c>
      <c r="M204" s="202">
        <v>2242.88</v>
      </c>
      <c r="N204" s="202">
        <v>2242.88</v>
      </c>
      <c r="O204" s="199">
        <v>25640.22</v>
      </c>
      <c r="P204" s="195"/>
    </row>
    <row r="205" spans="1:16" x14ac:dyDescent="0.3">
      <c r="A205" s="197" t="s">
        <v>107</v>
      </c>
      <c r="B205" s="197" t="s">
        <v>108</v>
      </c>
      <c r="C205" s="202">
        <v>1006.87</v>
      </c>
      <c r="D205" s="202">
        <v>1006.87</v>
      </c>
      <c r="E205" s="202">
        <v>1006.87</v>
      </c>
      <c r="F205" s="202">
        <v>1006.87</v>
      </c>
      <c r="G205" s="202">
        <v>1006.87</v>
      </c>
      <c r="H205" s="202">
        <v>1006.87</v>
      </c>
      <c r="I205" s="202">
        <v>1112.19</v>
      </c>
      <c r="J205" s="202">
        <v>1112.19</v>
      </c>
      <c r="K205" s="202">
        <v>1112.19</v>
      </c>
      <c r="L205" s="202">
        <v>1112.19</v>
      </c>
      <c r="M205" s="202">
        <v>1112.19</v>
      </c>
      <c r="N205" s="202">
        <v>1112.19</v>
      </c>
      <c r="O205" s="199">
        <v>12714.36</v>
      </c>
      <c r="P205" s="195"/>
    </row>
    <row r="206" spans="1:16" x14ac:dyDescent="0.3">
      <c r="A206" s="197" t="s">
        <v>109</v>
      </c>
      <c r="B206" s="197" t="s">
        <v>110</v>
      </c>
      <c r="C206" s="202">
        <v>2065.38</v>
      </c>
      <c r="D206" s="202">
        <v>2065.38</v>
      </c>
      <c r="E206" s="202">
        <v>2065.38</v>
      </c>
      <c r="F206" s="202">
        <v>2065.38</v>
      </c>
      <c r="G206" s="202">
        <v>2065.38</v>
      </c>
      <c r="H206" s="202">
        <v>2065.38</v>
      </c>
      <c r="I206" s="202">
        <v>2281.41</v>
      </c>
      <c r="J206" s="202">
        <v>2281.41</v>
      </c>
      <c r="K206" s="202">
        <v>2281.41</v>
      </c>
      <c r="L206" s="202">
        <v>2281.41</v>
      </c>
      <c r="M206" s="202">
        <v>2281.41</v>
      </c>
      <c r="N206" s="202">
        <v>2281.41</v>
      </c>
      <c r="O206" s="199">
        <v>26080.74</v>
      </c>
      <c r="P206" s="195"/>
    </row>
    <row r="207" spans="1:16" x14ac:dyDescent="0.3">
      <c r="A207" s="197" t="s">
        <v>111</v>
      </c>
      <c r="B207" s="197" t="s">
        <v>112</v>
      </c>
      <c r="C207" s="202">
        <v>2030.49</v>
      </c>
      <c r="D207" s="202">
        <v>2030.49</v>
      </c>
      <c r="E207" s="202">
        <v>2030.49</v>
      </c>
      <c r="F207" s="202">
        <v>2030.49</v>
      </c>
      <c r="G207" s="202">
        <v>2030.49</v>
      </c>
      <c r="H207" s="202">
        <v>2030.49</v>
      </c>
      <c r="I207" s="202">
        <v>2242.88</v>
      </c>
      <c r="J207" s="202">
        <v>2242.88</v>
      </c>
      <c r="K207" s="202">
        <v>2242.88</v>
      </c>
      <c r="L207" s="202">
        <v>2242.88</v>
      </c>
      <c r="M207" s="202">
        <v>2242.88</v>
      </c>
      <c r="N207" s="202">
        <v>2242.88</v>
      </c>
      <c r="O207" s="199">
        <v>25640.22</v>
      </c>
      <c r="P207" s="195"/>
    </row>
    <row r="208" spans="1:16" x14ac:dyDescent="0.3">
      <c r="A208" s="197" t="s">
        <v>113</v>
      </c>
      <c r="B208" s="197" t="s">
        <v>114</v>
      </c>
      <c r="C208" s="202">
        <v>2013.74</v>
      </c>
      <c r="D208" s="202">
        <v>2013.75</v>
      </c>
      <c r="E208" s="202">
        <v>2013.75</v>
      </c>
      <c r="F208" s="202">
        <v>2013.75</v>
      </c>
      <c r="G208" s="202">
        <v>2013.75</v>
      </c>
      <c r="H208" s="202">
        <v>2013.75</v>
      </c>
      <c r="I208" s="202">
        <v>2224.38</v>
      </c>
      <c r="J208" s="202">
        <v>2224.38</v>
      </c>
      <c r="K208" s="202">
        <v>2224.38</v>
      </c>
      <c r="L208" s="202">
        <v>2224.38</v>
      </c>
      <c r="M208" s="202">
        <v>2224.38</v>
      </c>
      <c r="N208" s="202">
        <v>2224.38</v>
      </c>
      <c r="O208" s="199">
        <v>25428.77</v>
      </c>
      <c r="P208" s="195"/>
    </row>
    <row r="209" spans="1:16" x14ac:dyDescent="0.3">
      <c r="A209" s="197" t="s">
        <v>115</v>
      </c>
      <c r="B209" s="197" t="s">
        <v>116</v>
      </c>
      <c r="C209" s="198">
        <v>922.21</v>
      </c>
      <c r="D209" s="198">
        <v>922.21</v>
      </c>
      <c r="E209" s="198">
        <v>922.21</v>
      </c>
      <c r="F209" s="198">
        <v>922.21</v>
      </c>
      <c r="G209" s="198">
        <v>922.21</v>
      </c>
      <c r="H209" s="198">
        <v>922.21</v>
      </c>
      <c r="I209" s="202">
        <v>1018.67</v>
      </c>
      <c r="J209" s="202">
        <v>1018.67</v>
      </c>
      <c r="K209" s="202">
        <v>1018.67</v>
      </c>
      <c r="L209" s="202">
        <v>1018.67</v>
      </c>
      <c r="M209" s="202">
        <v>1018.67</v>
      </c>
      <c r="N209" s="202">
        <v>1018.67</v>
      </c>
      <c r="O209" s="199">
        <v>11645.28</v>
      </c>
      <c r="P209" s="195"/>
    </row>
    <row r="210" spans="1:16" x14ac:dyDescent="0.3">
      <c r="A210" s="197" t="s">
        <v>117</v>
      </c>
      <c r="B210" s="197" t="s">
        <v>118</v>
      </c>
      <c r="C210" s="202">
        <v>1895.59</v>
      </c>
      <c r="D210" s="202">
        <v>1895.59</v>
      </c>
      <c r="E210" s="202">
        <v>1895.59</v>
      </c>
      <c r="F210" s="202">
        <v>1895.59</v>
      </c>
      <c r="G210" s="202">
        <v>1895.59</v>
      </c>
      <c r="H210" s="202">
        <v>1895.59</v>
      </c>
      <c r="I210" s="202">
        <v>2093.87</v>
      </c>
      <c r="J210" s="202">
        <v>2093.87</v>
      </c>
      <c r="K210" s="202">
        <v>2093.87</v>
      </c>
      <c r="L210" s="202">
        <v>2093.87</v>
      </c>
      <c r="M210" s="198">
        <v>837.55</v>
      </c>
      <c r="N210" s="200"/>
      <c r="O210" s="199">
        <v>20586.57</v>
      </c>
      <c r="P210" s="195"/>
    </row>
    <row r="211" spans="1:16" x14ac:dyDescent="0.3">
      <c r="A211" s="197" t="s">
        <v>519</v>
      </c>
      <c r="B211" s="197" t="s">
        <v>118</v>
      </c>
      <c r="C211" s="200"/>
      <c r="D211" s="200"/>
      <c r="E211" s="200"/>
      <c r="F211" s="200"/>
      <c r="G211" s="200"/>
      <c r="H211" s="200"/>
      <c r="I211" s="200"/>
      <c r="J211" s="200"/>
      <c r="K211" s="200"/>
      <c r="L211" s="200"/>
      <c r="M211" s="202">
        <v>1256.32</v>
      </c>
      <c r="N211" s="202">
        <v>2093.87</v>
      </c>
      <c r="O211" s="199">
        <v>3350.19</v>
      </c>
      <c r="P211" s="195"/>
    </row>
    <row r="212" spans="1:16" x14ac:dyDescent="0.3">
      <c r="A212" s="197" t="s">
        <v>119</v>
      </c>
      <c r="B212" s="197" t="s">
        <v>120</v>
      </c>
      <c r="C212" s="202">
        <v>2068.17</v>
      </c>
      <c r="D212" s="202">
        <v>2068.17</v>
      </c>
      <c r="E212" s="202">
        <v>2068.17</v>
      </c>
      <c r="F212" s="202">
        <v>2068.17</v>
      </c>
      <c r="G212" s="202">
        <v>2068.17</v>
      </c>
      <c r="H212" s="202">
        <v>2068.17</v>
      </c>
      <c r="I212" s="202">
        <v>2284.5</v>
      </c>
      <c r="J212" s="202">
        <v>2284.5</v>
      </c>
      <c r="K212" s="202">
        <v>2284.5</v>
      </c>
      <c r="L212" s="202">
        <v>2284.5</v>
      </c>
      <c r="M212" s="202">
        <v>2284.5</v>
      </c>
      <c r="N212" s="202">
        <v>2284.5</v>
      </c>
      <c r="O212" s="199">
        <v>26116.02</v>
      </c>
      <c r="P212" s="195"/>
    </row>
    <row r="213" spans="1:16" x14ac:dyDescent="0.3">
      <c r="A213" s="197" t="s">
        <v>121</v>
      </c>
      <c r="B213" s="197" t="s">
        <v>122</v>
      </c>
      <c r="C213" s="202">
        <v>1011.06</v>
      </c>
      <c r="D213" s="202">
        <v>1011.06</v>
      </c>
      <c r="E213" s="202">
        <v>1011.06</v>
      </c>
      <c r="F213" s="202">
        <v>1011.06</v>
      </c>
      <c r="G213" s="202">
        <v>1011.06</v>
      </c>
      <c r="H213" s="202">
        <v>1011.06</v>
      </c>
      <c r="I213" s="202">
        <v>1116.81</v>
      </c>
      <c r="J213" s="202">
        <v>1116.81</v>
      </c>
      <c r="K213" s="202">
        <v>1116.81</v>
      </c>
      <c r="L213" s="202">
        <v>1116.81</v>
      </c>
      <c r="M213" s="202">
        <v>1116.81</v>
      </c>
      <c r="N213" s="202">
        <v>1116.81</v>
      </c>
      <c r="O213" s="199">
        <v>12767.22</v>
      </c>
      <c r="P213" s="195"/>
    </row>
    <row r="214" spans="1:16" x14ac:dyDescent="0.3">
      <c r="A214" s="197" t="s">
        <v>123</v>
      </c>
      <c r="B214" s="197" t="s">
        <v>124</v>
      </c>
      <c r="C214" s="202">
        <v>1546.95</v>
      </c>
      <c r="D214" s="202">
        <v>1546.94</v>
      </c>
      <c r="E214" s="202">
        <v>1546.94</v>
      </c>
      <c r="F214" s="202">
        <v>1546.94</v>
      </c>
      <c r="G214" s="202">
        <v>1546.94</v>
      </c>
      <c r="H214" s="202">
        <v>1546.94</v>
      </c>
      <c r="I214" s="202">
        <v>1708.75</v>
      </c>
      <c r="J214" s="202">
        <v>1708.75</v>
      </c>
      <c r="K214" s="202">
        <v>1708.75</v>
      </c>
      <c r="L214" s="202">
        <v>1708.75</v>
      </c>
      <c r="M214" s="202">
        <v>1708.75</v>
      </c>
      <c r="N214" s="202">
        <v>1708.75</v>
      </c>
      <c r="O214" s="199">
        <v>19534.150000000001</v>
      </c>
      <c r="P214" s="195"/>
    </row>
    <row r="215" spans="1:16" x14ac:dyDescent="0.3">
      <c r="A215" s="197" t="s">
        <v>125</v>
      </c>
      <c r="B215" s="197" t="s">
        <v>126</v>
      </c>
      <c r="C215" s="202">
        <v>1566.25</v>
      </c>
      <c r="D215" s="202">
        <v>1566.25</v>
      </c>
      <c r="E215" s="202">
        <v>1566.25</v>
      </c>
      <c r="F215" s="202">
        <v>1566.25</v>
      </c>
      <c r="G215" s="202">
        <v>1566.25</v>
      </c>
      <c r="H215" s="202">
        <v>1566.25</v>
      </c>
      <c r="I215" s="202">
        <v>1730.07</v>
      </c>
      <c r="J215" s="202">
        <v>1730.07</v>
      </c>
      <c r="K215" s="202">
        <v>1730.07</v>
      </c>
      <c r="L215" s="202">
        <v>1730.07</v>
      </c>
      <c r="M215" s="202">
        <v>1730.07</v>
      </c>
      <c r="N215" s="202">
        <v>1730.07</v>
      </c>
      <c r="O215" s="199">
        <v>19777.919999999998</v>
      </c>
      <c r="P215" s="195"/>
    </row>
    <row r="216" spans="1:16" x14ac:dyDescent="0.3">
      <c r="A216" s="197" t="s">
        <v>127</v>
      </c>
      <c r="B216" s="197" t="s">
        <v>128</v>
      </c>
      <c r="C216" s="202">
        <v>1165.27</v>
      </c>
      <c r="D216" s="202">
        <v>1165.27</v>
      </c>
      <c r="E216" s="202">
        <v>1165.27</v>
      </c>
      <c r="F216" s="202">
        <v>1165.27</v>
      </c>
      <c r="G216" s="202">
        <v>1165.27</v>
      </c>
      <c r="H216" s="202">
        <v>1165.27</v>
      </c>
      <c r="I216" s="202">
        <v>1287.1500000000001</v>
      </c>
      <c r="J216" s="202">
        <v>1287.1500000000001</v>
      </c>
      <c r="K216" s="202">
        <v>1287.1500000000001</v>
      </c>
      <c r="L216" s="202">
        <v>1287.1500000000001</v>
      </c>
      <c r="M216" s="202">
        <v>1287.1500000000001</v>
      </c>
      <c r="N216" s="202">
        <v>1287.1500000000001</v>
      </c>
      <c r="O216" s="199">
        <v>14714.52</v>
      </c>
      <c r="P216" s="195"/>
    </row>
    <row r="217" spans="1:16" x14ac:dyDescent="0.3">
      <c r="A217" s="197" t="s">
        <v>129</v>
      </c>
      <c r="B217" s="197" t="s">
        <v>130</v>
      </c>
      <c r="C217" s="202">
        <v>1516.47</v>
      </c>
      <c r="D217" s="202">
        <v>1516.47</v>
      </c>
      <c r="E217" s="202">
        <v>1516.47</v>
      </c>
      <c r="F217" s="202">
        <v>1516.47</v>
      </c>
      <c r="G217" s="202">
        <v>1516.47</v>
      </c>
      <c r="H217" s="202">
        <v>1516.47</v>
      </c>
      <c r="I217" s="202">
        <v>1675.09</v>
      </c>
      <c r="J217" s="202">
        <v>1675.09</v>
      </c>
      <c r="K217" s="202">
        <v>1675.09</v>
      </c>
      <c r="L217" s="202">
        <v>1675.09</v>
      </c>
      <c r="M217" s="202">
        <v>1675.09</v>
      </c>
      <c r="N217" s="202">
        <v>1675.09</v>
      </c>
      <c r="O217" s="199">
        <v>19149.36</v>
      </c>
      <c r="P217" s="195"/>
    </row>
    <row r="218" spans="1:16" x14ac:dyDescent="0.3">
      <c r="A218" s="197" t="s">
        <v>131</v>
      </c>
      <c r="B218" s="197" t="s">
        <v>132</v>
      </c>
      <c r="C218" s="202">
        <v>1838.38</v>
      </c>
      <c r="D218" s="202">
        <v>1838.38</v>
      </c>
      <c r="E218" s="202">
        <v>1838.38</v>
      </c>
      <c r="F218" s="202">
        <v>1838.38</v>
      </c>
      <c r="G218" s="202">
        <v>1838.38</v>
      </c>
      <c r="H218" s="202">
        <v>1838.38</v>
      </c>
      <c r="I218" s="202">
        <v>2030.66</v>
      </c>
      <c r="J218" s="202">
        <v>2030.66</v>
      </c>
      <c r="K218" s="202">
        <v>2030.66</v>
      </c>
      <c r="L218" s="202">
        <v>2030.66</v>
      </c>
      <c r="M218" s="202">
        <v>2030.66</v>
      </c>
      <c r="N218" s="202">
        <v>2030.66</v>
      </c>
      <c r="O218" s="199">
        <v>23214.240000000002</v>
      </c>
      <c r="P218" s="195"/>
    </row>
    <row r="219" spans="1:16" x14ac:dyDescent="0.3">
      <c r="A219" s="197" t="s">
        <v>133</v>
      </c>
      <c r="B219" s="197" t="s">
        <v>134</v>
      </c>
      <c r="C219" s="202">
        <v>1008.96</v>
      </c>
      <c r="D219" s="202">
        <v>1008.97</v>
      </c>
      <c r="E219" s="202">
        <v>1008.97</v>
      </c>
      <c r="F219" s="202">
        <v>1008.97</v>
      </c>
      <c r="G219" s="202">
        <v>1008.97</v>
      </c>
      <c r="H219" s="202">
        <v>1008.97</v>
      </c>
      <c r="I219" s="202">
        <v>1114.5</v>
      </c>
      <c r="J219" s="202">
        <v>1114.5</v>
      </c>
      <c r="K219" s="202">
        <v>1114.5</v>
      </c>
      <c r="L219" s="202">
        <v>1114.5</v>
      </c>
      <c r="M219" s="202">
        <v>1114.5</v>
      </c>
      <c r="N219" s="202">
        <v>1114.5</v>
      </c>
      <c r="O219" s="199">
        <v>12740.81</v>
      </c>
      <c r="P219" s="195"/>
    </row>
    <row r="220" spans="1:16" x14ac:dyDescent="0.3">
      <c r="A220" s="197" t="s">
        <v>135</v>
      </c>
      <c r="B220" s="197" t="s">
        <v>136</v>
      </c>
      <c r="C220" s="202">
        <v>1011.06</v>
      </c>
      <c r="D220" s="202">
        <v>1011.06</v>
      </c>
      <c r="E220" s="202">
        <v>1011.06</v>
      </c>
      <c r="F220" s="202">
        <v>1011.06</v>
      </c>
      <c r="G220" s="202">
        <v>1011.06</v>
      </c>
      <c r="H220" s="202">
        <v>1011.06</v>
      </c>
      <c r="I220" s="202">
        <v>1116.81</v>
      </c>
      <c r="J220" s="202">
        <v>1116.81</v>
      </c>
      <c r="K220" s="202">
        <v>1116.81</v>
      </c>
      <c r="L220" s="202">
        <v>1116.81</v>
      </c>
      <c r="M220" s="202">
        <v>1116.81</v>
      </c>
      <c r="N220" s="202">
        <v>1116.81</v>
      </c>
      <c r="O220" s="199">
        <v>12767.22</v>
      </c>
      <c r="P220" s="195"/>
    </row>
    <row r="221" spans="1:16" x14ac:dyDescent="0.3">
      <c r="A221" s="197" t="s">
        <v>137</v>
      </c>
      <c r="B221" s="197" t="s">
        <v>138</v>
      </c>
      <c r="C221" s="202">
        <v>1546.95</v>
      </c>
      <c r="D221" s="202">
        <v>1546.94</v>
      </c>
      <c r="E221" s="202">
        <v>1546.94</v>
      </c>
      <c r="F221" s="202">
        <v>1546.94</v>
      </c>
      <c r="G221" s="202">
        <v>1546.94</v>
      </c>
      <c r="H221" s="202">
        <v>1546.94</v>
      </c>
      <c r="I221" s="202">
        <v>1708.75</v>
      </c>
      <c r="J221" s="202">
        <v>1708.75</v>
      </c>
      <c r="K221" s="202">
        <v>1708.75</v>
      </c>
      <c r="L221" s="202">
        <v>1708.75</v>
      </c>
      <c r="M221" s="202">
        <v>1708.75</v>
      </c>
      <c r="N221" s="202">
        <v>1708.75</v>
      </c>
      <c r="O221" s="199">
        <v>19534.150000000001</v>
      </c>
      <c r="P221" s="195"/>
    </row>
    <row r="222" spans="1:16" x14ac:dyDescent="0.3">
      <c r="A222" s="197" t="s">
        <v>139</v>
      </c>
      <c r="B222" s="197" t="s">
        <v>140</v>
      </c>
      <c r="C222" s="202">
        <v>2230.52</v>
      </c>
      <c r="D222" s="202">
        <v>2230.52</v>
      </c>
      <c r="E222" s="202">
        <v>2230.52</v>
      </c>
      <c r="F222" s="202">
        <v>2230.52</v>
      </c>
      <c r="G222" s="202">
        <v>2230.52</v>
      </c>
      <c r="H222" s="202">
        <v>2230.52</v>
      </c>
      <c r="I222" s="202">
        <v>2463.8200000000002</v>
      </c>
      <c r="J222" s="202">
        <v>2463.8200000000002</v>
      </c>
      <c r="K222" s="202">
        <v>2463.8200000000002</v>
      </c>
      <c r="L222" s="202">
        <v>2463.8200000000002</v>
      </c>
      <c r="M222" s="202">
        <v>2463.8200000000002</v>
      </c>
      <c r="N222" s="202">
        <v>2463.8200000000002</v>
      </c>
      <c r="O222" s="199">
        <v>28166.04</v>
      </c>
      <c r="P222" s="195"/>
    </row>
    <row r="223" spans="1:16" x14ac:dyDescent="0.3">
      <c r="A223" s="197" t="s">
        <v>141</v>
      </c>
      <c r="B223" s="197" t="s">
        <v>142</v>
      </c>
      <c r="C223" s="202">
        <v>1752.09</v>
      </c>
      <c r="D223" s="202">
        <v>1752.09</v>
      </c>
      <c r="E223" s="202">
        <v>1752.09</v>
      </c>
      <c r="F223" s="202">
        <v>1752.09</v>
      </c>
      <c r="G223" s="202">
        <v>1752.09</v>
      </c>
      <c r="H223" s="202">
        <v>1752.09</v>
      </c>
      <c r="I223" s="202">
        <v>1935.35</v>
      </c>
      <c r="J223" s="202">
        <v>1935.35</v>
      </c>
      <c r="K223" s="202">
        <v>1935.35</v>
      </c>
      <c r="L223" s="202">
        <v>1935.35</v>
      </c>
      <c r="M223" s="202">
        <v>1935.35</v>
      </c>
      <c r="N223" s="202">
        <v>1935.35</v>
      </c>
      <c r="O223" s="199">
        <v>22124.639999999999</v>
      </c>
      <c r="P223" s="195"/>
    </row>
    <row r="224" spans="1:16" x14ac:dyDescent="0.3">
      <c r="A224" s="197" t="s">
        <v>143</v>
      </c>
      <c r="B224" s="197" t="s">
        <v>144</v>
      </c>
      <c r="C224" s="202">
        <v>1706.03</v>
      </c>
      <c r="D224" s="202">
        <v>1706.03</v>
      </c>
      <c r="E224" s="202">
        <v>1706.03</v>
      </c>
      <c r="F224" s="202">
        <v>1706.03</v>
      </c>
      <c r="G224" s="202">
        <v>1706.03</v>
      </c>
      <c r="H224" s="202">
        <v>1706.03</v>
      </c>
      <c r="I224" s="202">
        <v>1884.48</v>
      </c>
      <c r="J224" s="202">
        <v>1884.48</v>
      </c>
      <c r="K224" s="202">
        <v>1884.48</v>
      </c>
      <c r="L224" s="202">
        <v>1884.48</v>
      </c>
      <c r="M224" s="202">
        <v>1884.48</v>
      </c>
      <c r="N224" s="202">
        <v>1884.48</v>
      </c>
      <c r="O224" s="199">
        <v>21543.06</v>
      </c>
      <c r="P224" s="195"/>
    </row>
    <row r="225" spans="1:16" x14ac:dyDescent="0.3">
      <c r="A225" s="197" t="s">
        <v>145</v>
      </c>
      <c r="B225" s="197" t="s">
        <v>146</v>
      </c>
      <c r="C225" s="202">
        <v>2068.17</v>
      </c>
      <c r="D225" s="202">
        <v>2068.17</v>
      </c>
      <c r="E225" s="202">
        <v>2068.17</v>
      </c>
      <c r="F225" s="202">
        <v>2068.17</v>
      </c>
      <c r="G225" s="202">
        <v>2068.17</v>
      </c>
      <c r="H225" s="202">
        <v>2068.17</v>
      </c>
      <c r="I225" s="202">
        <v>2284.5</v>
      </c>
      <c r="J225" s="202">
        <v>2284.5</v>
      </c>
      <c r="K225" s="202">
        <v>2284.5</v>
      </c>
      <c r="L225" s="202">
        <v>2284.5</v>
      </c>
      <c r="M225" s="202">
        <v>2284.5</v>
      </c>
      <c r="N225" s="202">
        <v>2284.5</v>
      </c>
      <c r="O225" s="199">
        <v>26116.02</v>
      </c>
      <c r="P225" s="195"/>
    </row>
    <row r="226" spans="1:16" x14ac:dyDescent="0.3">
      <c r="A226" s="197" t="s">
        <v>147</v>
      </c>
      <c r="B226" s="197" t="s">
        <v>148</v>
      </c>
      <c r="C226" s="202">
        <v>1006.87</v>
      </c>
      <c r="D226" s="202">
        <v>1006.87</v>
      </c>
      <c r="E226" s="202">
        <v>1006.87</v>
      </c>
      <c r="F226" s="202">
        <v>1006.87</v>
      </c>
      <c r="G226" s="202">
        <v>1006.87</v>
      </c>
      <c r="H226" s="202">
        <v>1006.87</v>
      </c>
      <c r="I226" s="202">
        <v>1112.19</v>
      </c>
      <c r="J226" s="202">
        <v>1112.19</v>
      </c>
      <c r="K226" s="202">
        <v>1112.19</v>
      </c>
      <c r="L226" s="202">
        <v>1112.19</v>
      </c>
      <c r="M226" s="202">
        <v>1112.19</v>
      </c>
      <c r="N226" s="202">
        <v>1112.19</v>
      </c>
      <c r="O226" s="199">
        <v>12714.36</v>
      </c>
      <c r="P226" s="195"/>
    </row>
    <row r="227" spans="1:16" x14ac:dyDescent="0.3">
      <c r="A227" s="197" t="s">
        <v>149</v>
      </c>
      <c r="B227" s="197" t="s">
        <v>150</v>
      </c>
      <c r="C227" s="202">
        <v>1549.04</v>
      </c>
      <c r="D227" s="202">
        <v>1549.04</v>
      </c>
      <c r="E227" s="202">
        <v>1549.04</v>
      </c>
      <c r="F227" s="202">
        <v>1549.04</v>
      </c>
      <c r="G227" s="202">
        <v>1549.04</v>
      </c>
      <c r="H227" s="202">
        <v>1549.04</v>
      </c>
      <c r="I227" s="202">
        <v>1711.06</v>
      </c>
      <c r="J227" s="202">
        <v>1711.06</v>
      </c>
      <c r="K227" s="202">
        <v>1711.06</v>
      </c>
      <c r="L227" s="202">
        <v>1711.06</v>
      </c>
      <c r="M227" s="202">
        <v>1711.06</v>
      </c>
      <c r="N227" s="202">
        <v>1711.06</v>
      </c>
      <c r="O227" s="199">
        <v>19560.599999999999</v>
      </c>
      <c r="P227" s="195"/>
    </row>
    <row r="228" spans="1:16" x14ac:dyDescent="0.3">
      <c r="A228" s="197" t="s">
        <v>151</v>
      </c>
      <c r="B228" s="197" t="s">
        <v>152</v>
      </c>
      <c r="C228" s="202">
        <v>1786.27</v>
      </c>
      <c r="D228" s="202">
        <v>1786.28</v>
      </c>
      <c r="E228" s="202">
        <v>1786.28</v>
      </c>
      <c r="F228" s="202">
        <v>1786.28</v>
      </c>
      <c r="G228" s="202">
        <v>1786.28</v>
      </c>
      <c r="H228" s="202">
        <v>1786.28</v>
      </c>
      <c r="I228" s="202">
        <v>1973.11</v>
      </c>
      <c r="J228" s="202">
        <v>1973.11</v>
      </c>
      <c r="K228" s="202">
        <v>1973.11</v>
      </c>
      <c r="L228" s="202">
        <v>1973.11</v>
      </c>
      <c r="M228" s="202">
        <v>1973.11</v>
      </c>
      <c r="N228" s="202">
        <v>1973.11</v>
      </c>
      <c r="O228" s="199">
        <v>22556.33</v>
      </c>
      <c r="P228" s="195"/>
    </row>
    <row r="229" spans="1:16" x14ac:dyDescent="0.3">
      <c r="A229" s="197" t="s">
        <v>153</v>
      </c>
      <c r="B229" s="197" t="s">
        <v>154</v>
      </c>
      <c r="C229" s="202">
        <v>1754.18</v>
      </c>
      <c r="D229" s="202">
        <v>1754.18</v>
      </c>
      <c r="E229" s="202">
        <v>1754.18</v>
      </c>
      <c r="F229" s="202">
        <v>1754.18</v>
      </c>
      <c r="G229" s="202">
        <v>1754.18</v>
      </c>
      <c r="H229" s="202">
        <v>1754.18</v>
      </c>
      <c r="I229" s="202">
        <v>1937.66</v>
      </c>
      <c r="J229" s="202">
        <v>1937.66</v>
      </c>
      <c r="K229" s="202">
        <v>1937.66</v>
      </c>
      <c r="L229" s="202">
        <v>1937.66</v>
      </c>
      <c r="M229" s="202">
        <v>1937.66</v>
      </c>
      <c r="N229" s="202">
        <v>1937.66</v>
      </c>
      <c r="O229" s="199">
        <v>22151.040000000001</v>
      </c>
      <c r="P229" s="195"/>
    </row>
    <row r="230" spans="1:16" x14ac:dyDescent="0.3">
      <c r="A230" s="197" t="s">
        <v>155</v>
      </c>
      <c r="B230" s="197" t="s">
        <v>156</v>
      </c>
      <c r="C230" s="202">
        <v>1542.75</v>
      </c>
      <c r="D230" s="202">
        <v>1542.76</v>
      </c>
      <c r="E230" s="202">
        <v>1542.76</v>
      </c>
      <c r="F230" s="202">
        <v>1542.76</v>
      </c>
      <c r="G230" s="202">
        <v>1542.76</v>
      </c>
      <c r="H230" s="202">
        <v>1542.76</v>
      </c>
      <c r="I230" s="202">
        <v>1704.12</v>
      </c>
      <c r="J230" s="202">
        <v>1704.12</v>
      </c>
      <c r="K230" s="202">
        <v>1704.12</v>
      </c>
      <c r="L230" s="202">
        <v>1704.12</v>
      </c>
      <c r="M230" s="202">
        <v>1704.12</v>
      </c>
      <c r="N230" s="202">
        <v>1704.12</v>
      </c>
      <c r="O230" s="199">
        <v>19481.27</v>
      </c>
      <c r="P230" s="195"/>
    </row>
    <row r="231" spans="1:16" x14ac:dyDescent="0.3">
      <c r="A231" s="197" t="s">
        <v>157</v>
      </c>
      <c r="B231" s="197" t="s">
        <v>158</v>
      </c>
      <c r="C231" s="198">
        <v>759.17</v>
      </c>
      <c r="D231" s="198">
        <v>759.17</v>
      </c>
      <c r="E231" s="198">
        <v>759.17</v>
      </c>
      <c r="F231" s="198">
        <v>759.17</v>
      </c>
      <c r="G231" s="198">
        <v>759.17</v>
      </c>
      <c r="H231" s="198">
        <v>759.17</v>
      </c>
      <c r="I231" s="198">
        <v>838.57</v>
      </c>
      <c r="J231" s="198">
        <v>838.57</v>
      </c>
      <c r="K231" s="198">
        <v>838.57</v>
      </c>
      <c r="L231" s="198">
        <v>838.57</v>
      </c>
      <c r="M231" s="198">
        <v>838.57</v>
      </c>
      <c r="N231" s="198">
        <v>838.57</v>
      </c>
      <c r="O231" s="199">
        <v>9586.44</v>
      </c>
      <c r="P231" s="195"/>
    </row>
    <row r="232" spans="1:16" x14ac:dyDescent="0.3">
      <c r="A232" s="197" t="s">
        <v>159</v>
      </c>
      <c r="B232" s="197" t="s">
        <v>160</v>
      </c>
      <c r="C232" s="202">
        <v>2063.9899999999998</v>
      </c>
      <c r="D232" s="202">
        <v>2063.9899999999998</v>
      </c>
      <c r="E232" s="202">
        <v>2063.9899999999998</v>
      </c>
      <c r="F232" s="202">
        <v>2063.9899999999998</v>
      </c>
      <c r="G232" s="202">
        <v>2063.9899999999998</v>
      </c>
      <c r="H232" s="202">
        <v>2063.9899999999998</v>
      </c>
      <c r="I232" s="202">
        <v>2279.87</v>
      </c>
      <c r="J232" s="202">
        <v>2279.87</v>
      </c>
      <c r="K232" s="202">
        <v>2279.87</v>
      </c>
      <c r="L232" s="202">
        <v>2279.87</v>
      </c>
      <c r="M232" s="202">
        <v>2279.87</v>
      </c>
      <c r="N232" s="202">
        <v>2279.87</v>
      </c>
      <c r="O232" s="199">
        <v>26063.16</v>
      </c>
      <c r="P232" s="195"/>
    </row>
    <row r="233" spans="1:16" x14ac:dyDescent="0.3">
      <c r="A233" s="197" t="s">
        <v>161</v>
      </c>
      <c r="B233" s="197" t="s">
        <v>162</v>
      </c>
      <c r="C233" s="202">
        <v>1011.06</v>
      </c>
      <c r="D233" s="202">
        <v>1011.06</v>
      </c>
      <c r="E233" s="202">
        <v>1011.06</v>
      </c>
      <c r="F233" s="202">
        <v>1011.06</v>
      </c>
      <c r="G233" s="202">
        <v>1011.06</v>
      </c>
      <c r="H233" s="202">
        <v>1011.06</v>
      </c>
      <c r="I233" s="202">
        <v>1116.81</v>
      </c>
      <c r="J233" s="202">
        <v>1116.81</v>
      </c>
      <c r="K233" s="202">
        <v>1116.81</v>
      </c>
      <c r="L233" s="202">
        <v>1116.81</v>
      </c>
      <c r="M233" s="202">
        <v>1116.81</v>
      </c>
      <c r="N233" s="202">
        <v>1116.81</v>
      </c>
      <c r="O233" s="199">
        <v>12767.22</v>
      </c>
      <c r="P233" s="195"/>
    </row>
    <row r="234" spans="1:16" x14ac:dyDescent="0.3">
      <c r="A234" s="197" t="s">
        <v>163</v>
      </c>
      <c r="B234" s="197" t="s">
        <v>164</v>
      </c>
      <c r="C234" s="202">
        <v>1546.95</v>
      </c>
      <c r="D234" s="202">
        <v>1546.94</v>
      </c>
      <c r="E234" s="202">
        <v>1546.94</v>
      </c>
      <c r="F234" s="202">
        <v>1546.94</v>
      </c>
      <c r="G234" s="202">
        <v>1546.94</v>
      </c>
      <c r="H234" s="202">
        <v>1546.94</v>
      </c>
      <c r="I234" s="202">
        <v>1708.75</v>
      </c>
      <c r="J234" s="202">
        <v>1708.75</v>
      </c>
      <c r="K234" s="202">
        <v>1708.75</v>
      </c>
      <c r="L234" s="202">
        <v>1708.75</v>
      </c>
      <c r="M234" s="202">
        <v>1708.75</v>
      </c>
      <c r="N234" s="202">
        <v>1708.75</v>
      </c>
      <c r="O234" s="199">
        <v>19534.150000000001</v>
      </c>
      <c r="P234" s="195"/>
    </row>
    <row r="235" spans="1:16" x14ac:dyDescent="0.3">
      <c r="A235" s="197" t="s">
        <v>165</v>
      </c>
      <c r="B235" s="197" t="s">
        <v>166</v>
      </c>
      <c r="C235" s="202">
        <v>2009.56</v>
      </c>
      <c r="D235" s="202">
        <v>2009.56</v>
      </c>
      <c r="E235" s="202">
        <v>2009.56</v>
      </c>
      <c r="F235" s="202">
        <v>2009.56</v>
      </c>
      <c r="G235" s="202">
        <v>2009.56</v>
      </c>
      <c r="H235" s="202">
        <v>2009.56</v>
      </c>
      <c r="I235" s="202">
        <v>1503.7</v>
      </c>
      <c r="J235" s="200"/>
      <c r="K235" s="200"/>
      <c r="L235" s="200"/>
      <c r="M235" s="200"/>
      <c r="N235" s="200"/>
      <c r="O235" s="199">
        <v>13561.06</v>
      </c>
      <c r="P235" s="195"/>
    </row>
    <row r="236" spans="1:16" x14ac:dyDescent="0.3">
      <c r="A236" s="197" t="s">
        <v>518</v>
      </c>
      <c r="B236" s="197" t="s">
        <v>166</v>
      </c>
      <c r="C236" s="200"/>
      <c r="D236" s="200"/>
      <c r="E236" s="200"/>
      <c r="F236" s="200"/>
      <c r="G236" s="200"/>
      <c r="H236" s="200"/>
      <c r="I236" s="198">
        <v>716.05</v>
      </c>
      <c r="J236" s="202">
        <v>2219.75</v>
      </c>
      <c r="K236" s="202">
        <v>2219.75</v>
      </c>
      <c r="L236" s="202">
        <v>2219.75</v>
      </c>
      <c r="M236" s="202">
        <v>2219.75</v>
      </c>
      <c r="N236" s="202">
        <v>2219.75</v>
      </c>
      <c r="O236" s="199">
        <v>11814.8</v>
      </c>
      <c r="P236" s="195"/>
    </row>
    <row r="237" spans="1:16" x14ac:dyDescent="0.3">
      <c r="A237" s="197" t="s">
        <v>167</v>
      </c>
      <c r="B237" s="197" t="s">
        <v>168</v>
      </c>
      <c r="C237" s="202">
        <v>1555.55</v>
      </c>
      <c r="D237" s="202">
        <v>1555.55</v>
      </c>
      <c r="E237" s="202">
        <v>1555.55</v>
      </c>
      <c r="F237" s="202">
        <v>1555.55</v>
      </c>
      <c r="G237" s="202">
        <v>1555.55</v>
      </c>
      <c r="H237" s="202">
        <v>1555.55</v>
      </c>
      <c r="I237" s="202">
        <v>1718.25</v>
      </c>
      <c r="J237" s="202">
        <v>1718.25</v>
      </c>
      <c r="K237" s="202">
        <v>1718.25</v>
      </c>
      <c r="L237" s="202">
        <v>1718.25</v>
      </c>
      <c r="M237" s="202">
        <v>1718.25</v>
      </c>
      <c r="N237" s="202">
        <v>1718.25</v>
      </c>
      <c r="O237" s="199">
        <v>19642.8</v>
      </c>
      <c r="P237" s="195"/>
    </row>
    <row r="238" spans="1:16" x14ac:dyDescent="0.3">
      <c r="A238" s="197" t="s">
        <v>169</v>
      </c>
      <c r="B238" s="197" t="s">
        <v>170</v>
      </c>
      <c r="C238" s="202">
        <v>1703.94</v>
      </c>
      <c r="D238" s="202">
        <v>1703.94</v>
      </c>
      <c r="E238" s="202">
        <v>1703.94</v>
      </c>
      <c r="F238" s="202">
        <v>1703.94</v>
      </c>
      <c r="G238" s="202">
        <v>1703.94</v>
      </c>
      <c r="H238" s="202">
        <v>1703.94</v>
      </c>
      <c r="I238" s="202">
        <v>1882.17</v>
      </c>
      <c r="J238" s="202">
        <v>1882.17</v>
      </c>
      <c r="K238" s="202">
        <v>1882.17</v>
      </c>
      <c r="L238" s="202">
        <v>1882.17</v>
      </c>
      <c r="M238" s="202">
        <v>1882.17</v>
      </c>
      <c r="N238" s="202">
        <v>1882.17</v>
      </c>
      <c r="O238" s="199">
        <v>21516.66</v>
      </c>
      <c r="P238" s="195"/>
    </row>
    <row r="239" spans="1:16" x14ac:dyDescent="0.3">
      <c r="A239" s="197" t="s">
        <v>171</v>
      </c>
      <c r="B239" s="197" t="s">
        <v>172</v>
      </c>
      <c r="C239" s="202">
        <v>2061.89</v>
      </c>
      <c r="D239" s="202">
        <v>2061.89</v>
      </c>
      <c r="E239" s="202">
        <v>2061.89</v>
      </c>
      <c r="F239" s="202">
        <v>2061.89</v>
      </c>
      <c r="G239" s="202">
        <v>2061.89</v>
      </c>
      <c r="H239" s="202">
        <v>2061.89</v>
      </c>
      <c r="I239" s="202">
        <v>2277.56</v>
      </c>
      <c r="J239" s="202">
        <v>2277.56</v>
      </c>
      <c r="K239" s="202">
        <v>2277.56</v>
      </c>
      <c r="L239" s="202">
        <v>2277.56</v>
      </c>
      <c r="M239" s="202">
        <v>2277.56</v>
      </c>
      <c r="N239" s="202">
        <v>2277.56</v>
      </c>
      <c r="O239" s="199">
        <v>26036.7</v>
      </c>
      <c r="P239" s="195"/>
    </row>
    <row r="240" spans="1:16" x14ac:dyDescent="0.3">
      <c r="A240" s="197" t="s">
        <v>173</v>
      </c>
      <c r="B240" s="197" t="s">
        <v>174</v>
      </c>
      <c r="C240" s="198">
        <v>449.36</v>
      </c>
      <c r="D240" s="198">
        <v>449.36</v>
      </c>
      <c r="E240" s="198">
        <v>449.36</v>
      </c>
      <c r="F240" s="198">
        <v>449.36</v>
      </c>
      <c r="G240" s="198">
        <v>449.36</v>
      </c>
      <c r="H240" s="198">
        <v>449.36</v>
      </c>
      <c r="I240" s="198">
        <v>496.36</v>
      </c>
      <c r="J240" s="198">
        <v>496.36</v>
      </c>
      <c r="K240" s="198">
        <v>496.36</v>
      </c>
      <c r="L240" s="198">
        <v>496.36</v>
      </c>
      <c r="M240" s="198">
        <v>496.36</v>
      </c>
      <c r="N240" s="198">
        <v>496.36</v>
      </c>
      <c r="O240" s="199">
        <v>5674.32</v>
      </c>
      <c r="P240" s="195"/>
    </row>
    <row r="241" spans="1:16" x14ac:dyDescent="0.3">
      <c r="A241" s="197" t="s">
        <v>175</v>
      </c>
      <c r="B241" s="197" t="s">
        <v>176</v>
      </c>
      <c r="C241" s="202">
        <v>1553.23</v>
      </c>
      <c r="D241" s="202">
        <v>1553.22</v>
      </c>
      <c r="E241" s="202">
        <v>1553.22</v>
      </c>
      <c r="F241" s="202">
        <v>1553.22</v>
      </c>
      <c r="G241" s="202">
        <v>1553.22</v>
      </c>
      <c r="H241" s="202">
        <v>1553.22</v>
      </c>
      <c r="I241" s="202">
        <v>1715.69</v>
      </c>
      <c r="J241" s="202">
        <v>1715.69</v>
      </c>
      <c r="K241" s="202">
        <v>1715.69</v>
      </c>
      <c r="L241" s="202">
        <v>1715.69</v>
      </c>
      <c r="M241" s="202">
        <v>1715.69</v>
      </c>
      <c r="N241" s="202">
        <v>1715.69</v>
      </c>
      <c r="O241" s="199">
        <v>19613.47</v>
      </c>
      <c r="P241" s="195"/>
    </row>
    <row r="242" spans="1:16" x14ac:dyDescent="0.3">
      <c r="A242" s="197" t="s">
        <v>177</v>
      </c>
      <c r="B242" s="197" t="s">
        <v>178</v>
      </c>
      <c r="C242" s="202">
        <v>2878.51</v>
      </c>
      <c r="D242" s="202">
        <v>2878.51</v>
      </c>
      <c r="E242" s="202">
        <v>2878.51</v>
      </c>
      <c r="F242" s="202">
        <v>2878.51</v>
      </c>
      <c r="G242" s="202">
        <v>2878.51</v>
      </c>
      <c r="H242" s="202">
        <v>2878.51</v>
      </c>
      <c r="I242" s="202">
        <v>3179.59</v>
      </c>
      <c r="J242" s="202">
        <v>3179.59</v>
      </c>
      <c r="K242" s="202">
        <v>3179.59</v>
      </c>
      <c r="L242" s="202">
        <v>3179.59</v>
      </c>
      <c r="M242" s="202">
        <v>3179.59</v>
      </c>
      <c r="N242" s="202">
        <v>3179.59</v>
      </c>
      <c r="O242" s="199">
        <v>36348.6</v>
      </c>
      <c r="P242" s="195"/>
    </row>
    <row r="243" spans="1:16" x14ac:dyDescent="0.3">
      <c r="A243" s="197" t="s">
        <v>179</v>
      </c>
      <c r="B243" s="197" t="s">
        <v>180</v>
      </c>
      <c r="C243" s="202">
        <v>3119.47</v>
      </c>
      <c r="D243" s="202">
        <v>3119.47</v>
      </c>
      <c r="E243" s="202">
        <v>3119.47</v>
      </c>
      <c r="F243" s="202">
        <v>3119.47</v>
      </c>
      <c r="G243" s="202">
        <v>3119.47</v>
      </c>
      <c r="H243" s="202">
        <v>3119.47</v>
      </c>
      <c r="I243" s="202">
        <v>3445.76</v>
      </c>
      <c r="J243" s="202">
        <v>3445.76</v>
      </c>
      <c r="K243" s="202">
        <v>3445.76</v>
      </c>
      <c r="L243" s="202">
        <v>3445.76</v>
      </c>
      <c r="M243" s="202">
        <v>3445.76</v>
      </c>
      <c r="N243" s="202">
        <v>3445.76</v>
      </c>
      <c r="O243" s="199">
        <v>39391.379999999997</v>
      </c>
      <c r="P243" s="195"/>
    </row>
    <row r="244" spans="1:16" x14ac:dyDescent="0.3">
      <c r="A244" s="197" t="s">
        <v>182</v>
      </c>
      <c r="B244" s="197" t="s">
        <v>183</v>
      </c>
      <c r="C244" s="202">
        <v>5249.04</v>
      </c>
      <c r="D244" s="202">
        <v>5249.05</v>
      </c>
      <c r="E244" s="202">
        <v>5249.05</v>
      </c>
      <c r="F244" s="202">
        <v>5249.05</v>
      </c>
      <c r="G244" s="202">
        <v>5249.05</v>
      </c>
      <c r="H244" s="202">
        <v>5249.05</v>
      </c>
      <c r="I244" s="202">
        <v>5798.08</v>
      </c>
      <c r="J244" s="202">
        <v>5798.08</v>
      </c>
      <c r="K244" s="202">
        <v>5798.08</v>
      </c>
      <c r="L244" s="202">
        <v>5798.08</v>
      </c>
      <c r="M244" s="202">
        <v>5798.08</v>
      </c>
      <c r="N244" s="202">
        <v>5798.08</v>
      </c>
      <c r="O244" s="199">
        <v>66282.77</v>
      </c>
      <c r="P244" s="195"/>
    </row>
    <row r="245" spans="1:16" x14ac:dyDescent="0.3">
      <c r="A245" s="197" t="s">
        <v>185</v>
      </c>
      <c r="B245" s="197" t="s">
        <v>186</v>
      </c>
      <c r="C245" s="202">
        <v>2068.17</v>
      </c>
      <c r="D245" s="202">
        <v>2068.17</v>
      </c>
      <c r="E245" s="202">
        <v>2068.17</v>
      </c>
      <c r="F245" s="202">
        <v>2068.17</v>
      </c>
      <c r="G245" s="202">
        <v>2068.17</v>
      </c>
      <c r="H245" s="202">
        <v>2068.17</v>
      </c>
      <c r="I245" s="202">
        <v>2284.5</v>
      </c>
      <c r="J245" s="202">
        <v>2284.5</v>
      </c>
      <c r="K245" s="202">
        <v>2284.5</v>
      </c>
      <c r="L245" s="202">
        <v>2284.5</v>
      </c>
      <c r="M245" s="202">
        <v>2284.5</v>
      </c>
      <c r="N245" s="202">
        <v>2284.5</v>
      </c>
      <c r="O245" s="199">
        <v>26116.02</v>
      </c>
      <c r="P245" s="195"/>
    </row>
    <row r="246" spans="1:16" x14ac:dyDescent="0.3">
      <c r="A246" s="197" t="s">
        <v>187</v>
      </c>
      <c r="B246" s="197" t="s">
        <v>188</v>
      </c>
      <c r="C246" s="202">
        <v>1015.24</v>
      </c>
      <c r="D246" s="202">
        <v>1015.25</v>
      </c>
      <c r="E246" s="202">
        <v>1015.25</v>
      </c>
      <c r="F246" s="202">
        <v>1015.25</v>
      </c>
      <c r="G246" s="202">
        <v>1015.25</v>
      </c>
      <c r="H246" s="202">
        <v>1015.25</v>
      </c>
      <c r="I246" s="202">
        <v>1121.44</v>
      </c>
      <c r="J246" s="202">
        <v>1121.44</v>
      </c>
      <c r="K246" s="202">
        <v>1121.44</v>
      </c>
      <c r="L246" s="202">
        <v>1121.44</v>
      </c>
      <c r="M246" s="202">
        <v>1121.44</v>
      </c>
      <c r="N246" s="202">
        <v>1121.44</v>
      </c>
      <c r="O246" s="199">
        <v>12820.13</v>
      </c>
      <c r="P246" s="195"/>
    </row>
    <row r="247" spans="1:16" x14ac:dyDescent="0.3">
      <c r="A247" s="197" t="s">
        <v>189</v>
      </c>
      <c r="B247" s="197" t="s">
        <v>190</v>
      </c>
      <c r="C247" s="202">
        <v>1549.04</v>
      </c>
      <c r="D247" s="202">
        <v>1549.04</v>
      </c>
      <c r="E247" s="202">
        <v>1549.04</v>
      </c>
      <c r="F247" s="202">
        <v>1549.04</v>
      </c>
      <c r="G247" s="202">
        <v>1549.04</v>
      </c>
      <c r="H247" s="202">
        <v>1549.04</v>
      </c>
      <c r="I247" s="202">
        <v>1711.06</v>
      </c>
      <c r="J247" s="202">
        <v>1711.06</v>
      </c>
      <c r="K247" s="202">
        <v>1711.06</v>
      </c>
      <c r="L247" s="202">
        <v>1711.06</v>
      </c>
      <c r="M247" s="202">
        <v>1711.06</v>
      </c>
      <c r="N247" s="202">
        <v>1711.06</v>
      </c>
      <c r="O247" s="199">
        <v>19560.599999999999</v>
      </c>
      <c r="P247" s="195"/>
    </row>
    <row r="248" spans="1:16" x14ac:dyDescent="0.3">
      <c r="A248" s="197" t="s">
        <v>191</v>
      </c>
      <c r="B248" s="197" t="s">
        <v>192</v>
      </c>
      <c r="C248" s="202">
        <v>4449.18</v>
      </c>
      <c r="D248" s="202">
        <v>4449.18</v>
      </c>
      <c r="E248" s="202">
        <v>4449.18</v>
      </c>
      <c r="F248" s="202">
        <v>4449.18</v>
      </c>
      <c r="G248" s="202">
        <v>4449.18</v>
      </c>
      <c r="H248" s="202">
        <v>4449.18</v>
      </c>
      <c r="I248" s="202">
        <v>4914.55</v>
      </c>
      <c r="J248" s="202">
        <v>4914.55</v>
      </c>
      <c r="K248" s="202">
        <v>4914.55</v>
      </c>
      <c r="L248" s="202">
        <v>4914.55</v>
      </c>
      <c r="M248" s="202">
        <v>4914.55</v>
      </c>
      <c r="N248" s="202">
        <v>4914.55</v>
      </c>
      <c r="O248" s="199">
        <v>56182.38</v>
      </c>
      <c r="P248" s="195"/>
    </row>
    <row r="249" spans="1:16" x14ac:dyDescent="0.3">
      <c r="A249" s="197" t="s">
        <v>193</v>
      </c>
      <c r="B249" s="197" t="s">
        <v>194</v>
      </c>
      <c r="C249" s="202">
        <v>2344.4899999999998</v>
      </c>
      <c r="D249" s="202">
        <v>2344.4899999999998</v>
      </c>
      <c r="E249" s="202">
        <v>2344.4899999999998</v>
      </c>
      <c r="F249" s="202">
        <v>2344.4899999999998</v>
      </c>
      <c r="G249" s="202">
        <v>2344.4899999999998</v>
      </c>
      <c r="H249" s="202">
        <v>2344.4899999999998</v>
      </c>
      <c r="I249" s="202">
        <v>2589.71</v>
      </c>
      <c r="J249" s="202">
        <v>2589.71</v>
      </c>
      <c r="K249" s="202">
        <v>2589.71</v>
      </c>
      <c r="L249" s="202">
        <v>2589.71</v>
      </c>
      <c r="M249" s="202">
        <v>2589.71</v>
      </c>
      <c r="N249" s="202">
        <v>2589.71</v>
      </c>
      <c r="O249" s="199">
        <v>29605.200000000001</v>
      </c>
      <c r="P249" s="195"/>
    </row>
    <row r="250" spans="1:16" x14ac:dyDescent="0.3">
      <c r="A250" s="197" t="s">
        <v>195</v>
      </c>
      <c r="B250" s="197" t="s">
        <v>196</v>
      </c>
      <c r="C250" s="202">
        <v>3918.65</v>
      </c>
      <c r="D250" s="202">
        <v>3918.64</v>
      </c>
      <c r="E250" s="202">
        <v>3918.64</v>
      </c>
      <c r="F250" s="202">
        <v>3918.64</v>
      </c>
      <c r="G250" s="202">
        <v>3918.64</v>
      </c>
      <c r="H250" s="202">
        <v>3918.64</v>
      </c>
      <c r="I250" s="202">
        <v>4328.5200000000004</v>
      </c>
      <c r="J250" s="202">
        <v>4328.5200000000004</v>
      </c>
      <c r="K250" s="202">
        <v>4328.5200000000004</v>
      </c>
      <c r="L250" s="202">
        <v>4328.5200000000004</v>
      </c>
      <c r="M250" s="202">
        <v>4328.5200000000004</v>
      </c>
      <c r="N250" s="202">
        <v>4328.5200000000004</v>
      </c>
      <c r="O250" s="199">
        <v>49482.97</v>
      </c>
      <c r="P250" s="195"/>
    </row>
    <row r="251" spans="1:16" x14ac:dyDescent="0.3">
      <c r="A251" s="197" t="s">
        <v>197</v>
      </c>
      <c r="B251" s="197" t="s">
        <v>198</v>
      </c>
      <c r="C251" s="202">
        <v>1019.43</v>
      </c>
      <c r="D251" s="202">
        <v>1019.43</v>
      </c>
      <c r="E251" s="202">
        <v>1019.43</v>
      </c>
      <c r="F251" s="202">
        <v>1019.43</v>
      </c>
      <c r="G251" s="202">
        <v>1019.43</v>
      </c>
      <c r="H251" s="202">
        <v>1019.43</v>
      </c>
      <c r="I251" s="202">
        <v>1126.06</v>
      </c>
      <c r="J251" s="202">
        <v>1126.06</v>
      </c>
      <c r="K251" s="202">
        <v>1126.06</v>
      </c>
      <c r="L251" s="202">
        <v>1126.06</v>
      </c>
      <c r="M251" s="202">
        <v>1126.06</v>
      </c>
      <c r="N251" s="202">
        <v>1126.06</v>
      </c>
      <c r="O251" s="199">
        <v>12872.94</v>
      </c>
      <c r="P251" s="195"/>
    </row>
    <row r="252" spans="1:16" x14ac:dyDescent="0.3">
      <c r="A252" s="197" t="s">
        <v>199</v>
      </c>
      <c r="B252" s="197" t="s">
        <v>200</v>
      </c>
      <c r="C252" s="202">
        <v>2101.66</v>
      </c>
      <c r="D252" s="202">
        <v>2101.67</v>
      </c>
      <c r="E252" s="202">
        <v>2101.67</v>
      </c>
      <c r="F252" s="202">
        <v>2101.67</v>
      </c>
      <c r="G252" s="202">
        <v>2101.67</v>
      </c>
      <c r="H252" s="202">
        <v>2101.67</v>
      </c>
      <c r="I252" s="202">
        <v>2321.4899999999998</v>
      </c>
      <c r="J252" s="202">
        <v>2321.4899999999998</v>
      </c>
      <c r="K252" s="202">
        <v>2321.4899999999998</v>
      </c>
      <c r="L252" s="202">
        <v>2321.4899999999998</v>
      </c>
      <c r="M252" s="202">
        <v>2321.4899999999998</v>
      </c>
      <c r="N252" s="202">
        <v>2321.4899999999998</v>
      </c>
      <c r="O252" s="199">
        <v>26538.95</v>
      </c>
      <c r="P252" s="195"/>
    </row>
    <row r="253" spans="1:16" x14ac:dyDescent="0.3">
      <c r="A253" s="197" t="s">
        <v>201</v>
      </c>
      <c r="B253" s="197" t="s">
        <v>202</v>
      </c>
      <c r="C253" s="202">
        <v>1966.77</v>
      </c>
      <c r="D253" s="202">
        <v>1966.76</v>
      </c>
      <c r="E253" s="202">
        <v>1966.76</v>
      </c>
      <c r="F253" s="202">
        <v>1966.76</v>
      </c>
      <c r="G253" s="202">
        <v>1966.76</v>
      </c>
      <c r="H253" s="202">
        <v>1966.76</v>
      </c>
      <c r="I253" s="202">
        <v>2172.48</v>
      </c>
      <c r="J253" s="202">
        <v>2172.48</v>
      </c>
      <c r="K253" s="202">
        <v>2172.48</v>
      </c>
      <c r="L253" s="202">
        <v>2172.48</v>
      </c>
      <c r="M253" s="202">
        <v>2172.48</v>
      </c>
      <c r="N253" s="202">
        <v>2172.48</v>
      </c>
      <c r="O253" s="199">
        <v>24835.45</v>
      </c>
      <c r="P253" s="195"/>
    </row>
    <row r="254" spans="1:16" x14ac:dyDescent="0.3">
      <c r="A254" s="197" t="s">
        <v>203</v>
      </c>
      <c r="B254" s="197" t="s">
        <v>204</v>
      </c>
      <c r="C254" s="202">
        <v>3159.24</v>
      </c>
      <c r="D254" s="202">
        <v>3159.24</v>
      </c>
      <c r="E254" s="202">
        <v>3159.24</v>
      </c>
      <c r="F254" s="202">
        <v>3159.24</v>
      </c>
      <c r="G254" s="202">
        <v>3159.24</v>
      </c>
      <c r="H254" s="202">
        <v>3159.24</v>
      </c>
      <c r="I254" s="202">
        <v>3489.69</v>
      </c>
      <c r="J254" s="202">
        <v>3489.69</v>
      </c>
      <c r="K254" s="202">
        <v>3489.69</v>
      </c>
      <c r="L254" s="202">
        <v>3489.69</v>
      </c>
      <c r="M254" s="202">
        <v>3489.69</v>
      </c>
      <c r="N254" s="202">
        <v>3489.69</v>
      </c>
      <c r="O254" s="199">
        <v>39893.58</v>
      </c>
      <c r="P254" s="195"/>
    </row>
    <row r="255" spans="1:16" x14ac:dyDescent="0.3">
      <c r="A255" s="197" t="s">
        <v>205</v>
      </c>
      <c r="B255" s="197" t="s">
        <v>206</v>
      </c>
      <c r="C255" s="202">
        <v>2591.73</v>
      </c>
      <c r="D255" s="202">
        <v>2591.73</v>
      </c>
      <c r="E255" s="202">
        <v>2591.73</v>
      </c>
      <c r="F255" s="202">
        <v>2591.73</v>
      </c>
      <c r="G255" s="202">
        <v>2591.73</v>
      </c>
      <c r="H255" s="202">
        <v>2591.73</v>
      </c>
      <c r="I255" s="202">
        <v>2862.81</v>
      </c>
      <c r="J255" s="202">
        <v>2862.81</v>
      </c>
      <c r="K255" s="202">
        <v>2862.81</v>
      </c>
      <c r="L255" s="202">
        <v>2862.81</v>
      </c>
      <c r="M255" s="202">
        <v>2862.81</v>
      </c>
      <c r="N255" s="202">
        <v>2862.81</v>
      </c>
      <c r="O255" s="199">
        <v>32727.24</v>
      </c>
      <c r="P255" s="195"/>
    </row>
    <row r="256" spans="1:16" x14ac:dyDescent="0.3">
      <c r="A256" s="205" t="s">
        <v>630</v>
      </c>
      <c r="B256" s="205"/>
      <c r="C256" s="196">
        <v>170702.38</v>
      </c>
      <c r="D256" s="196">
        <v>170703.38</v>
      </c>
      <c r="E256" s="196">
        <v>170703.38</v>
      </c>
      <c r="F256" s="196">
        <v>170703.38</v>
      </c>
      <c r="G256" s="196">
        <v>170703.38</v>
      </c>
      <c r="H256" s="196">
        <v>170703.38</v>
      </c>
      <c r="I256" s="196">
        <v>188558.16</v>
      </c>
      <c r="J256" s="196">
        <v>188558.16</v>
      </c>
      <c r="K256" s="196">
        <v>188558.16</v>
      </c>
      <c r="L256" s="196">
        <v>188558.16</v>
      </c>
      <c r="M256" s="196">
        <v>188558.16</v>
      </c>
      <c r="N256" s="196">
        <v>188558.16</v>
      </c>
      <c r="O256" s="196">
        <v>2155568.2400000002</v>
      </c>
      <c r="P256" s="195"/>
    </row>
    <row r="257" spans="1:16" x14ac:dyDescent="0.3">
      <c r="A257" s="195"/>
      <c r="B257" s="195"/>
      <c r="C257" s="195"/>
      <c r="D257" s="195"/>
      <c r="E257" s="195"/>
      <c r="F257" s="195"/>
      <c r="G257" s="195"/>
      <c r="H257" s="195"/>
      <c r="I257" s="195"/>
      <c r="J257" s="195"/>
      <c r="K257" s="195"/>
      <c r="L257" s="195"/>
      <c r="M257" s="195"/>
      <c r="N257" s="195"/>
      <c r="O257" s="195"/>
      <c r="P257" s="195"/>
    </row>
    <row r="258" spans="1:16" x14ac:dyDescent="0.3">
      <c r="A258" s="195"/>
      <c r="B258" s="195"/>
      <c r="C258" s="195"/>
      <c r="D258" s="195"/>
      <c r="E258" s="195"/>
      <c r="F258" s="195"/>
      <c r="G258" s="195"/>
      <c r="H258" s="195"/>
      <c r="I258" s="195"/>
      <c r="J258" s="195"/>
      <c r="K258" s="195"/>
      <c r="L258" s="195"/>
      <c r="M258" s="195"/>
      <c r="N258" s="195"/>
      <c r="O258" s="195"/>
      <c r="P258" s="195"/>
    </row>
    <row r="259" spans="1:16" x14ac:dyDescent="0.3">
      <c r="A259" s="195"/>
      <c r="B259" s="195"/>
      <c r="C259" s="195"/>
      <c r="D259" s="195"/>
      <c r="E259" s="195"/>
      <c r="F259" s="195"/>
      <c r="G259" s="195"/>
      <c r="H259" s="195"/>
      <c r="I259" s="195"/>
      <c r="J259" s="195"/>
      <c r="K259" s="195"/>
      <c r="L259" s="195"/>
      <c r="M259" s="195"/>
      <c r="N259" s="195"/>
      <c r="O259" s="195"/>
      <c r="P259" s="195"/>
    </row>
    <row r="260" spans="1:16" x14ac:dyDescent="0.3">
      <c r="A260" s="195"/>
      <c r="B260" s="195"/>
      <c r="C260" s="195"/>
      <c r="D260" s="195"/>
      <c r="E260" s="195"/>
      <c r="F260" s="195"/>
      <c r="G260" s="195"/>
      <c r="H260" s="195"/>
      <c r="I260" s="195"/>
      <c r="J260" s="195"/>
      <c r="K260" s="195"/>
      <c r="L260" s="195"/>
      <c r="M260" s="195"/>
      <c r="N260" s="195"/>
      <c r="O260" s="195"/>
      <c r="P260" s="195"/>
    </row>
    <row r="261" spans="1:16" x14ac:dyDescent="0.3">
      <c r="A261" s="195"/>
      <c r="B261" s="195"/>
      <c r="C261" s="195"/>
      <c r="D261" s="195"/>
      <c r="E261" s="195"/>
      <c r="F261" s="195"/>
      <c r="G261" s="195"/>
      <c r="H261" s="195"/>
      <c r="I261" s="195"/>
      <c r="J261" s="195"/>
      <c r="K261" s="195"/>
      <c r="L261" s="195"/>
      <c r="M261" s="195"/>
      <c r="N261" s="195"/>
      <c r="O261" s="195"/>
      <c r="P261" s="195"/>
    </row>
    <row r="262" spans="1:16" x14ac:dyDescent="0.3">
      <c r="A262" s="195"/>
      <c r="B262" s="195"/>
      <c r="C262" s="195"/>
      <c r="D262" s="195"/>
      <c r="E262" s="195"/>
      <c r="F262" s="195"/>
      <c r="G262" s="195"/>
      <c r="H262" s="195"/>
      <c r="I262" s="195"/>
      <c r="J262" s="195"/>
      <c r="K262" s="195"/>
      <c r="L262" s="195"/>
      <c r="M262" s="195"/>
      <c r="N262" s="195"/>
      <c r="O262" s="195"/>
      <c r="P262" s="195"/>
    </row>
    <row r="263" spans="1:16" x14ac:dyDescent="0.3">
      <c r="A263" s="195"/>
      <c r="B263" s="195"/>
      <c r="C263" s="195"/>
      <c r="D263" s="195"/>
      <c r="E263" s="195"/>
      <c r="F263" s="195"/>
      <c r="G263" s="195"/>
      <c r="H263" s="195"/>
      <c r="I263" s="195"/>
      <c r="J263" s="195"/>
      <c r="K263" s="195"/>
      <c r="L263" s="195"/>
      <c r="M263" s="195"/>
      <c r="N263" s="195"/>
      <c r="O263" s="195"/>
      <c r="P263" s="195"/>
    </row>
    <row r="264" spans="1:16" x14ac:dyDescent="0.3">
      <c r="A264" s="195"/>
      <c r="B264" s="195"/>
      <c r="C264" s="195"/>
      <c r="D264" s="195"/>
      <c r="E264" s="195"/>
      <c r="F264" s="195"/>
      <c r="G264" s="195"/>
      <c r="H264" s="195"/>
      <c r="I264" s="195"/>
      <c r="J264" s="195"/>
      <c r="K264" s="195"/>
      <c r="L264" s="195"/>
      <c r="M264" s="195"/>
      <c r="N264" s="195"/>
      <c r="O264" s="195"/>
      <c r="P264" s="195"/>
    </row>
    <row r="265" spans="1:16" x14ac:dyDescent="0.3">
      <c r="A265" s="195"/>
      <c r="B265" s="195"/>
      <c r="C265" s="195"/>
      <c r="D265" s="195"/>
      <c r="E265" s="195"/>
      <c r="F265" s="195"/>
      <c r="G265" s="195"/>
      <c r="H265" s="195"/>
      <c r="I265" s="195"/>
      <c r="J265" s="195"/>
      <c r="K265" s="195"/>
      <c r="L265" s="195"/>
      <c r="M265" s="195"/>
      <c r="N265" s="195"/>
      <c r="O265" s="195"/>
      <c r="P265" s="195"/>
    </row>
    <row r="266" spans="1:16" x14ac:dyDescent="0.3">
      <c r="A266" s="195"/>
      <c r="B266" s="195"/>
      <c r="C266" s="195"/>
      <c r="D266" s="195"/>
      <c r="E266" s="195"/>
      <c r="F266" s="195"/>
      <c r="G266" s="195"/>
      <c r="H266" s="195"/>
      <c r="I266" s="195"/>
      <c r="J266" s="195"/>
      <c r="K266" s="195"/>
      <c r="L266" s="195"/>
      <c r="M266" s="195"/>
      <c r="N266" s="195"/>
      <c r="O266" s="195"/>
      <c r="P266" s="195"/>
    </row>
    <row r="267" spans="1:16" x14ac:dyDescent="0.3">
      <c r="A267" s="195"/>
      <c r="B267" s="195"/>
      <c r="C267" s="195"/>
      <c r="D267" s="195"/>
      <c r="E267" s="195"/>
      <c r="F267" s="195"/>
      <c r="G267" s="195"/>
      <c r="H267" s="195"/>
      <c r="I267" s="195"/>
      <c r="J267" s="195"/>
      <c r="K267" s="195"/>
      <c r="L267" s="195"/>
      <c r="M267" s="195"/>
      <c r="N267" s="195"/>
      <c r="O267" s="195"/>
      <c r="P267" s="195"/>
    </row>
    <row r="268" spans="1:16" x14ac:dyDescent="0.3">
      <c r="A268" s="195"/>
      <c r="B268" s="195"/>
      <c r="C268" s="195"/>
      <c r="D268" s="195"/>
      <c r="E268" s="195"/>
      <c r="F268" s="195"/>
      <c r="G268" s="195"/>
      <c r="H268" s="195"/>
      <c r="I268" s="195"/>
      <c r="J268" s="195"/>
      <c r="K268" s="195"/>
      <c r="L268" s="195"/>
      <c r="M268" s="195"/>
      <c r="N268" s="195"/>
      <c r="O268" s="195"/>
      <c r="P268" s="195"/>
    </row>
    <row r="269" spans="1:16" x14ac:dyDescent="0.3">
      <c r="A269" s="195"/>
      <c r="B269" s="195"/>
      <c r="C269" s="195"/>
      <c r="D269" s="195"/>
      <c r="E269" s="195"/>
      <c r="F269" s="195"/>
      <c r="G269" s="195"/>
      <c r="H269" s="195"/>
      <c r="I269" s="195"/>
      <c r="J269" s="195"/>
      <c r="K269" s="195"/>
      <c r="L269" s="195"/>
      <c r="M269" s="195"/>
      <c r="N269" s="195"/>
      <c r="O269" s="195"/>
      <c r="P269" s="195"/>
    </row>
    <row r="270" spans="1:16" x14ac:dyDescent="0.3">
      <c r="A270" s="195"/>
      <c r="B270" s="195"/>
      <c r="C270" s="195"/>
      <c r="D270" s="195"/>
      <c r="E270" s="195"/>
      <c r="F270" s="195"/>
      <c r="G270" s="195"/>
      <c r="H270" s="195"/>
      <c r="I270" s="195"/>
      <c r="J270" s="195"/>
      <c r="K270" s="195"/>
      <c r="L270" s="195"/>
      <c r="M270" s="195"/>
      <c r="N270" s="195"/>
      <c r="O270" s="195"/>
      <c r="P270" s="195"/>
    </row>
    <row r="271" spans="1:16" x14ac:dyDescent="0.3">
      <c r="A271" s="195"/>
      <c r="B271" s="195"/>
      <c r="C271" s="195"/>
      <c r="D271" s="195"/>
      <c r="E271" s="195"/>
      <c r="F271" s="195"/>
      <c r="G271" s="195"/>
      <c r="H271" s="195"/>
      <c r="I271" s="195"/>
      <c r="J271" s="195"/>
      <c r="K271" s="195"/>
      <c r="L271" s="195"/>
      <c r="M271" s="195"/>
      <c r="N271" s="195"/>
      <c r="O271" s="195"/>
      <c r="P271" s="195"/>
    </row>
    <row r="272" spans="1:16" x14ac:dyDescent="0.3">
      <c r="A272" s="195"/>
      <c r="B272" s="195"/>
      <c r="C272" s="195"/>
      <c r="D272" s="195"/>
      <c r="E272" s="195"/>
      <c r="F272" s="195"/>
      <c r="G272" s="195"/>
      <c r="H272" s="195"/>
      <c r="I272" s="195"/>
      <c r="J272" s="195"/>
      <c r="K272" s="195"/>
      <c r="L272" s="195"/>
      <c r="M272" s="195"/>
      <c r="N272" s="195"/>
      <c r="O272" s="195"/>
      <c r="P272" s="195"/>
    </row>
    <row r="273" spans="1:16" x14ac:dyDescent="0.3">
      <c r="A273" s="195"/>
      <c r="B273" s="195"/>
      <c r="C273" s="195"/>
      <c r="D273" s="195"/>
      <c r="E273" s="195"/>
      <c r="F273" s="195"/>
      <c r="G273" s="195"/>
      <c r="H273" s="195"/>
      <c r="I273" s="195"/>
      <c r="J273" s="195"/>
      <c r="K273" s="195"/>
      <c r="L273" s="195"/>
      <c r="M273" s="195"/>
      <c r="N273" s="195"/>
      <c r="O273" s="195"/>
      <c r="P273" s="195"/>
    </row>
    <row r="274" spans="1:16" x14ac:dyDescent="0.3">
      <c r="A274" s="195"/>
      <c r="B274" s="195"/>
      <c r="C274" s="195"/>
      <c r="D274" s="195"/>
      <c r="E274" s="195"/>
      <c r="F274" s="195"/>
      <c r="G274" s="195"/>
      <c r="H274" s="195"/>
      <c r="I274" s="195"/>
      <c r="J274" s="195"/>
      <c r="K274" s="195"/>
      <c r="L274" s="195"/>
      <c r="M274" s="195"/>
      <c r="N274" s="195"/>
      <c r="O274" s="195"/>
      <c r="P274" s="195"/>
    </row>
    <row r="275" spans="1:16" x14ac:dyDescent="0.3">
      <c r="A275" s="195"/>
      <c r="B275" s="195"/>
      <c r="C275" s="195"/>
      <c r="D275" s="195"/>
      <c r="E275" s="195"/>
      <c r="F275" s="195"/>
      <c r="G275" s="195"/>
      <c r="H275" s="195"/>
      <c r="I275" s="195"/>
      <c r="J275" s="195"/>
      <c r="K275" s="195"/>
      <c r="L275" s="195"/>
      <c r="M275" s="195"/>
      <c r="N275" s="195"/>
      <c r="O275" s="195"/>
      <c r="P275" s="195"/>
    </row>
    <row r="276" spans="1:16" x14ac:dyDescent="0.3">
      <c r="A276" s="195"/>
      <c r="B276" s="195"/>
      <c r="C276" s="195"/>
      <c r="D276" s="195"/>
      <c r="E276" s="195"/>
      <c r="F276" s="195"/>
      <c r="G276" s="195"/>
      <c r="H276" s="195"/>
      <c r="I276" s="195"/>
      <c r="J276" s="195"/>
      <c r="K276" s="195"/>
      <c r="L276" s="195"/>
      <c r="M276" s="195"/>
      <c r="N276" s="195"/>
      <c r="O276" s="195"/>
      <c r="P276" s="195"/>
    </row>
    <row r="277" spans="1:16" x14ac:dyDescent="0.3">
      <c r="A277" s="195"/>
      <c r="B277" s="195"/>
      <c r="C277" s="195"/>
      <c r="D277" s="195"/>
      <c r="E277" s="195"/>
      <c r="F277" s="195"/>
      <c r="G277" s="195"/>
      <c r="H277" s="195"/>
      <c r="I277" s="195"/>
      <c r="J277" s="195"/>
      <c r="K277" s="195"/>
      <c r="L277" s="195"/>
      <c r="M277" s="195"/>
      <c r="N277" s="195"/>
      <c r="O277" s="195"/>
      <c r="P277" s="195"/>
    </row>
    <row r="278" spans="1:16" x14ac:dyDescent="0.3">
      <c r="A278" s="195"/>
      <c r="B278" s="195"/>
      <c r="C278" s="195"/>
      <c r="D278" s="195"/>
      <c r="E278" s="195"/>
      <c r="F278" s="195"/>
      <c r="G278" s="195"/>
      <c r="H278" s="195"/>
      <c r="I278" s="195"/>
      <c r="J278" s="195"/>
      <c r="K278" s="195"/>
      <c r="L278" s="195"/>
      <c r="M278" s="195"/>
      <c r="N278" s="195"/>
      <c r="O278" s="195"/>
      <c r="P278" s="195"/>
    </row>
    <row r="279" spans="1:16" x14ac:dyDescent="0.3">
      <c r="A279" s="195"/>
      <c r="B279" s="195"/>
      <c r="C279" s="195"/>
      <c r="D279" s="195"/>
      <c r="E279" s="195"/>
      <c r="F279" s="195"/>
      <c r="G279" s="195"/>
      <c r="H279" s="195"/>
      <c r="I279" s="195"/>
      <c r="J279" s="195"/>
      <c r="K279" s="195"/>
      <c r="L279" s="195"/>
      <c r="M279" s="195"/>
      <c r="N279" s="195"/>
      <c r="O279" s="195"/>
      <c r="P279" s="195"/>
    </row>
    <row r="280" spans="1:16" x14ac:dyDescent="0.3">
      <c r="A280" s="195"/>
      <c r="B280" s="195"/>
      <c r="C280" s="195"/>
      <c r="D280" s="195"/>
      <c r="E280" s="195"/>
      <c r="F280" s="195"/>
      <c r="G280" s="195"/>
      <c r="H280" s="195"/>
      <c r="I280" s="195"/>
      <c r="J280" s="195"/>
      <c r="K280" s="195"/>
      <c r="L280" s="195"/>
      <c r="M280" s="195"/>
      <c r="N280" s="195"/>
      <c r="O280" s="195"/>
      <c r="P280" s="195"/>
    </row>
    <row r="281" spans="1:16" x14ac:dyDescent="0.3">
      <c r="A281" s="195"/>
      <c r="B281" s="195"/>
      <c r="C281" s="195"/>
      <c r="D281" s="195"/>
      <c r="E281" s="195"/>
      <c r="F281" s="195"/>
      <c r="G281" s="195"/>
      <c r="H281" s="195"/>
      <c r="I281" s="195"/>
      <c r="J281" s="195"/>
      <c r="K281" s="195"/>
      <c r="L281" s="195"/>
      <c r="M281" s="195"/>
      <c r="N281" s="195"/>
      <c r="O281" s="195"/>
      <c r="P281" s="195"/>
    </row>
    <row r="282" spans="1:16" x14ac:dyDescent="0.3">
      <c r="A282" s="195"/>
      <c r="B282" s="195"/>
      <c r="C282" s="195"/>
      <c r="D282" s="195"/>
      <c r="E282" s="195"/>
      <c r="F282" s="195"/>
      <c r="G282" s="195"/>
      <c r="H282" s="195"/>
      <c r="I282" s="195"/>
      <c r="J282" s="195"/>
      <c r="K282" s="195"/>
      <c r="L282" s="195"/>
      <c r="M282" s="195"/>
      <c r="N282" s="195"/>
      <c r="O282" s="195"/>
      <c r="P282" s="195"/>
    </row>
    <row r="283" spans="1:16" x14ac:dyDescent="0.3">
      <c r="A283" s="195"/>
      <c r="B283" s="195"/>
      <c r="C283" s="195"/>
      <c r="D283" s="195"/>
      <c r="E283" s="195"/>
      <c r="F283" s="195"/>
      <c r="G283" s="195"/>
      <c r="H283" s="195"/>
      <c r="I283" s="195"/>
      <c r="J283" s="195"/>
      <c r="K283" s="195"/>
      <c r="L283" s="195"/>
      <c r="M283" s="195"/>
      <c r="N283" s="195"/>
      <c r="O283" s="195"/>
      <c r="P283" s="195"/>
    </row>
    <row r="284" spans="1:16" x14ac:dyDescent="0.3">
      <c r="A284" s="195"/>
      <c r="B284" s="195"/>
      <c r="C284" s="195"/>
      <c r="D284" s="195"/>
      <c r="E284" s="195"/>
      <c r="F284" s="195"/>
      <c r="G284" s="195"/>
      <c r="H284" s="195"/>
      <c r="I284" s="195"/>
      <c r="J284" s="195"/>
      <c r="K284" s="195"/>
      <c r="L284" s="195"/>
      <c r="M284" s="195"/>
      <c r="N284" s="195"/>
      <c r="O284" s="195"/>
      <c r="P284" s="195"/>
    </row>
    <row r="285" spans="1:16" x14ac:dyDescent="0.3">
      <c r="A285" s="195"/>
      <c r="B285" s="195"/>
      <c r="C285" s="195"/>
      <c r="D285" s="195"/>
      <c r="E285" s="195"/>
      <c r="F285" s="195"/>
      <c r="G285" s="195"/>
      <c r="H285" s="195"/>
      <c r="I285" s="195"/>
      <c r="J285" s="195"/>
      <c r="K285" s="195"/>
      <c r="L285" s="195"/>
      <c r="M285" s="195"/>
      <c r="N285" s="195"/>
      <c r="O285" s="195"/>
      <c r="P285" s="195"/>
    </row>
    <row r="286" spans="1:16" x14ac:dyDescent="0.3">
      <c r="A286" s="195"/>
      <c r="B286" s="195"/>
      <c r="C286" s="195"/>
      <c r="D286" s="195"/>
      <c r="E286" s="195"/>
      <c r="F286" s="195"/>
      <c r="G286" s="195"/>
      <c r="H286" s="195"/>
      <c r="I286" s="195"/>
      <c r="J286" s="195"/>
      <c r="K286" s="195"/>
      <c r="L286" s="195"/>
      <c r="M286" s="195"/>
      <c r="N286" s="195"/>
      <c r="O286" s="195"/>
      <c r="P286" s="195"/>
    </row>
    <row r="287" spans="1:16" x14ac:dyDescent="0.3">
      <c r="A287" s="195"/>
      <c r="B287" s="195"/>
      <c r="C287" s="195"/>
      <c r="D287" s="195"/>
      <c r="E287" s="195"/>
      <c r="F287" s="195"/>
      <c r="G287" s="195"/>
      <c r="H287" s="195"/>
      <c r="I287" s="195"/>
      <c r="J287" s="195"/>
      <c r="K287" s="195"/>
      <c r="L287" s="195"/>
      <c r="M287" s="195"/>
      <c r="N287" s="195"/>
      <c r="O287" s="195"/>
      <c r="P287" s="195"/>
    </row>
    <row r="288" spans="1:16" x14ac:dyDescent="0.3">
      <c r="A288" s="195"/>
      <c r="B288" s="195"/>
      <c r="C288" s="195"/>
      <c r="D288" s="195"/>
      <c r="E288" s="195"/>
      <c r="F288" s="195"/>
      <c r="G288" s="195"/>
      <c r="H288" s="195"/>
      <c r="I288" s="195"/>
      <c r="J288" s="195"/>
      <c r="K288" s="195"/>
      <c r="L288" s="195"/>
      <c r="M288" s="195"/>
      <c r="N288" s="195"/>
      <c r="O288" s="195"/>
      <c r="P288" s="195"/>
    </row>
    <row r="289" spans="1:16" x14ac:dyDescent="0.3">
      <c r="A289" s="195"/>
      <c r="B289" s="195"/>
      <c r="C289" s="195"/>
      <c r="D289" s="195"/>
      <c r="E289" s="195"/>
      <c r="F289" s="195"/>
      <c r="G289" s="195"/>
      <c r="H289" s="195"/>
      <c r="I289" s="195"/>
      <c r="J289" s="195"/>
      <c r="K289" s="195"/>
      <c r="L289" s="195"/>
      <c r="M289" s="195"/>
      <c r="N289" s="195"/>
      <c r="O289" s="195"/>
      <c r="P289" s="195"/>
    </row>
    <row r="290" spans="1:16" x14ac:dyDescent="0.3">
      <c r="A290" s="195"/>
      <c r="B290" s="195"/>
      <c r="C290" s="195"/>
      <c r="D290" s="195"/>
      <c r="E290" s="195"/>
      <c r="F290" s="195"/>
      <c r="G290" s="195"/>
      <c r="H290" s="195"/>
      <c r="I290" s="195"/>
      <c r="J290" s="195"/>
      <c r="K290" s="195"/>
      <c r="L290" s="195"/>
      <c r="M290" s="195"/>
      <c r="N290" s="195"/>
      <c r="O290" s="195"/>
      <c r="P290" s="195"/>
    </row>
    <row r="291" spans="1:16" x14ac:dyDescent="0.3">
      <c r="A291" s="195"/>
      <c r="B291" s="195"/>
      <c r="C291" s="195"/>
      <c r="D291" s="195"/>
      <c r="E291" s="195"/>
      <c r="F291" s="195"/>
      <c r="G291" s="195"/>
      <c r="H291" s="195"/>
      <c r="I291" s="195"/>
      <c r="J291" s="195"/>
      <c r="K291" s="195"/>
      <c r="L291" s="195"/>
      <c r="M291" s="195"/>
      <c r="N291" s="195"/>
      <c r="O291" s="195"/>
      <c r="P291" s="195"/>
    </row>
    <row r="292" spans="1:16" x14ac:dyDescent="0.3">
      <c r="A292" s="195"/>
      <c r="B292" s="195"/>
      <c r="C292" s="195"/>
      <c r="D292" s="195"/>
      <c r="E292" s="195"/>
      <c r="F292" s="195"/>
      <c r="G292" s="195"/>
      <c r="H292" s="195"/>
      <c r="I292" s="195"/>
      <c r="J292" s="195"/>
      <c r="K292" s="195"/>
      <c r="L292" s="195"/>
      <c r="M292" s="195"/>
      <c r="N292" s="195"/>
      <c r="O292" s="195"/>
      <c r="P292" s="195"/>
    </row>
    <row r="293" spans="1:16" x14ac:dyDescent="0.3">
      <c r="A293" s="195"/>
      <c r="B293" s="195"/>
      <c r="C293" s="195"/>
      <c r="D293" s="195"/>
      <c r="E293" s="195"/>
      <c r="F293" s="195"/>
      <c r="G293" s="195"/>
      <c r="H293" s="195"/>
      <c r="I293" s="195"/>
      <c r="J293" s="195"/>
      <c r="K293" s="195"/>
      <c r="L293" s="195"/>
      <c r="M293" s="195"/>
      <c r="N293" s="195"/>
      <c r="O293" s="195"/>
      <c r="P293" s="195"/>
    </row>
    <row r="294" spans="1:16" x14ac:dyDescent="0.3">
      <c r="A294" s="195"/>
      <c r="B294" s="195"/>
      <c r="C294" s="195"/>
      <c r="D294" s="195"/>
      <c r="E294" s="195"/>
      <c r="F294" s="195"/>
      <c r="G294" s="195"/>
      <c r="H294" s="195"/>
      <c r="I294" s="195"/>
      <c r="J294" s="195"/>
      <c r="K294" s="195"/>
      <c r="L294" s="195"/>
      <c r="M294" s="195"/>
      <c r="N294" s="195"/>
      <c r="O294" s="195"/>
      <c r="P294" s="195"/>
    </row>
    <row r="295" spans="1:16" x14ac:dyDescent="0.3">
      <c r="A295" s="195"/>
      <c r="B295" s="195"/>
      <c r="C295" s="195"/>
      <c r="D295" s="195"/>
      <c r="E295" s="195"/>
      <c r="F295" s="195"/>
      <c r="G295" s="195"/>
      <c r="H295" s="195"/>
      <c r="I295" s="195"/>
      <c r="J295" s="195"/>
      <c r="K295" s="195"/>
      <c r="L295" s="195"/>
      <c r="M295" s="195"/>
      <c r="N295" s="195"/>
      <c r="O295" s="195"/>
      <c r="P295" s="195"/>
    </row>
    <row r="296" spans="1:16" x14ac:dyDescent="0.3">
      <c r="A296" s="195"/>
      <c r="B296" s="195"/>
      <c r="C296" s="195"/>
      <c r="D296" s="195"/>
      <c r="E296" s="195"/>
      <c r="F296" s="195"/>
      <c r="G296" s="195"/>
      <c r="H296" s="195"/>
      <c r="I296" s="195"/>
      <c r="J296" s="195"/>
      <c r="K296" s="195"/>
      <c r="L296" s="195"/>
      <c r="M296" s="195"/>
      <c r="N296" s="195"/>
      <c r="O296" s="195"/>
      <c r="P296" s="195"/>
    </row>
    <row r="297" spans="1:16" x14ac:dyDescent="0.3">
      <c r="A297" s="195"/>
      <c r="B297" s="195"/>
      <c r="C297" s="195"/>
      <c r="D297" s="195"/>
      <c r="E297" s="195"/>
      <c r="F297" s="195"/>
      <c r="G297" s="195"/>
      <c r="H297" s="195"/>
      <c r="I297" s="195"/>
      <c r="J297" s="195"/>
      <c r="K297" s="195"/>
      <c r="L297" s="195"/>
      <c r="M297" s="195"/>
      <c r="N297" s="195"/>
      <c r="O297" s="195"/>
      <c r="P297" s="195"/>
    </row>
    <row r="298" spans="1:16" x14ac:dyDescent="0.3">
      <c r="A298" s="195"/>
      <c r="B298" s="195"/>
      <c r="C298" s="195"/>
      <c r="D298" s="195"/>
      <c r="E298" s="195"/>
      <c r="F298" s="195"/>
      <c r="G298" s="195"/>
      <c r="H298" s="195"/>
      <c r="I298" s="195"/>
      <c r="J298" s="195"/>
      <c r="K298" s="195"/>
      <c r="L298" s="195"/>
      <c r="M298" s="195"/>
      <c r="N298" s="195"/>
      <c r="O298" s="195"/>
      <c r="P298" s="195"/>
    </row>
    <row r="299" spans="1:16" x14ac:dyDescent="0.3">
      <c r="A299" s="195"/>
      <c r="B299" s="195"/>
      <c r="C299" s="195"/>
      <c r="D299" s="195"/>
      <c r="E299" s="195"/>
      <c r="F299" s="195"/>
      <c r="G299" s="195"/>
      <c r="H299" s="195"/>
      <c r="I299" s="195"/>
      <c r="J299" s="195"/>
      <c r="K299" s="195"/>
      <c r="L299" s="195"/>
      <c r="M299" s="195"/>
      <c r="N299" s="195"/>
      <c r="O299" s="195"/>
      <c r="P299" s="195"/>
    </row>
    <row r="300" spans="1:16" x14ac:dyDescent="0.3">
      <c r="A300" s="195"/>
      <c r="B300" s="195"/>
      <c r="C300" s="195"/>
      <c r="D300" s="195"/>
      <c r="E300" s="195"/>
      <c r="F300" s="195"/>
      <c r="G300" s="195"/>
      <c r="H300" s="195"/>
      <c r="I300" s="195"/>
      <c r="J300" s="195"/>
      <c r="K300" s="195"/>
      <c r="L300" s="195"/>
      <c r="M300" s="195"/>
      <c r="N300" s="195"/>
      <c r="O300" s="195"/>
      <c r="P300" s="195"/>
    </row>
    <row r="301" spans="1:16" x14ac:dyDescent="0.3">
      <c r="A301" s="195"/>
      <c r="B301" s="195"/>
      <c r="C301" s="195"/>
      <c r="D301" s="195"/>
      <c r="E301" s="195"/>
      <c r="F301" s="195"/>
      <c r="G301" s="195"/>
      <c r="H301" s="195"/>
      <c r="I301" s="195"/>
      <c r="J301" s="195"/>
      <c r="K301" s="195"/>
      <c r="L301" s="195"/>
      <c r="M301" s="195"/>
      <c r="N301" s="195"/>
      <c r="O301" s="195"/>
      <c r="P301" s="195"/>
    </row>
    <row r="302" spans="1:16" x14ac:dyDescent="0.3">
      <c r="A302" s="195"/>
      <c r="B302" s="195"/>
      <c r="C302" s="195"/>
      <c r="D302" s="195"/>
      <c r="E302" s="195"/>
      <c r="F302" s="195"/>
      <c r="G302" s="195"/>
      <c r="H302" s="195"/>
      <c r="I302" s="195"/>
      <c r="J302" s="195"/>
      <c r="K302" s="195"/>
      <c r="L302" s="195"/>
      <c r="M302" s="195"/>
      <c r="N302" s="195"/>
      <c r="O302" s="195"/>
      <c r="P302" s="195"/>
    </row>
    <row r="303" spans="1:16" x14ac:dyDescent="0.3">
      <c r="A303" s="195"/>
      <c r="B303" s="195"/>
      <c r="C303" s="195"/>
      <c r="D303" s="195"/>
      <c r="E303" s="195"/>
      <c r="F303" s="195"/>
      <c r="G303" s="195"/>
      <c r="H303" s="195"/>
      <c r="I303" s="195"/>
      <c r="J303" s="195"/>
      <c r="K303" s="195"/>
      <c r="L303" s="195"/>
      <c r="M303" s="195"/>
      <c r="N303" s="195"/>
      <c r="O303" s="195"/>
      <c r="P303" s="195"/>
    </row>
    <row r="304" spans="1:16" x14ac:dyDescent="0.3">
      <c r="A304" s="195"/>
      <c r="B304" s="195"/>
      <c r="C304" s="195"/>
      <c r="D304" s="195"/>
      <c r="E304" s="195"/>
      <c r="F304" s="195"/>
      <c r="G304" s="195"/>
      <c r="H304" s="195"/>
      <c r="I304" s="195"/>
      <c r="J304" s="195"/>
      <c r="K304" s="195"/>
      <c r="L304" s="195"/>
      <c r="M304" s="195"/>
      <c r="N304" s="195"/>
      <c r="O304" s="195"/>
      <c r="P304" s="195"/>
    </row>
    <row r="305" spans="1:16" x14ac:dyDescent="0.3">
      <c r="A305" s="195"/>
      <c r="B305" s="195"/>
      <c r="C305" s="195"/>
      <c r="D305" s="195"/>
      <c r="E305" s="195"/>
      <c r="F305" s="195"/>
      <c r="G305" s="195"/>
      <c r="H305" s="195"/>
      <c r="I305" s="195"/>
      <c r="J305" s="195"/>
      <c r="K305" s="195"/>
      <c r="L305" s="195"/>
      <c r="M305" s="195"/>
      <c r="N305" s="195"/>
      <c r="O305" s="195"/>
      <c r="P305" s="195"/>
    </row>
    <row r="306" spans="1:16" x14ac:dyDescent="0.3">
      <c r="A306" s="195"/>
      <c r="B306" s="195"/>
      <c r="C306" s="195"/>
      <c r="D306" s="195"/>
      <c r="E306" s="195"/>
      <c r="F306" s="195"/>
      <c r="G306" s="195"/>
      <c r="H306" s="195"/>
      <c r="I306" s="195"/>
      <c r="J306" s="195"/>
      <c r="K306" s="195"/>
      <c r="L306" s="195"/>
      <c r="M306" s="195"/>
      <c r="N306" s="195"/>
      <c r="O306" s="195"/>
      <c r="P306" s="195"/>
    </row>
    <row r="307" spans="1:16" x14ac:dyDescent="0.3">
      <c r="A307" s="195"/>
      <c r="B307" s="195"/>
      <c r="C307" s="195"/>
      <c r="D307" s="195"/>
      <c r="E307" s="195"/>
      <c r="F307" s="195"/>
      <c r="G307" s="195"/>
      <c r="H307" s="195"/>
      <c r="I307" s="195"/>
      <c r="J307" s="195"/>
      <c r="K307" s="195"/>
      <c r="L307" s="195"/>
      <c r="M307" s="195"/>
      <c r="N307" s="195"/>
      <c r="O307" s="195"/>
      <c r="P307" s="195"/>
    </row>
    <row r="308" spans="1:16" x14ac:dyDescent="0.3">
      <c r="A308" s="195"/>
      <c r="B308" s="195"/>
      <c r="C308" s="195"/>
      <c r="D308" s="195"/>
      <c r="E308" s="195"/>
      <c r="F308" s="195"/>
      <c r="G308" s="195"/>
      <c r="H308" s="195"/>
      <c r="I308" s="195"/>
      <c r="J308" s="195"/>
      <c r="K308" s="195"/>
      <c r="L308" s="195"/>
      <c r="M308" s="195"/>
      <c r="N308" s="195"/>
      <c r="O308" s="195"/>
      <c r="P308" s="195"/>
    </row>
    <row r="309" spans="1:16" x14ac:dyDescent="0.3">
      <c r="A309" s="195"/>
      <c r="B309" s="195"/>
      <c r="C309" s="195"/>
      <c r="D309" s="195"/>
      <c r="E309" s="195"/>
      <c r="F309" s="195"/>
      <c r="G309" s="195"/>
      <c r="H309" s="195"/>
      <c r="I309" s="195"/>
      <c r="J309" s="195"/>
      <c r="K309" s="195"/>
      <c r="L309" s="195"/>
      <c r="M309" s="195"/>
      <c r="N309" s="195"/>
      <c r="O309" s="195"/>
      <c r="P309" s="195"/>
    </row>
    <row r="310" spans="1:16" x14ac:dyDescent="0.3">
      <c r="A310" s="195"/>
      <c r="B310" s="195"/>
      <c r="C310" s="195"/>
      <c r="D310" s="195"/>
      <c r="E310" s="195"/>
      <c r="F310" s="195"/>
      <c r="G310" s="195"/>
      <c r="H310" s="195"/>
      <c r="I310" s="195"/>
      <c r="J310" s="195"/>
      <c r="K310" s="195"/>
      <c r="L310" s="195"/>
      <c r="M310" s="195"/>
      <c r="N310" s="195"/>
      <c r="O310" s="195"/>
      <c r="P310" s="195"/>
    </row>
    <row r="311" spans="1:16" x14ac:dyDescent="0.3">
      <c r="A311" s="195"/>
      <c r="B311" s="195"/>
      <c r="C311" s="195"/>
      <c r="D311" s="195"/>
      <c r="E311" s="195"/>
      <c r="F311" s="195"/>
      <c r="G311" s="195"/>
      <c r="H311" s="195"/>
      <c r="I311" s="195"/>
      <c r="J311" s="195"/>
      <c r="K311" s="195"/>
      <c r="L311" s="195"/>
      <c r="M311" s="195"/>
      <c r="N311" s="195"/>
      <c r="O311" s="195"/>
      <c r="P311" s="195"/>
    </row>
    <row r="312" spans="1:16" x14ac:dyDescent="0.3">
      <c r="A312" s="195"/>
      <c r="B312" s="195"/>
      <c r="C312" s="195"/>
      <c r="D312" s="195"/>
      <c r="E312" s="195"/>
      <c r="F312" s="195"/>
      <c r="G312" s="195"/>
      <c r="H312" s="195"/>
      <c r="I312" s="195"/>
      <c r="J312" s="195"/>
      <c r="K312" s="195"/>
      <c r="L312" s="195"/>
      <c r="M312" s="195"/>
      <c r="N312" s="195"/>
      <c r="O312" s="195"/>
      <c r="P312" s="195"/>
    </row>
    <row r="313" spans="1:16" x14ac:dyDescent="0.3">
      <c r="A313" s="195"/>
      <c r="B313" s="195"/>
      <c r="C313" s="195"/>
      <c r="D313" s="195"/>
      <c r="E313" s="195"/>
      <c r="F313" s="195"/>
      <c r="G313" s="195"/>
      <c r="H313" s="195"/>
      <c r="I313" s="195"/>
      <c r="J313" s="195"/>
      <c r="K313" s="195"/>
      <c r="L313" s="195"/>
      <c r="M313" s="195"/>
      <c r="N313" s="195"/>
      <c r="O313" s="195"/>
      <c r="P313" s="195"/>
    </row>
    <row r="314" spans="1:16" x14ac:dyDescent="0.3">
      <c r="A314" s="195"/>
      <c r="B314" s="195"/>
      <c r="C314" s="195"/>
      <c r="D314" s="195"/>
      <c r="E314" s="195"/>
      <c r="F314" s="195"/>
      <c r="G314" s="195"/>
      <c r="H314" s="195"/>
      <c r="I314" s="195"/>
      <c r="J314" s="195"/>
      <c r="K314" s="195"/>
      <c r="L314" s="195"/>
      <c r="M314" s="195"/>
      <c r="N314" s="195"/>
      <c r="O314" s="195"/>
      <c r="P314" s="195"/>
    </row>
    <row r="315" spans="1:16" x14ac:dyDescent="0.3">
      <c r="A315" s="195"/>
      <c r="B315" s="195"/>
      <c r="C315" s="195"/>
      <c r="D315" s="195"/>
      <c r="E315" s="195"/>
      <c r="F315" s="195"/>
      <c r="G315" s="195"/>
      <c r="H315" s="195"/>
      <c r="I315" s="195"/>
      <c r="J315" s="195"/>
      <c r="K315" s="195"/>
      <c r="L315" s="195"/>
      <c r="M315" s="195"/>
      <c r="N315" s="195"/>
      <c r="O315" s="195"/>
      <c r="P315" s="195"/>
    </row>
    <row r="316" spans="1:16" x14ac:dyDescent="0.3">
      <c r="A316" s="195"/>
      <c r="B316" s="195"/>
      <c r="C316" s="195"/>
      <c r="D316" s="195"/>
      <c r="E316" s="195"/>
      <c r="F316" s="195"/>
      <c r="G316" s="195"/>
      <c r="H316" s="195"/>
      <c r="I316" s="195"/>
      <c r="J316" s="195"/>
      <c r="K316" s="195"/>
      <c r="L316" s="195"/>
      <c r="M316" s="195"/>
      <c r="N316" s="195"/>
      <c r="O316" s="195"/>
      <c r="P316" s="195"/>
    </row>
    <row r="317" spans="1:16" x14ac:dyDescent="0.3">
      <c r="A317" s="195"/>
      <c r="B317" s="195"/>
      <c r="C317" s="195"/>
      <c r="D317" s="195"/>
      <c r="E317" s="195"/>
      <c r="F317" s="195"/>
      <c r="G317" s="195"/>
      <c r="H317" s="195"/>
      <c r="I317" s="195"/>
      <c r="J317" s="195"/>
      <c r="K317" s="195"/>
      <c r="L317" s="195"/>
      <c r="M317" s="195"/>
      <c r="N317" s="195"/>
      <c r="O317" s="195"/>
      <c r="P317" s="195"/>
    </row>
    <row r="318" spans="1:16" x14ac:dyDescent="0.3">
      <c r="A318" s="195"/>
      <c r="B318" s="195"/>
      <c r="C318" s="195"/>
      <c r="D318" s="195"/>
      <c r="E318" s="195"/>
      <c r="F318" s="195"/>
      <c r="G318" s="195"/>
      <c r="H318" s="195"/>
      <c r="I318" s="195"/>
      <c r="J318" s="195"/>
      <c r="K318" s="195"/>
      <c r="L318" s="195"/>
      <c r="M318" s="195"/>
      <c r="N318" s="195"/>
      <c r="O318" s="195"/>
      <c r="P318" s="195"/>
    </row>
    <row r="319" spans="1:16" x14ac:dyDescent="0.3">
      <c r="A319" s="195"/>
      <c r="B319" s="195"/>
      <c r="C319" s="195"/>
      <c r="D319" s="195"/>
      <c r="E319" s="195"/>
      <c r="F319" s="195"/>
      <c r="G319" s="195"/>
      <c r="H319" s="195"/>
      <c r="I319" s="195"/>
      <c r="J319" s="195"/>
      <c r="K319" s="195"/>
      <c r="L319" s="195"/>
      <c r="M319" s="195"/>
      <c r="N319" s="195"/>
      <c r="O319" s="195"/>
      <c r="P319" s="195"/>
    </row>
    <row r="320" spans="1:16" x14ac:dyDescent="0.3">
      <c r="A320" s="195"/>
      <c r="B320" s="195"/>
      <c r="C320" s="195"/>
      <c r="D320" s="195"/>
      <c r="E320" s="195"/>
      <c r="F320" s="195"/>
      <c r="G320" s="195"/>
      <c r="H320" s="195"/>
      <c r="I320" s="195"/>
      <c r="J320" s="195"/>
      <c r="K320" s="195"/>
      <c r="L320" s="195"/>
      <c r="M320" s="195"/>
      <c r="N320" s="195"/>
      <c r="O320" s="195"/>
      <c r="P320" s="195"/>
    </row>
    <row r="321" spans="1:16" x14ac:dyDescent="0.3">
      <c r="A321" s="195"/>
      <c r="B321" s="195"/>
      <c r="C321" s="195"/>
      <c r="D321" s="195"/>
      <c r="E321" s="195"/>
      <c r="F321" s="195"/>
      <c r="G321" s="195"/>
      <c r="H321" s="195"/>
      <c r="I321" s="195"/>
      <c r="J321" s="195"/>
      <c r="K321" s="195"/>
      <c r="L321" s="195"/>
      <c r="M321" s="195"/>
      <c r="N321" s="195"/>
      <c r="O321" s="195"/>
      <c r="P321" s="195"/>
    </row>
    <row r="322" spans="1:16" x14ac:dyDescent="0.3">
      <c r="A322" s="195"/>
      <c r="B322" s="195"/>
      <c r="C322" s="195"/>
      <c r="D322" s="195"/>
      <c r="E322" s="195"/>
      <c r="F322" s="195"/>
      <c r="G322" s="195"/>
      <c r="H322" s="195"/>
      <c r="I322" s="195"/>
      <c r="J322" s="195"/>
      <c r="K322" s="195"/>
      <c r="L322" s="195"/>
      <c r="M322" s="195"/>
      <c r="N322" s="195"/>
      <c r="O322" s="195"/>
      <c r="P322" s="195"/>
    </row>
    <row r="323" spans="1:16" x14ac:dyDescent="0.3">
      <c r="A323" s="195"/>
      <c r="B323" s="195"/>
      <c r="C323" s="195"/>
      <c r="D323" s="195"/>
      <c r="E323" s="195"/>
      <c r="F323" s="195"/>
      <c r="G323" s="195"/>
      <c r="H323" s="195"/>
      <c r="I323" s="195"/>
      <c r="J323" s="195"/>
      <c r="K323" s="195"/>
      <c r="L323" s="195"/>
      <c r="M323" s="195"/>
      <c r="N323" s="195"/>
      <c r="O323" s="195"/>
      <c r="P323" s="195"/>
    </row>
    <row r="324" spans="1:16" x14ac:dyDescent="0.3">
      <c r="A324" s="195"/>
      <c r="B324" s="195"/>
      <c r="C324" s="195"/>
      <c r="D324" s="195"/>
      <c r="E324" s="195"/>
      <c r="F324" s="195"/>
      <c r="G324" s="195"/>
      <c r="H324" s="195"/>
      <c r="I324" s="195"/>
      <c r="J324" s="195"/>
      <c r="K324" s="195"/>
      <c r="L324" s="195"/>
      <c r="M324" s="195"/>
      <c r="N324" s="195"/>
      <c r="O324" s="195"/>
      <c r="P324" s="195"/>
    </row>
    <row r="325" spans="1:16" x14ac:dyDescent="0.3">
      <c r="A325" s="195"/>
      <c r="B325" s="195"/>
      <c r="C325" s="195"/>
      <c r="D325" s="195"/>
      <c r="E325" s="195"/>
      <c r="F325" s="195"/>
      <c r="G325" s="195"/>
      <c r="H325" s="195"/>
      <c r="I325" s="195"/>
      <c r="J325" s="195"/>
      <c r="K325" s="195"/>
      <c r="L325" s="195"/>
      <c r="M325" s="195"/>
      <c r="N325" s="195"/>
      <c r="O325" s="195"/>
      <c r="P325" s="195"/>
    </row>
    <row r="326" spans="1:16" x14ac:dyDescent="0.3">
      <c r="A326" s="195"/>
      <c r="B326" s="195"/>
      <c r="C326" s="195"/>
      <c r="D326" s="195"/>
      <c r="E326" s="195"/>
      <c r="F326" s="195"/>
      <c r="G326" s="195"/>
      <c r="H326" s="195"/>
      <c r="I326" s="195"/>
      <c r="J326" s="195"/>
      <c r="K326" s="195"/>
      <c r="L326" s="195"/>
      <c r="M326" s="195"/>
      <c r="N326" s="195"/>
      <c r="O326" s="195"/>
      <c r="P326" s="195"/>
    </row>
    <row r="327" spans="1:16" x14ac:dyDescent="0.3">
      <c r="A327" s="195"/>
      <c r="B327" s="195"/>
      <c r="C327" s="195"/>
      <c r="D327" s="195"/>
      <c r="E327" s="195"/>
      <c r="F327" s="195"/>
      <c r="G327" s="195"/>
      <c r="H327" s="195"/>
      <c r="I327" s="195"/>
      <c r="J327" s="195"/>
      <c r="K327" s="195"/>
      <c r="L327" s="195"/>
      <c r="M327" s="195"/>
      <c r="N327" s="195"/>
      <c r="O327" s="195"/>
      <c r="P327" s="195"/>
    </row>
    <row r="328" spans="1:16" x14ac:dyDescent="0.3">
      <c r="A328" s="195"/>
      <c r="B328" s="195"/>
      <c r="C328" s="195"/>
      <c r="D328" s="195"/>
      <c r="E328" s="195"/>
      <c r="F328" s="195"/>
      <c r="G328" s="195"/>
      <c r="H328" s="195"/>
      <c r="I328" s="195"/>
      <c r="J328" s="195"/>
      <c r="K328" s="195"/>
      <c r="L328" s="195"/>
      <c r="M328" s="195"/>
      <c r="N328" s="195"/>
      <c r="O328" s="195"/>
      <c r="P328" s="195"/>
    </row>
    <row r="329" spans="1:16" x14ac:dyDescent="0.3">
      <c r="A329" s="195"/>
      <c r="B329" s="195"/>
      <c r="C329" s="195"/>
      <c r="D329" s="195"/>
      <c r="E329" s="195"/>
      <c r="F329" s="195"/>
      <c r="G329" s="195"/>
      <c r="H329" s="195"/>
      <c r="I329" s="195"/>
      <c r="J329" s="195"/>
      <c r="K329" s="195"/>
      <c r="L329" s="195"/>
      <c r="M329" s="195"/>
      <c r="N329" s="195"/>
      <c r="O329" s="195"/>
      <c r="P329" s="195"/>
    </row>
    <row r="330" spans="1:16" x14ac:dyDescent="0.3">
      <c r="A330" s="195"/>
      <c r="B330" s="195"/>
      <c r="C330" s="195"/>
      <c r="D330" s="195"/>
      <c r="E330" s="195"/>
      <c r="F330" s="195"/>
      <c r="G330" s="195"/>
      <c r="H330" s="195"/>
      <c r="I330" s="195"/>
      <c r="J330" s="195"/>
      <c r="K330" s="195"/>
      <c r="L330" s="195"/>
      <c r="M330" s="195"/>
      <c r="N330" s="195"/>
      <c r="O330" s="195"/>
      <c r="P330" s="195"/>
    </row>
    <row r="331" spans="1:16" x14ac:dyDescent="0.3">
      <c r="A331" s="195"/>
      <c r="B331" s="195"/>
      <c r="C331" s="195"/>
      <c r="D331" s="195"/>
      <c r="E331" s="195"/>
      <c r="F331" s="195"/>
      <c r="G331" s="195"/>
      <c r="H331" s="195"/>
      <c r="I331" s="195"/>
      <c r="J331" s="195"/>
      <c r="K331" s="195"/>
      <c r="L331" s="195"/>
      <c r="M331" s="195"/>
      <c r="N331" s="195"/>
      <c r="O331" s="195"/>
      <c r="P331" s="195"/>
    </row>
    <row r="332" spans="1:16" x14ac:dyDescent="0.3">
      <c r="A332" s="195"/>
      <c r="B332" s="195"/>
      <c r="C332" s="195"/>
      <c r="D332" s="195"/>
      <c r="E332" s="195"/>
      <c r="F332" s="195"/>
      <c r="G332" s="195"/>
      <c r="H332" s="195"/>
      <c r="I332" s="195"/>
      <c r="J332" s="195"/>
      <c r="K332" s="195"/>
      <c r="L332" s="195"/>
      <c r="M332" s="195"/>
      <c r="N332" s="195"/>
      <c r="O332" s="195"/>
      <c r="P332" s="195"/>
    </row>
    <row r="333" spans="1:16" x14ac:dyDescent="0.3">
      <c r="A333" s="195"/>
      <c r="B333" s="195"/>
      <c r="C333" s="195"/>
      <c r="D333" s="195"/>
      <c r="E333" s="195"/>
      <c r="F333" s="195"/>
      <c r="G333" s="195"/>
      <c r="H333" s="195"/>
      <c r="I333" s="195"/>
      <c r="J333" s="195"/>
      <c r="K333" s="195"/>
      <c r="L333" s="195"/>
      <c r="M333" s="195"/>
      <c r="N333" s="195"/>
      <c r="O333" s="195"/>
      <c r="P333" s="195"/>
    </row>
    <row r="334" spans="1:16" x14ac:dyDescent="0.3">
      <c r="A334" s="195"/>
      <c r="B334" s="195"/>
      <c r="C334" s="195"/>
      <c r="D334" s="195"/>
      <c r="E334" s="195"/>
      <c r="F334" s="195"/>
      <c r="G334" s="195"/>
      <c r="H334" s="195"/>
      <c r="I334" s="195"/>
      <c r="J334" s="195"/>
      <c r="K334" s="195"/>
      <c r="L334" s="195"/>
      <c r="M334" s="195"/>
      <c r="N334" s="195"/>
      <c r="O334" s="195"/>
      <c r="P334" s="195"/>
    </row>
    <row r="335" spans="1:16" x14ac:dyDescent="0.3">
      <c r="A335" s="195"/>
      <c r="B335" s="195"/>
      <c r="C335" s="195"/>
      <c r="D335" s="195"/>
      <c r="E335" s="195"/>
      <c r="F335" s="195"/>
      <c r="G335" s="195"/>
      <c r="H335" s="195"/>
      <c r="I335" s="195"/>
      <c r="J335" s="195"/>
      <c r="K335" s="195"/>
      <c r="L335" s="195"/>
      <c r="M335" s="195"/>
      <c r="N335" s="195"/>
      <c r="O335" s="195"/>
      <c r="P335" s="195"/>
    </row>
    <row r="336" spans="1:16" x14ac:dyDescent="0.3">
      <c r="A336" s="195"/>
      <c r="B336" s="195"/>
      <c r="C336" s="195"/>
      <c r="D336" s="195"/>
      <c r="E336" s="195"/>
      <c r="F336" s="195"/>
      <c r="G336" s="195"/>
      <c r="H336" s="195"/>
      <c r="I336" s="195"/>
      <c r="J336" s="195"/>
      <c r="K336" s="195"/>
      <c r="L336" s="195"/>
      <c r="M336" s="195"/>
      <c r="N336" s="195"/>
      <c r="O336" s="195"/>
      <c r="P336" s="195"/>
    </row>
    <row r="337" spans="1:16" x14ac:dyDescent="0.3">
      <c r="A337" s="195"/>
      <c r="B337" s="195"/>
      <c r="C337" s="195"/>
      <c r="D337" s="195"/>
      <c r="E337" s="195"/>
      <c r="F337" s="195"/>
      <c r="G337" s="195"/>
      <c r="H337" s="195"/>
      <c r="I337" s="195"/>
      <c r="J337" s="195"/>
      <c r="K337" s="195"/>
      <c r="L337" s="195"/>
      <c r="M337" s="195"/>
      <c r="N337" s="195"/>
      <c r="O337" s="195"/>
      <c r="P337" s="195"/>
    </row>
    <row r="338" spans="1:16" x14ac:dyDescent="0.3">
      <c r="A338" s="195"/>
      <c r="B338" s="195"/>
      <c r="C338" s="195"/>
      <c r="D338" s="195"/>
      <c r="E338" s="195"/>
      <c r="F338" s="195"/>
      <c r="G338" s="195"/>
      <c r="H338" s="195"/>
      <c r="I338" s="195"/>
      <c r="J338" s="195"/>
      <c r="K338" s="195"/>
      <c r="L338" s="195"/>
      <c r="M338" s="195"/>
      <c r="N338" s="195"/>
      <c r="O338" s="195"/>
      <c r="P338" s="195"/>
    </row>
    <row r="339" spans="1:16" x14ac:dyDescent="0.3">
      <c r="A339" s="195"/>
      <c r="B339" s="195"/>
      <c r="C339" s="195"/>
      <c r="D339" s="195"/>
      <c r="E339" s="195"/>
      <c r="F339" s="195"/>
      <c r="G339" s="195"/>
      <c r="H339" s="195"/>
      <c r="I339" s="195"/>
      <c r="J339" s="195"/>
      <c r="K339" s="195"/>
      <c r="L339" s="195"/>
      <c r="M339" s="195"/>
      <c r="N339" s="195"/>
      <c r="O339" s="195"/>
      <c r="P339" s="195"/>
    </row>
    <row r="340" spans="1:16" x14ac:dyDescent="0.3">
      <c r="A340" s="195"/>
      <c r="B340" s="195"/>
      <c r="C340" s="195"/>
      <c r="D340" s="195"/>
      <c r="E340" s="195"/>
      <c r="F340" s="195"/>
      <c r="G340" s="195"/>
      <c r="H340" s="195"/>
      <c r="I340" s="195"/>
      <c r="J340" s="195"/>
      <c r="K340" s="195"/>
      <c r="L340" s="195"/>
      <c r="M340" s="195"/>
      <c r="N340" s="195"/>
      <c r="O340" s="195"/>
      <c r="P340" s="195"/>
    </row>
    <row r="341" spans="1:16" x14ac:dyDescent="0.3">
      <c r="A341" s="195"/>
      <c r="B341" s="195"/>
      <c r="C341" s="195"/>
      <c r="D341" s="195"/>
      <c r="E341" s="195"/>
      <c r="F341" s="195"/>
      <c r="G341" s="195"/>
      <c r="H341" s="195"/>
      <c r="I341" s="195"/>
      <c r="J341" s="195"/>
      <c r="K341" s="195"/>
      <c r="L341" s="195"/>
      <c r="M341" s="195"/>
      <c r="N341" s="195"/>
      <c r="O341" s="195"/>
      <c r="P341" s="195"/>
    </row>
    <row r="342" spans="1:16" x14ac:dyDescent="0.3">
      <c r="A342" s="195"/>
      <c r="B342" s="195"/>
      <c r="C342" s="195"/>
      <c r="D342" s="195"/>
      <c r="E342" s="195"/>
      <c r="F342" s="195"/>
      <c r="G342" s="195"/>
      <c r="H342" s="195"/>
      <c r="I342" s="195"/>
      <c r="J342" s="195"/>
      <c r="K342" s="195"/>
      <c r="L342" s="195"/>
      <c r="M342" s="195"/>
      <c r="N342" s="195"/>
      <c r="O342" s="195"/>
      <c r="P342" s="195"/>
    </row>
    <row r="343" spans="1:16" x14ac:dyDescent="0.3">
      <c r="A343" s="195"/>
      <c r="B343" s="195"/>
      <c r="C343" s="195"/>
      <c r="D343" s="195"/>
      <c r="E343" s="195"/>
      <c r="F343" s="195"/>
      <c r="G343" s="195"/>
      <c r="H343" s="195"/>
      <c r="I343" s="195"/>
      <c r="J343" s="195"/>
      <c r="K343" s="195"/>
      <c r="L343" s="195"/>
      <c r="M343" s="195"/>
      <c r="N343" s="195"/>
      <c r="O343" s="195"/>
      <c r="P343" s="195"/>
    </row>
    <row r="344" spans="1:16" x14ac:dyDescent="0.3">
      <c r="A344" s="195"/>
      <c r="B344" s="195"/>
      <c r="C344" s="195"/>
      <c r="D344" s="195"/>
      <c r="E344" s="195"/>
      <c r="F344" s="195"/>
      <c r="G344" s="195"/>
      <c r="H344" s="195"/>
      <c r="I344" s="195"/>
      <c r="J344" s="195"/>
      <c r="K344" s="195"/>
      <c r="L344" s="195"/>
      <c r="M344" s="195"/>
      <c r="N344" s="195"/>
      <c r="O344" s="195"/>
      <c r="P344" s="195"/>
    </row>
    <row r="345" spans="1:16" x14ac:dyDescent="0.3">
      <c r="A345" s="195"/>
      <c r="B345" s="195"/>
      <c r="C345" s="195"/>
      <c r="D345" s="195"/>
      <c r="E345" s="195"/>
      <c r="F345" s="195"/>
      <c r="G345" s="195"/>
      <c r="H345" s="195"/>
      <c r="I345" s="195"/>
      <c r="J345" s="195"/>
      <c r="K345" s="195"/>
      <c r="L345" s="195"/>
      <c r="M345" s="195"/>
      <c r="N345" s="195"/>
      <c r="O345" s="195"/>
      <c r="P345" s="195"/>
    </row>
    <row r="346" spans="1:16" x14ac:dyDescent="0.3">
      <c r="A346" s="195"/>
      <c r="B346" s="195"/>
      <c r="C346" s="195"/>
      <c r="D346" s="195"/>
      <c r="E346" s="195"/>
      <c r="F346" s="195"/>
      <c r="G346" s="195"/>
      <c r="H346" s="195"/>
      <c r="I346" s="195"/>
      <c r="J346" s="195"/>
      <c r="K346" s="195"/>
      <c r="L346" s="195"/>
      <c r="M346" s="195"/>
      <c r="N346" s="195"/>
      <c r="O346" s="195"/>
      <c r="P346" s="195"/>
    </row>
    <row r="347" spans="1:16" x14ac:dyDescent="0.3">
      <c r="A347" s="195"/>
      <c r="B347" s="195"/>
      <c r="C347" s="195"/>
      <c r="D347" s="195"/>
      <c r="E347" s="195"/>
      <c r="F347" s="195"/>
      <c r="G347" s="195"/>
      <c r="H347" s="195"/>
      <c r="I347" s="195"/>
      <c r="J347" s="195"/>
      <c r="K347" s="195"/>
      <c r="L347" s="195"/>
      <c r="M347" s="195"/>
      <c r="N347" s="195"/>
      <c r="O347" s="195"/>
      <c r="P347" s="195"/>
    </row>
    <row r="348" spans="1:16" x14ac:dyDescent="0.3">
      <c r="A348" s="195"/>
      <c r="B348" s="195"/>
      <c r="C348" s="195"/>
      <c r="D348" s="195"/>
      <c r="E348" s="195"/>
      <c r="F348" s="195"/>
      <c r="G348" s="195"/>
      <c r="H348" s="195"/>
      <c r="I348" s="195"/>
      <c r="J348" s="195"/>
      <c r="K348" s="195"/>
      <c r="L348" s="195"/>
      <c r="M348" s="195"/>
      <c r="N348" s="195"/>
      <c r="O348" s="195"/>
      <c r="P348" s="195"/>
    </row>
    <row r="349" spans="1:16" x14ac:dyDescent="0.3">
      <c r="A349" s="195"/>
      <c r="B349" s="195"/>
      <c r="C349" s="195"/>
      <c r="D349" s="195"/>
      <c r="E349" s="195"/>
      <c r="F349" s="195"/>
      <c r="G349" s="195"/>
      <c r="H349" s="195"/>
      <c r="I349" s="195"/>
      <c r="J349" s="195"/>
      <c r="K349" s="195"/>
      <c r="L349" s="195"/>
      <c r="M349" s="195"/>
      <c r="N349" s="195"/>
      <c r="O349" s="195"/>
      <c r="P349" s="195"/>
    </row>
    <row r="350" spans="1:16" x14ac:dyDescent="0.3">
      <c r="A350" s="195"/>
      <c r="B350" s="195"/>
      <c r="C350" s="195"/>
      <c r="D350" s="195"/>
      <c r="E350" s="195"/>
      <c r="F350" s="195"/>
      <c r="G350" s="195"/>
      <c r="H350" s="195"/>
      <c r="I350" s="195"/>
      <c r="J350" s="195"/>
      <c r="K350" s="195"/>
      <c r="L350" s="195"/>
      <c r="M350" s="195"/>
      <c r="N350" s="195"/>
      <c r="O350" s="195"/>
      <c r="P350" s="195"/>
    </row>
    <row r="351" spans="1:16" x14ac:dyDescent="0.3">
      <c r="A351" s="195"/>
      <c r="B351" s="195"/>
      <c r="C351" s="195"/>
      <c r="D351" s="195"/>
      <c r="E351" s="195"/>
      <c r="F351" s="195"/>
      <c r="G351" s="195"/>
      <c r="H351" s="195"/>
      <c r="I351" s="195"/>
      <c r="J351" s="195"/>
      <c r="K351" s="195"/>
      <c r="L351" s="195"/>
      <c r="M351" s="195"/>
      <c r="N351" s="195"/>
      <c r="O351" s="195"/>
      <c r="P351" s="195"/>
    </row>
    <row r="352" spans="1:16" x14ac:dyDescent="0.3">
      <c r="A352" s="195"/>
      <c r="B352" s="195"/>
      <c r="C352" s="195"/>
      <c r="D352" s="195"/>
      <c r="E352" s="195"/>
      <c r="F352" s="195"/>
      <c r="G352" s="195"/>
      <c r="H352" s="195"/>
      <c r="I352" s="195"/>
      <c r="J352" s="195"/>
      <c r="K352" s="195"/>
      <c r="L352" s="195"/>
      <c r="M352" s="195"/>
      <c r="N352" s="195"/>
      <c r="O352" s="195"/>
      <c r="P352" s="195"/>
    </row>
    <row r="353" spans="1:16" x14ac:dyDescent="0.3">
      <c r="A353" s="195"/>
      <c r="B353" s="195"/>
      <c r="C353" s="195"/>
      <c r="D353" s="195"/>
      <c r="E353" s="195"/>
      <c r="F353" s="195"/>
      <c r="G353" s="195"/>
      <c r="H353" s="195"/>
      <c r="I353" s="195"/>
      <c r="J353" s="195"/>
      <c r="K353" s="195"/>
      <c r="L353" s="195"/>
      <c r="M353" s="195"/>
      <c r="N353" s="195"/>
      <c r="O353" s="195"/>
      <c r="P353" s="195"/>
    </row>
    <row r="354" spans="1:16" x14ac:dyDescent="0.3">
      <c r="A354" s="195"/>
      <c r="B354" s="195"/>
      <c r="C354" s="195"/>
      <c r="D354" s="195"/>
      <c r="E354" s="195"/>
      <c r="F354" s="195"/>
      <c r="G354" s="195"/>
      <c r="H354" s="195"/>
      <c r="I354" s="195"/>
      <c r="J354" s="195"/>
      <c r="K354" s="195"/>
      <c r="L354" s="195"/>
      <c r="M354" s="195"/>
      <c r="N354" s="195"/>
      <c r="O354" s="195"/>
      <c r="P354" s="195"/>
    </row>
    <row r="355" spans="1:16" x14ac:dyDescent="0.3">
      <c r="A355" s="195"/>
      <c r="B355" s="195"/>
      <c r="C355" s="195"/>
      <c r="D355" s="195"/>
      <c r="E355" s="195"/>
      <c r="F355" s="195"/>
      <c r="G355" s="195"/>
      <c r="H355" s="195"/>
      <c r="I355" s="195"/>
      <c r="J355" s="195"/>
      <c r="K355" s="195"/>
      <c r="L355" s="195"/>
      <c r="M355" s="195"/>
      <c r="N355" s="195"/>
      <c r="O355" s="195"/>
      <c r="P355" s="195"/>
    </row>
    <row r="356" spans="1:16" x14ac:dyDescent="0.3">
      <c r="A356" s="195"/>
      <c r="B356" s="195"/>
      <c r="C356" s="195"/>
      <c r="D356" s="195"/>
      <c r="E356" s="195"/>
      <c r="F356" s="195"/>
      <c r="G356" s="195"/>
      <c r="H356" s="195"/>
      <c r="I356" s="195"/>
      <c r="J356" s="195"/>
      <c r="K356" s="195"/>
      <c r="L356" s="195"/>
      <c r="M356" s="195"/>
      <c r="N356" s="195"/>
      <c r="O356" s="195"/>
      <c r="P356" s="195"/>
    </row>
    <row r="357" spans="1:16" x14ac:dyDescent="0.3">
      <c r="A357" s="195"/>
      <c r="B357" s="195"/>
      <c r="C357" s="195"/>
      <c r="D357" s="195"/>
      <c r="E357" s="195"/>
      <c r="F357" s="195"/>
      <c r="G357" s="195"/>
      <c r="H357" s="195"/>
      <c r="I357" s="195"/>
      <c r="J357" s="195"/>
      <c r="K357" s="195"/>
      <c r="L357" s="195"/>
      <c r="M357" s="195"/>
      <c r="N357" s="195"/>
      <c r="O357" s="195"/>
      <c r="P357" s="195"/>
    </row>
    <row r="358" spans="1:16" x14ac:dyDescent="0.3">
      <c r="A358" s="195"/>
      <c r="B358" s="195"/>
      <c r="C358" s="195"/>
      <c r="D358" s="195"/>
      <c r="E358" s="195"/>
      <c r="F358" s="195"/>
      <c r="G358" s="195"/>
      <c r="H358" s="195"/>
      <c r="I358" s="195"/>
      <c r="J358" s="195"/>
      <c r="K358" s="195"/>
      <c r="L358" s="195"/>
      <c r="M358" s="195"/>
      <c r="N358" s="195"/>
      <c r="O358" s="195"/>
      <c r="P358" s="195"/>
    </row>
    <row r="359" spans="1:16" x14ac:dyDescent="0.3">
      <c r="A359" s="195"/>
      <c r="B359" s="195"/>
      <c r="C359" s="195"/>
      <c r="D359" s="195"/>
      <c r="E359" s="195"/>
      <c r="F359" s="195"/>
      <c r="G359" s="195"/>
      <c r="H359" s="195"/>
      <c r="I359" s="195"/>
      <c r="J359" s="195"/>
      <c r="K359" s="195"/>
      <c r="L359" s="195"/>
      <c r="M359" s="195"/>
      <c r="N359" s="195"/>
      <c r="O359" s="195"/>
      <c r="P359" s="195"/>
    </row>
    <row r="360" spans="1:16" x14ac:dyDescent="0.3">
      <c r="A360" s="195"/>
      <c r="B360" s="195"/>
      <c r="C360" s="195"/>
      <c r="D360" s="195"/>
      <c r="E360" s="195"/>
      <c r="F360" s="195"/>
      <c r="G360" s="195"/>
      <c r="H360" s="195"/>
      <c r="I360" s="195"/>
      <c r="J360" s="195"/>
      <c r="K360" s="195"/>
      <c r="L360" s="195"/>
      <c r="M360" s="195"/>
      <c r="N360" s="195"/>
      <c r="O360" s="195"/>
      <c r="P360" s="195"/>
    </row>
    <row r="361" spans="1:16" x14ac:dyDescent="0.3">
      <c r="A361" s="195"/>
      <c r="B361" s="195"/>
      <c r="C361" s="195"/>
      <c r="D361" s="195"/>
      <c r="E361" s="195"/>
      <c r="F361" s="195"/>
      <c r="G361" s="195"/>
      <c r="H361" s="195"/>
      <c r="I361" s="195"/>
      <c r="J361" s="195"/>
      <c r="K361" s="195"/>
      <c r="L361" s="195"/>
      <c r="M361" s="195"/>
      <c r="N361" s="195"/>
      <c r="O361" s="195"/>
      <c r="P361" s="195"/>
    </row>
    <row r="362" spans="1:16" x14ac:dyDescent="0.3">
      <c r="A362" s="195"/>
      <c r="B362" s="195"/>
      <c r="C362" s="195"/>
      <c r="D362" s="195"/>
      <c r="E362" s="195"/>
      <c r="F362" s="195"/>
      <c r="G362" s="195"/>
      <c r="H362" s="195"/>
      <c r="I362" s="195"/>
      <c r="J362" s="195"/>
      <c r="K362" s="195"/>
      <c r="L362" s="195"/>
      <c r="M362" s="195"/>
      <c r="N362" s="195"/>
      <c r="O362" s="195"/>
      <c r="P362" s="195"/>
    </row>
    <row r="363" spans="1:16" x14ac:dyDescent="0.3">
      <c r="A363" s="195"/>
      <c r="B363" s="195"/>
      <c r="C363" s="195"/>
      <c r="D363" s="195"/>
      <c r="E363" s="195"/>
      <c r="F363" s="195"/>
      <c r="G363" s="195"/>
      <c r="H363" s="195"/>
      <c r="I363" s="195"/>
      <c r="J363" s="195"/>
      <c r="K363" s="195"/>
      <c r="L363" s="195"/>
      <c r="M363" s="195"/>
      <c r="N363" s="195"/>
      <c r="O363" s="195"/>
      <c r="P363" s="195"/>
    </row>
    <row r="364" spans="1:16" x14ac:dyDescent="0.3">
      <c r="A364" s="195"/>
      <c r="B364" s="195"/>
      <c r="C364" s="195"/>
      <c r="D364" s="195"/>
      <c r="E364" s="195"/>
      <c r="F364" s="195"/>
      <c r="G364" s="195"/>
      <c r="H364" s="195"/>
      <c r="I364" s="195"/>
      <c r="J364" s="195"/>
      <c r="K364" s="195"/>
      <c r="L364" s="195"/>
      <c r="M364" s="195"/>
      <c r="N364" s="195"/>
      <c r="O364" s="195"/>
      <c r="P364" s="195"/>
    </row>
    <row r="365" spans="1:16" x14ac:dyDescent="0.3">
      <c r="A365" s="195"/>
      <c r="B365" s="195"/>
      <c r="C365" s="195"/>
      <c r="D365" s="195"/>
      <c r="E365" s="195"/>
      <c r="F365" s="195"/>
      <c r="G365" s="195"/>
      <c r="H365" s="195"/>
      <c r="I365" s="195"/>
      <c r="J365" s="195"/>
      <c r="K365" s="195"/>
      <c r="L365" s="195"/>
      <c r="M365" s="195"/>
      <c r="N365" s="195"/>
      <c r="O365" s="195"/>
      <c r="P365" s="195"/>
    </row>
    <row r="366" spans="1:16" x14ac:dyDescent="0.3">
      <c r="A366" s="195"/>
      <c r="B366" s="195"/>
      <c r="C366" s="195"/>
      <c r="D366" s="195"/>
      <c r="E366" s="195"/>
      <c r="F366" s="195"/>
      <c r="G366" s="195"/>
      <c r="H366" s="195"/>
      <c r="I366" s="195"/>
      <c r="J366" s="195"/>
      <c r="K366" s="195"/>
      <c r="L366" s="195"/>
      <c r="M366" s="195"/>
      <c r="N366" s="195"/>
      <c r="O366" s="195"/>
      <c r="P366" s="195"/>
    </row>
    <row r="367" spans="1:16" x14ac:dyDescent="0.3">
      <c r="A367" s="195"/>
      <c r="B367" s="195"/>
      <c r="C367" s="195"/>
      <c r="D367" s="195"/>
      <c r="E367" s="195"/>
      <c r="F367" s="195"/>
      <c r="G367" s="195"/>
      <c r="H367" s="195"/>
      <c r="I367" s="195"/>
      <c r="J367" s="195"/>
      <c r="K367" s="195"/>
      <c r="L367" s="195"/>
      <c r="M367" s="195"/>
      <c r="N367" s="195"/>
      <c r="O367" s="195"/>
      <c r="P367" s="195"/>
    </row>
    <row r="368" spans="1:16" x14ac:dyDescent="0.3">
      <c r="A368" s="195"/>
      <c r="B368" s="195"/>
      <c r="C368" s="195"/>
      <c r="D368" s="195"/>
      <c r="E368" s="195"/>
      <c r="F368" s="195"/>
      <c r="G368" s="195"/>
      <c r="H368" s="195"/>
      <c r="I368" s="195"/>
      <c r="J368" s="195"/>
      <c r="K368" s="195"/>
      <c r="L368" s="195"/>
      <c r="M368" s="195"/>
      <c r="N368" s="195"/>
      <c r="O368" s="195"/>
      <c r="P368" s="195"/>
    </row>
    <row r="369" spans="1:16" x14ac:dyDescent="0.3">
      <c r="A369" s="195"/>
      <c r="B369" s="195"/>
      <c r="C369" s="195"/>
      <c r="D369" s="195"/>
      <c r="E369" s="195"/>
      <c r="F369" s="195"/>
      <c r="G369" s="195"/>
      <c r="H369" s="195"/>
      <c r="I369" s="195"/>
      <c r="J369" s="195"/>
      <c r="K369" s="195"/>
      <c r="L369" s="195"/>
      <c r="M369" s="195"/>
      <c r="N369" s="195"/>
      <c r="O369" s="195"/>
      <c r="P369" s="195"/>
    </row>
    <row r="370" spans="1:16" x14ac:dyDescent="0.3">
      <c r="A370" s="195"/>
      <c r="B370" s="195"/>
      <c r="C370" s="195"/>
      <c r="D370" s="195"/>
      <c r="E370" s="195"/>
      <c r="F370" s="195"/>
      <c r="G370" s="195"/>
      <c r="H370" s="195"/>
      <c r="I370" s="195"/>
      <c r="J370" s="195"/>
      <c r="K370" s="195"/>
      <c r="L370" s="195"/>
      <c r="M370" s="195"/>
      <c r="N370" s="195"/>
      <c r="O370" s="195"/>
      <c r="P370" s="195"/>
    </row>
    <row r="371" spans="1:16" x14ac:dyDescent="0.3">
      <c r="A371" s="195"/>
      <c r="B371" s="195"/>
      <c r="C371" s="195"/>
      <c r="D371" s="195"/>
      <c r="E371" s="195"/>
      <c r="F371" s="195"/>
      <c r="G371" s="195"/>
      <c r="H371" s="195"/>
      <c r="I371" s="195"/>
      <c r="J371" s="195"/>
      <c r="K371" s="195"/>
      <c r="L371" s="195"/>
      <c r="M371" s="195"/>
      <c r="N371" s="195"/>
      <c r="O371" s="195"/>
      <c r="P371" s="195"/>
    </row>
    <row r="372" spans="1:16" x14ac:dyDescent="0.3">
      <c r="A372" s="195"/>
      <c r="B372" s="195"/>
      <c r="C372" s="195"/>
      <c r="D372" s="195"/>
      <c r="E372" s="195"/>
      <c r="F372" s="195"/>
      <c r="G372" s="195"/>
      <c r="H372" s="195"/>
      <c r="I372" s="195"/>
      <c r="J372" s="195"/>
      <c r="K372" s="195"/>
      <c r="L372" s="195"/>
      <c r="M372" s="195"/>
      <c r="N372" s="195"/>
      <c r="O372" s="195"/>
      <c r="P372" s="195"/>
    </row>
    <row r="373" spans="1:16" x14ac:dyDescent="0.3">
      <c r="A373" s="195"/>
      <c r="B373" s="195"/>
      <c r="C373" s="195"/>
      <c r="D373" s="195"/>
      <c r="E373" s="195"/>
      <c r="F373" s="195"/>
      <c r="G373" s="195"/>
      <c r="H373" s="195"/>
      <c r="I373" s="195"/>
      <c r="J373" s="195"/>
      <c r="K373" s="195"/>
      <c r="L373" s="195"/>
      <c r="M373" s="195"/>
      <c r="N373" s="195"/>
      <c r="O373" s="195"/>
      <c r="P373" s="195"/>
    </row>
    <row r="374" spans="1:16" x14ac:dyDescent="0.3">
      <c r="A374" s="195"/>
      <c r="B374" s="195"/>
      <c r="C374" s="195"/>
      <c r="D374" s="195"/>
      <c r="E374" s="195"/>
      <c r="F374" s="195"/>
      <c r="G374" s="195"/>
      <c r="H374" s="195"/>
      <c r="I374" s="195"/>
      <c r="J374" s="195"/>
      <c r="K374" s="195"/>
      <c r="L374" s="195"/>
      <c r="M374" s="195"/>
      <c r="N374" s="195"/>
      <c r="O374" s="195"/>
      <c r="P374" s="195"/>
    </row>
    <row r="375" spans="1:16" x14ac:dyDescent="0.3">
      <c r="A375" s="195"/>
      <c r="B375" s="195"/>
      <c r="C375" s="195"/>
      <c r="D375" s="195"/>
      <c r="E375" s="195"/>
      <c r="F375" s="195"/>
      <c r="G375" s="195"/>
      <c r="H375" s="195"/>
      <c r="I375" s="195"/>
      <c r="J375" s="195"/>
      <c r="K375" s="195"/>
      <c r="L375" s="195"/>
      <c r="M375" s="195"/>
      <c r="N375" s="195"/>
      <c r="O375" s="195"/>
      <c r="P375" s="195"/>
    </row>
    <row r="376" spans="1:16" x14ac:dyDescent="0.3">
      <c r="A376" s="195"/>
      <c r="B376" s="195"/>
      <c r="C376" s="195"/>
      <c r="D376" s="195"/>
      <c r="E376" s="195"/>
      <c r="F376" s="195"/>
      <c r="G376" s="195"/>
      <c r="H376" s="195"/>
      <c r="I376" s="195"/>
      <c r="J376" s="195"/>
      <c r="K376" s="195"/>
      <c r="L376" s="195"/>
      <c r="M376" s="195"/>
      <c r="N376" s="195"/>
      <c r="O376" s="195"/>
      <c r="P376" s="195"/>
    </row>
    <row r="377" spans="1:16" x14ac:dyDescent="0.3">
      <c r="A377" s="195"/>
      <c r="B377" s="195"/>
      <c r="C377" s="195"/>
      <c r="D377" s="195"/>
      <c r="E377" s="195"/>
      <c r="F377" s="195"/>
      <c r="G377" s="195"/>
      <c r="H377" s="195"/>
      <c r="I377" s="195"/>
      <c r="J377" s="195"/>
      <c r="K377" s="195"/>
      <c r="L377" s="195"/>
      <c r="M377" s="195"/>
      <c r="N377" s="195"/>
      <c r="O377" s="195"/>
      <c r="P377" s="195"/>
    </row>
    <row r="378" spans="1:16" x14ac:dyDescent="0.3">
      <c r="A378" s="195"/>
      <c r="B378" s="195"/>
      <c r="C378" s="195"/>
      <c r="D378" s="195"/>
      <c r="E378" s="195"/>
      <c r="F378" s="195"/>
      <c r="G378" s="195"/>
      <c r="H378" s="195"/>
      <c r="I378" s="195"/>
      <c r="J378" s="195"/>
      <c r="K378" s="195"/>
      <c r="L378" s="195"/>
      <c r="M378" s="195"/>
      <c r="N378" s="195"/>
      <c r="O378" s="195"/>
      <c r="P378" s="195"/>
    </row>
    <row r="379" spans="1:16" x14ac:dyDescent="0.3">
      <c r="A379" s="195"/>
      <c r="B379" s="195"/>
      <c r="C379" s="195"/>
      <c r="D379" s="195"/>
      <c r="E379" s="195"/>
      <c r="F379" s="195"/>
      <c r="G379" s="195"/>
      <c r="H379" s="195"/>
      <c r="I379" s="195"/>
      <c r="J379" s="195"/>
      <c r="K379" s="195"/>
      <c r="L379" s="195"/>
      <c r="M379" s="195"/>
      <c r="N379" s="195"/>
      <c r="O379" s="195"/>
      <c r="P379" s="195"/>
    </row>
    <row r="380" spans="1:16" x14ac:dyDescent="0.3">
      <c r="A380" s="195"/>
      <c r="B380" s="195"/>
      <c r="C380" s="195"/>
      <c r="D380" s="195"/>
      <c r="E380" s="195"/>
      <c r="F380" s="195"/>
      <c r="G380" s="195"/>
      <c r="H380" s="195"/>
      <c r="I380" s="195"/>
      <c r="J380" s="195"/>
      <c r="K380" s="195"/>
      <c r="L380" s="195"/>
      <c r="M380" s="195"/>
      <c r="N380" s="195"/>
      <c r="O380" s="195"/>
      <c r="P380" s="195"/>
    </row>
  </sheetData>
  <mergeCells count="1">
    <mergeCell ref="A256:B2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52"/>
  <sheetViews>
    <sheetView topLeftCell="A247" workbookViewId="0">
      <pane xSplit="1" topLeftCell="AS1" activePane="topRight" state="frozen"/>
      <selection pane="topRight" activeCell="BI259" sqref="BI259"/>
    </sheetView>
  </sheetViews>
  <sheetFormatPr defaultRowHeight="14.4" x14ac:dyDescent="0.3"/>
  <cols>
    <col min="1" max="1" width="16.44140625" style="55" customWidth="1"/>
    <col min="2" max="2" width="8.88671875" style="55"/>
    <col min="3" max="3" width="9.109375" style="55" bestFit="1" customWidth="1"/>
    <col min="4" max="4" width="10.21875" style="55" bestFit="1" customWidth="1"/>
    <col min="5" max="18" width="9.109375" style="55" bestFit="1" customWidth="1"/>
    <col min="19" max="19" width="9.109375" style="164" bestFit="1" customWidth="1"/>
    <col min="20" max="23" width="11.5546875" style="55" bestFit="1" customWidth="1"/>
    <col min="24" max="25" width="9.109375" style="55" bestFit="1" customWidth="1"/>
    <col min="26" max="29" width="8.88671875" style="55"/>
    <col min="30" max="31" width="11.5546875" style="55" bestFit="1" customWidth="1"/>
    <col min="32" max="33" width="9.109375" style="55" bestFit="1" customWidth="1"/>
    <col min="34" max="34" width="8.88671875" style="55"/>
    <col min="35" max="37" width="11.5546875" style="55" bestFit="1" customWidth="1"/>
    <col min="38" max="38" width="9.109375" style="55" bestFit="1" customWidth="1"/>
    <col min="39" max="43" width="8.88671875" style="55"/>
    <col min="44" max="45" width="11.5546875" style="55" bestFit="1" customWidth="1"/>
    <col min="46" max="46" width="9.109375" style="55" bestFit="1" customWidth="1"/>
    <col min="47" max="47" width="8.88671875" style="55"/>
    <col min="48" max="49" width="11.33203125" style="55" bestFit="1" customWidth="1"/>
    <col min="50" max="50" width="10.33203125" style="55" bestFit="1" customWidth="1"/>
    <col min="51" max="51" width="9.33203125" style="55" bestFit="1" customWidth="1"/>
    <col min="52" max="56" width="9.109375" style="55" bestFit="1" customWidth="1"/>
    <col min="57" max="59" width="10.33203125" style="55" bestFit="1" customWidth="1"/>
    <col min="60" max="60" width="11.33203125" style="55" bestFit="1" customWidth="1"/>
    <col min="61" max="61" width="9.109375" style="55" bestFit="1" customWidth="1"/>
    <col min="62" max="62" width="9" bestFit="1" customWidth="1"/>
    <col min="63" max="63" width="11.5546875" bestFit="1" customWidth="1"/>
  </cols>
  <sheetData>
    <row r="1" spans="1:63" x14ac:dyDescent="0.3">
      <c r="T1" s="55">
        <f>расш!F19</f>
        <v>0.3312745576230724</v>
      </c>
      <c r="U1" s="55">
        <f>расш!F20</f>
        <v>0.25077204089134786</v>
      </c>
      <c r="V1" s="55">
        <f>расш!F21</f>
        <v>0.18927338758240703</v>
      </c>
      <c r="W1" s="55">
        <f>расш!F22</f>
        <v>0.11156294833083256</v>
      </c>
      <c r="X1" s="55">
        <f>расш!F23</f>
        <v>0.11711706557234011</v>
      </c>
      <c r="AD1" s="55">
        <f>расш!F26</f>
        <v>0.33135897672388775</v>
      </c>
      <c r="AE1" s="55">
        <f>расш!F27</f>
        <v>0.29305810817194672</v>
      </c>
      <c r="AF1" s="55">
        <f>расш!F28</f>
        <v>0.37558291510416547</v>
      </c>
      <c r="AI1" s="55">
        <f>расш!O3</f>
        <v>5.8029722539729486E-3</v>
      </c>
      <c r="AJ1" s="55">
        <f>расш!O4</f>
        <v>4.3851784641291231E-3</v>
      </c>
      <c r="AK1" s="55">
        <f>расш!P5</f>
        <v>5.2528557186974417E-4</v>
      </c>
      <c r="AS1" s="55">
        <f>расш!P13</f>
        <v>6.2870219774821077E-3</v>
      </c>
      <c r="AT1" s="55">
        <f>расш!O14</f>
        <v>9.5442320330747805E-3</v>
      </c>
    </row>
    <row r="2" spans="1:63" x14ac:dyDescent="0.3">
      <c r="A2" s="8"/>
      <c r="B2" s="8"/>
      <c r="C2" s="8"/>
      <c r="D2" s="8"/>
      <c r="E2" s="9"/>
      <c r="F2" s="10">
        <v>31</v>
      </c>
      <c r="G2" s="10">
        <v>29</v>
      </c>
      <c r="H2" s="10">
        <v>31</v>
      </c>
      <c r="I2" s="10">
        <v>30</v>
      </c>
      <c r="J2" s="11">
        <v>31</v>
      </c>
      <c r="K2" s="11">
        <v>30</v>
      </c>
      <c r="L2" s="11">
        <v>31</v>
      </c>
      <c r="M2" s="11">
        <v>31</v>
      </c>
      <c r="N2" s="11">
        <v>30</v>
      </c>
      <c r="O2" s="11">
        <v>31</v>
      </c>
      <c r="P2" s="12">
        <v>30</v>
      </c>
      <c r="Q2" s="11">
        <v>31</v>
      </c>
      <c r="R2" s="13"/>
      <c r="S2" s="31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4">
        <v>2569.16</v>
      </c>
      <c r="BJ2" s="1"/>
      <c r="BK2" s="1"/>
    </row>
    <row r="3" spans="1:63" ht="120.6" x14ac:dyDescent="0.3">
      <c r="A3" s="15" t="s">
        <v>0</v>
      </c>
      <c r="B3" s="3" t="s">
        <v>1</v>
      </c>
      <c r="C3" s="3" t="s">
        <v>2</v>
      </c>
      <c r="D3" s="4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16" t="s">
        <v>12</v>
      </c>
      <c r="N3" s="16" t="s">
        <v>13</v>
      </c>
      <c r="O3" s="16" t="s">
        <v>14</v>
      </c>
      <c r="P3" s="16" t="s">
        <v>15</v>
      </c>
      <c r="Q3" s="16" t="s">
        <v>16</v>
      </c>
      <c r="R3" s="17" t="s">
        <v>17</v>
      </c>
      <c r="S3" s="17" t="s">
        <v>18</v>
      </c>
      <c r="T3" s="16" t="s">
        <v>5</v>
      </c>
      <c r="U3" s="16" t="s">
        <v>6</v>
      </c>
      <c r="V3" s="16" t="s">
        <v>7</v>
      </c>
      <c r="W3" s="16" t="s">
        <v>8</v>
      </c>
      <c r="X3" s="16" t="s">
        <v>9</v>
      </c>
      <c r="Y3" s="18" t="s">
        <v>19</v>
      </c>
      <c r="Z3" s="19" t="s">
        <v>10</v>
      </c>
      <c r="AA3" s="19" t="s">
        <v>11</v>
      </c>
      <c r="AB3" s="19" t="s">
        <v>12</v>
      </c>
      <c r="AC3" s="19" t="s">
        <v>13</v>
      </c>
      <c r="AD3" s="16" t="s">
        <v>14</v>
      </c>
      <c r="AE3" s="16" t="s">
        <v>15</v>
      </c>
      <c r="AF3" s="16" t="s">
        <v>16</v>
      </c>
      <c r="AG3" s="18" t="s">
        <v>20</v>
      </c>
      <c r="AH3" s="20" t="s">
        <v>21</v>
      </c>
      <c r="AI3" s="21" t="s">
        <v>5</v>
      </c>
      <c r="AJ3" s="21" t="s">
        <v>6</v>
      </c>
      <c r="AK3" s="21" t="s">
        <v>7</v>
      </c>
      <c r="AL3" s="21" t="s">
        <v>8</v>
      </c>
      <c r="AM3" s="19" t="s">
        <v>9</v>
      </c>
      <c r="AN3" s="19" t="s">
        <v>10</v>
      </c>
      <c r="AO3" s="19" t="s">
        <v>11</v>
      </c>
      <c r="AP3" s="19" t="s">
        <v>12</v>
      </c>
      <c r="AQ3" s="19" t="s">
        <v>13</v>
      </c>
      <c r="AR3" s="21" t="s">
        <v>14</v>
      </c>
      <c r="AS3" s="21" t="s">
        <v>15</v>
      </c>
      <c r="AT3" s="21" t="s">
        <v>16</v>
      </c>
      <c r="AU3" s="22" t="s">
        <v>22</v>
      </c>
      <c r="AV3" s="23" t="s">
        <v>5</v>
      </c>
      <c r="AW3" s="23" t="s">
        <v>6</v>
      </c>
      <c r="AX3" s="23" t="s">
        <v>7</v>
      </c>
      <c r="AY3" s="23" t="s">
        <v>8</v>
      </c>
      <c r="AZ3" s="23" t="s">
        <v>9</v>
      </c>
      <c r="BA3" s="19" t="s">
        <v>10</v>
      </c>
      <c r="BB3" s="19" t="s">
        <v>11</v>
      </c>
      <c r="BC3" s="19" t="s">
        <v>12</v>
      </c>
      <c r="BD3" s="19" t="s">
        <v>13</v>
      </c>
      <c r="BE3" s="23" t="s">
        <v>14</v>
      </c>
      <c r="BF3" s="23" t="s">
        <v>15</v>
      </c>
      <c r="BG3" s="23" t="s">
        <v>16</v>
      </c>
      <c r="BH3" s="24" t="s">
        <v>23</v>
      </c>
      <c r="BI3" s="25" t="s">
        <v>24</v>
      </c>
      <c r="BJ3" s="5"/>
      <c r="BK3" s="5"/>
    </row>
    <row r="4" spans="1:63" x14ac:dyDescent="0.3">
      <c r="A4" s="26" t="s">
        <v>25</v>
      </c>
      <c r="B4" s="26" t="s">
        <v>26</v>
      </c>
      <c r="C4" s="27">
        <f>VLOOKUP(B4,[1]площадь!$A$6:$B$257,2,0)</f>
        <v>95.8</v>
      </c>
      <c r="D4" s="28"/>
      <c r="E4" s="9">
        <f>SUM(F4:Q4)</f>
        <v>366</v>
      </c>
      <c r="F4" s="10">
        <v>31</v>
      </c>
      <c r="G4" s="10">
        <v>29</v>
      </c>
      <c r="H4" s="10">
        <v>31</v>
      </c>
      <c r="I4" s="10">
        <v>30</v>
      </c>
      <c r="J4" s="11">
        <v>31</v>
      </c>
      <c r="K4" s="11">
        <v>30</v>
      </c>
      <c r="L4" s="11">
        <v>31</v>
      </c>
      <c r="M4" s="11">
        <v>31</v>
      </c>
      <c r="N4" s="11">
        <v>30</v>
      </c>
      <c r="O4" s="11">
        <v>31</v>
      </c>
      <c r="P4" s="12">
        <v>30</v>
      </c>
      <c r="Q4" s="11">
        <v>31</v>
      </c>
      <c r="R4" s="30">
        <f>VLOOKUP(B4,'общ. показания'!$A$2:$K$94,11,0)</f>
        <v>6.0653065157103212</v>
      </c>
      <c r="S4" s="30">
        <f>VLOOKUP(B4,'общ. показания'!$A$2:$T$94,20,0)</f>
        <v>2.3104720709343014</v>
      </c>
      <c r="T4" s="30">
        <f>R4*$T$1/31*F4</f>
        <v>2.0092817328402752</v>
      </c>
      <c r="U4" s="30">
        <f>R4*$U$1/29*G4</f>
        <v>1.5210092935762674</v>
      </c>
      <c r="V4" s="30">
        <f>R4*$V$1/31*H4</f>
        <v>1.1480011109541384</v>
      </c>
      <c r="W4" s="30">
        <f>R4*$W$1/30*I4</f>
        <v>0.67666347742285271</v>
      </c>
      <c r="X4" s="30">
        <f>R4*$X$1/31*J4</f>
        <v>0.71035090091678743</v>
      </c>
      <c r="Y4" s="31">
        <f>T4+U4+V4+W4+X4-R4</f>
        <v>0</v>
      </c>
      <c r="Z4" s="14"/>
      <c r="AA4" s="14"/>
      <c r="AB4" s="14"/>
      <c r="AC4" s="30"/>
      <c r="AD4" s="30">
        <f>S4*$AD$1/31*O4</f>
        <v>0.76559566117391187</v>
      </c>
      <c r="AE4" s="30">
        <f t="shared" ref="AE4:AE69" si="0">S4*$AE$1/30*P4</f>
        <v>0.67710257409212626</v>
      </c>
      <c r="AF4" s="30">
        <f t="shared" ref="AF4:AF69" si="1">S4*$AF$1/31*Q4</f>
        <v>0.86777383566826316</v>
      </c>
      <c r="AG4" s="31">
        <f t="shared" ref="AG4:AG69" si="2">AC4+AD4+AE4+AF4-S4</f>
        <v>0</v>
      </c>
      <c r="AH4" s="14"/>
      <c r="AI4" s="30">
        <f t="shared" ref="AI4:AI69" si="3">$AI$1*C4/31*F4</f>
        <v>0.55592474193060848</v>
      </c>
      <c r="AJ4" s="30">
        <f>$AJ$1*C4/29*G4</f>
        <v>0.42010009686356997</v>
      </c>
      <c r="AK4" s="30">
        <f t="shared" ref="AK4:AK69" si="4">$AK$1*C4/31*H4</f>
        <v>5.0322357785121487E-2</v>
      </c>
      <c r="AL4" s="30">
        <f t="shared" ref="AL4:AL69" si="5">$AL$1*C4/30*I4</f>
        <v>0</v>
      </c>
      <c r="AM4" s="30"/>
      <c r="AN4" s="14"/>
      <c r="AO4" s="14"/>
      <c r="AP4" s="14"/>
      <c r="AQ4" s="30"/>
      <c r="AR4" s="30">
        <f t="shared" ref="AR4:AR69" si="6">$AR$1*C4/31*O4</f>
        <v>0</v>
      </c>
      <c r="AS4" s="30">
        <f t="shared" ref="AS4:AS69" si="7">$AS$1*C4/30*P4</f>
        <v>0.60229670544278591</v>
      </c>
      <c r="AT4" s="30">
        <f t="shared" ref="AT4:AT69" si="8">$AT$1*C4/31*Q4</f>
        <v>0.91433742876856394</v>
      </c>
      <c r="AU4" s="14"/>
      <c r="AV4" s="30">
        <f>(T4+AI4)*2325.88</f>
        <v>5966.3624355401034</v>
      </c>
      <c r="AW4" s="30">
        <f>(U4+AJ4)*2325.88</f>
        <v>4514.7875090362095</v>
      </c>
      <c r="AX4" s="30">
        <f>(V4+AK4)*2325.88</f>
        <v>2787.1565894712699</v>
      </c>
      <c r="AY4" s="30">
        <f>(W4+AL4)*2325.88</f>
        <v>1573.8380488682647</v>
      </c>
      <c r="AZ4" s="30">
        <f>(X4+AM4)*2325.88</f>
        <v>1652.1909534243375</v>
      </c>
      <c r="BA4" s="30">
        <v>0</v>
      </c>
      <c r="BB4" s="30">
        <v>0</v>
      </c>
      <c r="BC4" s="30">
        <v>0</v>
      </c>
      <c r="BD4" s="30">
        <f t="shared" ref="BD4:BD35" si="9">(AC4+AQ4)*2325.88</f>
        <v>0</v>
      </c>
      <c r="BE4" s="30">
        <f>(AD4+AR4)*2569.16</f>
        <v>1966.9377488615673</v>
      </c>
      <c r="BF4" s="30">
        <f t="shared" ref="BF4:BF35" si="10">(AE4+AS4)*2569.16</f>
        <v>3286.9814530099152</v>
      </c>
      <c r="BG4" s="30">
        <f t="shared" ref="BG4:BG35" si="11">(AF4+AT4)*2569.16</f>
        <v>4578.5289761405184</v>
      </c>
      <c r="BH4" s="32">
        <f>SUM(AV4:BG4)</f>
        <v>26326.783714352187</v>
      </c>
      <c r="BI4" s="32"/>
      <c r="BJ4" s="6"/>
      <c r="BK4" s="6"/>
    </row>
    <row r="5" spans="1:63" x14ac:dyDescent="0.3">
      <c r="A5" s="26" t="s">
        <v>27</v>
      </c>
      <c r="B5" s="26" t="s">
        <v>28</v>
      </c>
      <c r="C5" s="27">
        <f>VLOOKUP(B5,[1]площадь!$A$6:$B$257,2,0)</f>
        <v>46.5</v>
      </c>
      <c r="D5" s="28"/>
      <c r="E5" s="9">
        <f t="shared" ref="E5:E70" si="12">SUM(F5:Q5)</f>
        <v>366</v>
      </c>
      <c r="F5" s="10">
        <v>31</v>
      </c>
      <c r="G5" s="10">
        <v>29</v>
      </c>
      <c r="H5" s="10">
        <v>31</v>
      </c>
      <c r="I5" s="10">
        <v>30</v>
      </c>
      <c r="J5" s="11">
        <v>31</v>
      </c>
      <c r="K5" s="11">
        <v>30</v>
      </c>
      <c r="L5" s="11">
        <v>31</v>
      </c>
      <c r="M5" s="11">
        <v>31</v>
      </c>
      <c r="N5" s="11">
        <v>30</v>
      </c>
      <c r="O5" s="11">
        <v>31</v>
      </c>
      <c r="P5" s="12">
        <v>30</v>
      </c>
      <c r="Q5" s="11">
        <v>31</v>
      </c>
      <c r="R5" s="30">
        <f>VLOOKUP(B5,'общ. показания'!$A$2:$K$94,11,0)</f>
        <v>2.9440162106527135</v>
      </c>
      <c r="S5" s="30">
        <f>VLOOKUP(B5,'общ. показания'!$A$2:$T$94,20,0)</f>
        <v>1.1214713079169627</v>
      </c>
      <c r="T5" s="30">
        <f t="shared" ref="T5:T25" si="13">R5*$T$1/31*F5</f>
        <v>0.97527766781913161</v>
      </c>
      <c r="U5" s="30">
        <f t="shared" ref="U5:U25" si="14">R5*$U$1/29*G5</f>
        <v>0.73827695356259326</v>
      </c>
      <c r="V5" s="30">
        <f t="shared" ref="V5:V70" si="15">R5*$V$1/31*H5</f>
        <v>0.55722392128776033</v>
      </c>
      <c r="W5" s="30">
        <f t="shared" ref="W5:W70" si="16">R5*$W$1/30*I5</f>
        <v>0.32844312839418216</v>
      </c>
      <c r="X5" s="30">
        <f t="shared" ref="X5:X70" si="17">R5*$X$1/31*J5</f>
        <v>0.3447945395890461</v>
      </c>
      <c r="Y5" s="31">
        <f t="shared" ref="Y5:Y70" si="18">T5+U5+V5+W5+X5-R5</f>
        <v>0</v>
      </c>
      <c r="Z5" s="14"/>
      <c r="AA5" s="14"/>
      <c r="AB5" s="14"/>
      <c r="AC5" s="30"/>
      <c r="AD5" s="30">
        <f t="shared" ref="AD5:AD68" si="19">S5*$AD$1/31*O5</f>
        <v>0.37160958501656483</v>
      </c>
      <c r="AE5" s="30">
        <f t="shared" si="0"/>
        <v>0.32865625986726382</v>
      </c>
      <c r="AF5" s="30">
        <f t="shared" si="1"/>
        <v>0.421205463033134</v>
      </c>
      <c r="AG5" s="31">
        <f t="shared" si="2"/>
        <v>0</v>
      </c>
      <c r="AH5" s="14"/>
      <c r="AI5" s="30">
        <f t="shared" si="3"/>
        <v>0.2698382098097421</v>
      </c>
      <c r="AJ5" s="30">
        <f t="shared" ref="AJ5:AJ68" si="20">$AJ$1*C5/29*G5</f>
        <v>0.20391079858200423</v>
      </c>
      <c r="AK5" s="30">
        <f t="shared" si="4"/>
        <v>2.4425779091943104E-2</v>
      </c>
      <c r="AL5" s="30">
        <f t="shared" si="5"/>
        <v>0</v>
      </c>
      <c r="AM5" s="30"/>
      <c r="AN5" s="14"/>
      <c r="AO5" s="14"/>
      <c r="AP5" s="14"/>
      <c r="AQ5" s="30"/>
      <c r="AR5" s="30">
        <f t="shared" si="6"/>
        <v>0</v>
      </c>
      <c r="AS5" s="30">
        <f t="shared" si="7"/>
        <v>0.29234652195291799</v>
      </c>
      <c r="AT5" s="30">
        <f t="shared" si="8"/>
        <v>0.44380678953797731</v>
      </c>
      <c r="AU5" s="14"/>
      <c r="AV5" s="30">
        <f t="shared" ref="AV5:AV36" si="21">(T5+AI5)*2325.88</f>
        <v>2895.9901174594452</v>
      </c>
      <c r="AW5" s="30">
        <f t="shared" ref="AW5:AW36" si="22">(U5+AJ5)*2325.88</f>
        <v>2191.4156489580764</v>
      </c>
      <c r="AX5" s="30">
        <f t="shared" ref="AX5:AX36" si="23">(V5+AK5)*2325.88</f>
        <v>1352.8474051191447</v>
      </c>
      <c r="AY5" s="30">
        <f t="shared" ref="AY5:AY36" si="24">(W5+AL5)*2325.88</f>
        <v>763.91930346946049</v>
      </c>
      <c r="AZ5" s="30">
        <f t="shared" ref="AZ5:AZ36" si="25">(X5+AM5)*2325.88</f>
        <v>801.95072373937057</v>
      </c>
      <c r="BA5" s="30">
        <v>0</v>
      </c>
      <c r="BB5" s="30">
        <v>0</v>
      </c>
      <c r="BC5" s="30">
        <v>0</v>
      </c>
      <c r="BD5" s="30">
        <f t="shared" si="9"/>
        <v>0</v>
      </c>
      <c r="BE5" s="30">
        <f t="shared" ref="BE5:BE35" si="26">(AD5+AR5)*2569.16</f>
        <v>954.72448144115765</v>
      </c>
      <c r="BF5" s="30">
        <f t="shared" si="10"/>
        <v>1595.4555069411381</v>
      </c>
      <c r="BG5" s="30">
        <f t="shared" si="11"/>
        <v>2222.3548788155958</v>
      </c>
      <c r="BH5" s="32">
        <f t="shared" ref="BH5:BH26" si="27">SUM(AV5:BG5)</f>
        <v>12778.658065943389</v>
      </c>
      <c r="BI5" s="32"/>
      <c r="BJ5" s="6"/>
      <c r="BK5" s="6"/>
    </row>
    <row r="6" spans="1:63" x14ac:dyDescent="0.3">
      <c r="A6" s="26" t="s">
        <v>29</v>
      </c>
      <c r="B6" s="26" t="s">
        <v>30</v>
      </c>
      <c r="C6" s="27">
        <f>VLOOKUP(B6,[1]площадь!$A$6:$B$257,2,0)</f>
        <v>75.7</v>
      </c>
      <c r="D6" s="28"/>
      <c r="E6" s="9">
        <f t="shared" si="12"/>
        <v>366</v>
      </c>
      <c r="F6" s="10">
        <v>31</v>
      </c>
      <c r="G6" s="10">
        <v>29</v>
      </c>
      <c r="H6" s="10">
        <v>31</v>
      </c>
      <c r="I6" s="10">
        <v>30</v>
      </c>
      <c r="J6" s="11">
        <v>31</v>
      </c>
      <c r="K6" s="11">
        <v>30</v>
      </c>
      <c r="L6" s="11">
        <v>31</v>
      </c>
      <c r="M6" s="11">
        <v>31</v>
      </c>
      <c r="N6" s="11">
        <v>30</v>
      </c>
      <c r="O6" s="11">
        <v>31</v>
      </c>
      <c r="P6" s="12">
        <v>30</v>
      </c>
      <c r="Q6" s="11">
        <v>31</v>
      </c>
      <c r="R6" s="30">
        <f>VLOOKUP(B6,'общ. показания'!$A$2:$K$94,11,0)</f>
        <v>4.7927317665894709</v>
      </c>
      <c r="S6" s="30">
        <f>VLOOKUP(B6,'общ. показания'!$A$2:$T$94,20,0)</f>
        <v>1.8257070539637434</v>
      </c>
      <c r="T6" s="30">
        <f t="shared" si="13"/>
        <v>1.5877100957829733</v>
      </c>
      <c r="U6" s="30">
        <f t="shared" si="14"/>
        <v>1.2018831265524366</v>
      </c>
      <c r="V6" s="30">
        <f t="shared" si="15"/>
        <v>0.90713657723620322</v>
      </c>
      <c r="W6" s="30">
        <f t="shared" si="16"/>
        <v>0.53469128643956099</v>
      </c>
      <c r="X6" s="30">
        <f t="shared" si="17"/>
        <v>0.56131068057829647</v>
      </c>
      <c r="Y6" s="31">
        <f t="shared" si="18"/>
        <v>0</v>
      </c>
      <c r="Z6" s="14"/>
      <c r="AA6" s="14"/>
      <c r="AB6" s="14"/>
      <c r="AC6" s="30"/>
      <c r="AD6" s="30">
        <f t="shared" si="19"/>
        <v>0.60496442119900973</v>
      </c>
      <c r="AE6" s="30">
        <f t="shared" si="0"/>
        <v>0.53503825531079285</v>
      </c>
      <c r="AF6" s="30">
        <f t="shared" si="1"/>
        <v>0.68570437745394075</v>
      </c>
      <c r="AG6" s="31">
        <f t="shared" si="2"/>
        <v>0</v>
      </c>
      <c r="AH6" s="14"/>
      <c r="AI6" s="30">
        <f t="shared" si="3"/>
        <v>0.43928499962575224</v>
      </c>
      <c r="AJ6" s="30">
        <f t="shared" si="20"/>
        <v>0.33195800973457462</v>
      </c>
      <c r="AK6" s="30">
        <f t="shared" si="4"/>
        <v>3.9764117790539635E-2</v>
      </c>
      <c r="AL6" s="30">
        <f t="shared" si="5"/>
        <v>0</v>
      </c>
      <c r="AM6" s="30"/>
      <c r="AN6" s="14"/>
      <c r="AO6" s="14"/>
      <c r="AP6" s="14"/>
      <c r="AQ6" s="30"/>
      <c r="AR6" s="30">
        <f t="shared" si="6"/>
        <v>0</v>
      </c>
      <c r="AS6" s="30">
        <f t="shared" si="7"/>
        <v>0.47592756369539563</v>
      </c>
      <c r="AT6" s="30">
        <f t="shared" si="8"/>
        <v>0.72249836490376096</v>
      </c>
      <c r="AU6" s="14"/>
      <c r="AV6" s="30">
        <f t="shared" si="21"/>
        <v>4714.5473525092475</v>
      </c>
      <c r="AW6" s="30">
        <f t="shared" si="22"/>
        <v>3567.5304220672338</v>
      </c>
      <c r="AX6" s="30">
        <f t="shared" si="23"/>
        <v>2202.3773885488008</v>
      </c>
      <c r="AY6" s="30">
        <f t="shared" si="24"/>
        <v>1243.6277693040461</v>
      </c>
      <c r="AZ6" s="30">
        <f t="shared" si="25"/>
        <v>1305.5412857434483</v>
      </c>
      <c r="BA6" s="30">
        <v>0</v>
      </c>
      <c r="BB6" s="30">
        <v>0</v>
      </c>
      <c r="BC6" s="30">
        <v>0</v>
      </c>
      <c r="BD6" s="30">
        <f t="shared" si="9"/>
        <v>0</v>
      </c>
      <c r="BE6" s="30">
        <f t="shared" si="26"/>
        <v>1554.2503923676477</v>
      </c>
      <c r="BF6" s="30">
        <f t="shared" si="10"/>
        <v>2597.3329435579394</v>
      </c>
      <c r="BG6" s="30">
        <f t="shared" si="11"/>
        <v>3617.8981575557127</v>
      </c>
      <c r="BH6" s="32">
        <f t="shared" si="27"/>
        <v>20803.105711654076</v>
      </c>
      <c r="BI6" s="32"/>
      <c r="BJ6" s="6"/>
      <c r="BK6" s="6"/>
    </row>
    <row r="7" spans="1:63" x14ac:dyDescent="0.3">
      <c r="A7" s="26" t="s">
        <v>31</v>
      </c>
      <c r="B7" s="26" t="s">
        <v>32</v>
      </c>
      <c r="C7" s="27">
        <f>VLOOKUP(B7,[1]площадь!$A$6:$B$257,2,0)</f>
        <v>97</v>
      </c>
      <c r="D7" s="28"/>
      <c r="E7" s="9">
        <f t="shared" si="12"/>
        <v>366</v>
      </c>
      <c r="F7" s="10">
        <v>31</v>
      </c>
      <c r="G7" s="10">
        <v>29</v>
      </c>
      <c r="H7" s="10">
        <v>31</v>
      </c>
      <c r="I7" s="10">
        <v>30</v>
      </c>
      <c r="J7" s="11">
        <v>31</v>
      </c>
      <c r="K7" s="11">
        <v>30</v>
      </c>
      <c r="L7" s="11">
        <v>31</v>
      </c>
      <c r="M7" s="11">
        <v>31</v>
      </c>
      <c r="N7" s="11">
        <v>30</v>
      </c>
      <c r="O7" s="11">
        <v>31</v>
      </c>
      <c r="P7" s="12">
        <v>30</v>
      </c>
      <c r="Q7" s="11">
        <v>31</v>
      </c>
      <c r="R7" s="30">
        <f>VLOOKUP(B7,'общ. показания'!$A$2:$K$94,11,0)</f>
        <v>8.3020000000000014</v>
      </c>
      <c r="S7" s="30">
        <f>VLOOKUP(B7,'общ. показания'!$A$2:$T$94,20,0)</f>
        <v>2.9149999999999991</v>
      </c>
      <c r="T7" s="30">
        <f t="shared" si="13"/>
        <v>2.7502413773867476</v>
      </c>
      <c r="U7" s="30">
        <f t="shared" si="14"/>
        <v>2.0819094834799703</v>
      </c>
      <c r="V7" s="30">
        <f t="shared" si="15"/>
        <v>1.5713476637091435</v>
      </c>
      <c r="W7" s="30">
        <f t="shared" si="16"/>
        <v>0.92619559704257215</v>
      </c>
      <c r="X7" s="30">
        <f t="shared" si="17"/>
        <v>0.9723058783815679</v>
      </c>
      <c r="Y7" s="31">
        <f t="shared" si="18"/>
        <v>0</v>
      </c>
      <c r="Z7" s="14"/>
      <c r="AA7" s="14"/>
      <c r="AB7" s="14"/>
      <c r="AC7" s="30"/>
      <c r="AD7" s="30">
        <f t="shared" si="19"/>
        <v>0.96591141715013251</v>
      </c>
      <c r="AE7" s="30">
        <f t="shared" si="0"/>
        <v>0.8542643853212244</v>
      </c>
      <c r="AF7" s="30">
        <f t="shared" si="1"/>
        <v>1.0948241975286421</v>
      </c>
      <c r="AG7" s="31">
        <f t="shared" si="2"/>
        <v>0</v>
      </c>
      <c r="AH7" s="14"/>
      <c r="AI7" s="30">
        <f t="shared" si="3"/>
        <v>0.56288830863537598</v>
      </c>
      <c r="AJ7" s="30">
        <f t="shared" si="20"/>
        <v>0.42536231102052496</v>
      </c>
      <c r="AK7" s="30">
        <f t="shared" si="4"/>
        <v>5.0952700471365187E-2</v>
      </c>
      <c r="AL7" s="30">
        <f t="shared" si="5"/>
        <v>0</v>
      </c>
      <c r="AM7" s="30"/>
      <c r="AN7" s="14"/>
      <c r="AO7" s="14"/>
      <c r="AP7" s="14"/>
      <c r="AQ7" s="30"/>
      <c r="AR7" s="30">
        <f t="shared" si="6"/>
        <v>0</v>
      </c>
      <c r="AS7" s="30">
        <f t="shared" si="7"/>
        <v>0.60984113181576449</v>
      </c>
      <c r="AT7" s="30">
        <f t="shared" si="8"/>
        <v>0.92579050720825373</v>
      </c>
      <c r="AU7" s="32"/>
      <c r="AV7" s="30">
        <f t="shared" si="21"/>
        <v>7705.942074125137</v>
      </c>
      <c r="AW7" s="30">
        <f t="shared" si="22"/>
        <v>5831.6133213928124</v>
      </c>
      <c r="AX7" s="30">
        <f t="shared" si="23"/>
        <v>3773.2759710401619</v>
      </c>
      <c r="AY7" s="30">
        <f t="shared" si="24"/>
        <v>2154.2198152493779</v>
      </c>
      <c r="AZ7" s="30">
        <f t="shared" si="25"/>
        <v>2261.4667964101213</v>
      </c>
      <c r="BA7" s="30">
        <v>0</v>
      </c>
      <c r="BB7" s="30">
        <v>0</v>
      </c>
      <c r="BC7" s="30">
        <v>0</v>
      </c>
      <c r="BD7" s="30">
        <f t="shared" si="9"/>
        <v>0</v>
      </c>
      <c r="BE7" s="30">
        <f t="shared" si="26"/>
        <v>2481.5809764854343</v>
      </c>
      <c r="BF7" s="30">
        <f t="shared" si="10"/>
        <v>3761.521330407666</v>
      </c>
      <c r="BG7" s="30">
        <f t="shared" si="11"/>
        <v>5191.2824748218427</v>
      </c>
      <c r="BH7" s="32">
        <f t="shared" si="27"/>
        <v>33160.902759932549</v>
      </c>
      <c r="BI7" s="32"/>
      <c r="BJ7" s="6"/>
      <c r="BK7" s="6"/>
    </row>
    <row r="8" spans="1:63" x14ac:dyDescent="0.3">
      <c r="A8" s="26" t="s">
        <v>33</v>
      </c>
      <c r="B8" s="26" t="s">
        <v>34</v>
      </c>
      <c r="C8" s="27">
        <f>VLOOKUP(B8,[1]площадь!$A$6:$B$257,2,0)</f>
        <v>48.2</v>
      </c>
      <c r="D8" s="28"/>
      <c r="E8" s="9">
        <f t="shared" si="12"/>
        <v>366</v>
      </c>
      <c r="F8" s="10">
        <v>31</v>
      </c>
      <c r="G8" s="10">
        <v>29</v>
      </c>
      <c r="H8" s="10">
        <v>31</v>
      </c>
      <c r="I8" s="10">
        <v>30</v>
      </c>
      <c r="J8" s="11">
        <v>31</v>
      </c>
      <c r="K8" s="11">
        <v>30</v>
      </c>
      <c r="L8" s="11">
        <v>31</v>
      </c>
      <c r="M8" s="11">
        <v>31</v>
      </c>
      <c r="N8" s="11">
        <v>30</v>
      </c>
      <c r="O8" s="11">
        <v>31</v>
      </c>
      <c r="P8" s="12">
        <v>30</v>
      </c>
      <c r="Q8" s="11">
        <v>31</v>
      </c>
      <c r="R8" s="30">
        <f>VLOOKUP(B8,'общ. показания'!$A$2:$K$94,11,0)</f>
        <v>2.9459999999999997</v>
      </c>
      <c r="S8" s="30">
        <f>VLOOKUP(B8,'общ. показания'!$A$2:$T$94,20,0)</f>
        <v>1.4649999999999999</v>
      </c>
      <c r="T8" s="30">
        <f t="shared" si="13"/>
        <v>0.97593484675757103</v>
      </c>
      <c r="U8" s="30">
        <f t="shared" si="14"/>
        <v>0.73877443246591068</v>
      </c>
      <c r="V8" s="30">
        <f t="shared" si="15"/>
        <v>0.55759939981777107</v>
      </c>
      <c r="W8" s="30">
        <f t="shared" si="16"/>
        <v>0.32866444578263271</v>
      </c>
      <c r="X8" s="30">
        <f t="shared" si="17"/>
        <v>0.34502687517611391</v>
      </c>
      <c r="Y8" s="31">
        <f t="shared" si="18"/>
        <v>0</v>
      </c>
      <c r="Z8" s="14"/>
      <c r="AA8" s="14"/>
      <c r="AB8" s="14"/>
      <c r="AC8" s="30"/>
      <c r="AD8" s="30">
        <f t="shared" si="19"/>
        <v>0.48544090090049552</v>
      </c>
      <c r="AE8" s="30">
        <f t="shared" si="0"/>
        <v>0.42933012847190188</v>
      </c>
      <c r="AF8" s="30">
        <f t="shared" si="1"/>
        <v>0.55022897062760234</v>
      </c>
      <c r="AG8" s="31">
        <f t="shared" si="2"/>
        <v>0</v>
      </c>
      <c r="AH8" s="14"/>
      <c r="AI8" s="30">
        <f t="shared" si="3"/>
        <v>0.27970326264149614</v>
      </c>
      <c r="AJ8" s="30">
        <f t="shared" si="20"/>
        <v>0.21136560197102375</v>
      </c>
      <c r="AK8" s="30">
        <f t="shared" si="4"/>
        <v>2.531876456412167E-2</v>
      </c>
      <c r="AL8" s="30">
        <f t="shared" si="5"/>
        <v>0</v>
      </c>
      <c r="AM8" s="30"/>
      <c r="AN8" s="14"/>
      <c r="AO8" s="14"/>
      <c r="AP8" s="14"/>
      <c r="AQ8" s="30"/>
      <c r="AR8" s="30">
        <f t="shared" si="6"/>
        <v>0</v>
      </c>
      <c r="AS8" s="30">
        <f t="shared" si="7"/>
        <v>0.30303445931463763</v>
      </c>
      <c r="AT8" s="30">
        <f t="shared" si="8"/>
        <v>0.46003198399420442</v>
      </c>
      <c r="AU8" s="14"/>
      <c r="AV8" s="30">
        <f t="shared" si="21"/>
        <v>2920.4635658891025</v>
      </c>
      <c r="AW8" s="30">
        <f t="shared" si="22"/>
        <v>2209.9117032961772</v>
      </c>
      <c r="AX8" s="30">
        <f t="shared" si="23"/>
        <v>1355.7977001725567</v>
      </c>
      <c r="AY8" s="30">
        <f t="shared" si="24"/>
        <v>764.43406115690982</v>
      </c>
      <c r="AZ8" s="30">
        <f t="shared" si="25"/>
        <v>802.49110843461983</v>
      </c>
      <c r="BA8" s="30">
        <v>0</v>
      </c>
      <c r="BB8" s="30">
        <v>0</v>
      </c>
      <c r="BC8" s="30">
        <v>0</v>
      </c>
      <c r="BD8" s="30">
        <f t="shared" si="9"/>
        <v>0</v>
      </c>
      <c r="BE8" s="30">
        <f t="shared" si="26"/>
        <v>1247.1753449575169</v>
      </c>
      <c r="BF8" s="30">
        <f t="shared" si="10"/>
        <v>1881.5618043576656</v>
      </c>
      <c r="BG8" s="30">
        <f t="shared" si="11"/>
        <v>2595.5220341761606</v>
      </c>
      <c r="BH8" s="32">
        <f t="shared" si="27"/>
        <v>13777.357322440708</v>
      </c>
      <c r="BI8" s="32"/>
      <c r="BJ8" s="6"/>
      <c r="BK8" s="6"/>
    </row>
    <row r="9" spans="1:63" x14ac:dyDescent="0.3">
      <c r="A9" s="26" t="s">
        <v>35</v>
      </c>
      <c r="B9" s="26" t="s">
        <v>36</v>
      </c>
      <c r="C9" s="27">
        <f>VLOOKUP(B9,[1]площадь!$A$6:$B$257,2,0)</f>
        <v>74.099999999999994</v>
      </c>
      <c r="D9" s="28"/>
      <c r="E9" s="9">
        <f t="shared" si="12"/>
        <v>366</v>
      </c>
      <c r="F9" s="10">
        <v>31</v>
      </c>
      <c r="G9" s="10">
        <v>29</v>
      </c>
      <c r="H9" s="10">
        <v>31</v>
      </c>
      <c r="I9" s="10">
        <v>30</v>
      </c>
      <c r="J9" s="11">
        <v>31</v>
      </c>
      <c r="K9" s="11">
        <v>30</v>
      </c>
      <c r="L9" s="11">
        <v>31</v>
      </c>
      <c r="M9" s="11">
        <v>31</v>
      </c>
      <c r="N9" s="11">
        <v>30</v>
      </c>
      <c r="O9" s="11">
        <v>31</v>
      </c>
      <c r="P9" s="12">
        <v>30</v>
      </c>
      <c r="Q9" s="11">
        <v>31</v>
      </c>
      <c r="R9" s="30">
        <f>VLOOKUP(B9,'общ. показания'!$A$2:$K$94,11,0)</f>
        <v>4.6914322840723877</v>
      </c>
      <c r="S9" s="30">
        <f>VLOOKUP(B9,'общ. показания'!$A$2:$T$94,20,0)</f>
        <v>1.7871187939063855</v>
      </c>
      <c r="T9" s="30">
        <f t="shared" si="13"/>
        <v>1.5541521545246804</v>
      </c>
      <c r="U9" s="30">
        <f t="shared" si="14"/>
        <v>1.1764800485803903</v>
      </c>
      <c r="V9" s="30">
        <f t="shared" si="15"/>
        <v>0.88796328101985011</v>
      </c>
      <c r="W9" s="30">
        <f t="shared" si="16"/>
        <v>0.52339001750556757</v>
      </c>
      <c r="X9" s="30">
        <f t="shared" si="17"/>
        <v>0.54944678244189915</v>
      </c>
      <c r="Y9" s="31">
        <f t="shared" si="18"/>
        <v>0</v>
      </c>
      <c r="Z9" s="14"/>
      <c r="AA9" s="14"/>
      <c r="AB9" s="14"/>
      <c r="AC9" s="30"/>
      <c r="AD9" s="30">
        <f t="shared" si="19"/>
        <v>0.59217785483284835</v>
      </c>
      <c r="AE9" s="30">
        <f t="shared" si="0"/>
        <v>0.52372965282073647</v>
      </c>
      <c r="AF9" s="30">
        <f t="shared" si="1"/>
        <v>0.67121128625280058</v>
      </c>
      <c r="AG9" s="31">
        <f t="shared" si="2"/>
        <v>0</v>
      </c>
      <c r="AH9" s="14"/>
      <c r="AI9" s="30">
        <f t="shared" si="3"/>
        <v>0.43000024401939546</v>
      </c>
      <c r="AJ9" s="30">
        <f t="shared" si="20"/>
        <v>0.32494172419196798</v>
      </c>
      <c r="AK9" s="30">
        <f t="shared" si="4"/>
        <v>3.8923660875548043E-2</v>
      </c>
      <c r="AL9" s="30">
        <f t="shared" si="5"/>
        <v>0</v>
      </c>
      <c r="AM9" s="30"/>
      <c r="AN9" s="14"/>
      <c r="AO9" s="14"/>
      <c r="AP9" s="14"/>
      <c r="AQ9" s="30"/>
      <c r="AR9" s="30">
        <f t="shared" si="6"/>
        <v>0</v>
      </c>
      <c r="AS9" s="30">
        <f t="shared" si="7"/>
        <v>0.46586832853142413</v>
      </c>
      <c r="AT9" s="30">
        <f t="shared" si="8"/>
        <v>0.7072275936508412</v>
      </c>
      <c r="AU9" s="32"/>
      <c r="AV9" s="30">
        <f t="shared" si="21"/>
        <v>4614.9003807256959</v>
      </c>
      <c r="AW9" s="30">
        <f t="shared" si="22"/>
        <v>3492.1268728557725</v>
      </c>
      <c r="AX9" s="30">
        <f t="shared" si="23"/>
        <v>2155.8278004156687</v>
      </c>
      <c r="AY9" s="30">
        <f t="shared" si="24"/>
        <v>1217.3423739158495</v>
      </c>
      <c r="AZ9" s="30">
        <f t="shared" si="25"/>
        <v>1277.9472823459644</v>
      </c>
      <c r="BA9" s="30">
        <v>0</v>
      </c>
      <c r="BB9" s="30">
        <v>0</v>
      </c>
      <c r="BC9" s="30">
        <v>0</v>
      </c>
      <c r="BD9" s="30">
        <f t="shared" si="9"/>
        <v>0</v>
      </c>
      <c r="BE9" s="30">
        <f t="shared" si="26"/>
        <v>1521.3996575223605</v>
      </c>
      <c r="BF9" s="30">
        <f t="shared" si="10"/>
        <v>2542.435549770717</v>
      </c>
      <c r="BG9" s="30">
        <f t="shared" si="11"/>
        <v>3541.4300326932403</v>
      </c>
      <c r="BH9" s="32">
        <f t="shared" si="27"/>
        <v>20363.409950245266</v>
      </c>
      <c r="BI9" s="32"/>
      <c r="BJ9" s="6"/>
      <c r="BK9" s="6"/>
    </row>
    <row r="10" spans="1:63" x14ac:dyDescent="0.3">
      <c r="A10" s="26" t="s">
        <v>37</v>
      </c>
      <c r="B10" s="26" t="s">
        <v>38</v>
      </c>
      <c r="C10" s="27">
        <f>VLOOKUP(B10,[1]площадь!$A$6:$B$257,2,0)</f>
        <v>95.9</v>
      </c>
      <c r="D10" s="28"/>
      <c r="E10" s="9">
        <f t="shared" si="12"/>
        <v>366</v>
      </c>
      <c r="F10" s="10">
        <v>31</v>
      </c>
      <c r="G10" s="10">
        <v>29</v>
      </c>
      <c r="H10" s="10">
        <v>31</v>
      </c>
      <c r="I10" s="10">
        <v>30</v>
      </c>
      <c r="J10" s="11">
        <v>31</v>
      </c>
      <c r="K10" s="11">
        <v>30</v>
      </c>
      <c r="L10" s="11">
        <v>31</v>
      </c>
      <c r="M10" s="11">
        <v>31</v>
      </c>
      <c r="N10" s="11">
        <v>30</v>
      </c>
      <c r="O10" s="11">
        <v>31</v>
      </c>
      <c r="P10" s="12">
        <v>30</v>
      </c>
      <c r="Q10" s="11">
        <v>31</v>
      </c>
      <c r="R10" s="30">
        <f>VLOOKUP(B10,'общ. показания'!$A$2:$K$94,11,0)</f>
        <v>7.663000000000002</v>
      </c>
      <c r="S10" s="30">
        <f>VLOOKUP(B10,'общ. показания'!$A$2:$T$94,20,0)</f>
        <v>3.1259999999999977</v>
      </c>
      <c r="T10" s="30">
        <f t="shared" si="13"/>
        <v>2.5385569350656043</v>
      </c>
      <c r="U10" s="30">
        <f t="shared" si="14"/>
        <v>1.9216661493503993</v>
      </c>
      <c r="V10" s="30">
        <f t="shared" si="15"/>
        <v>1.4504019690439853</v>
      </c>
      <c r="W10" s="30">
        <f t="shared" si="16"/>
        <v>0.85490687305917012</v>
      </c>
      <c r="X10" s="30">
        <f t="shared" si="17"/>
        <v>0.89746807348084257</v>
      </c>
      <c r="Y10" s="31">
        <f t="shared" si="18"/>
        <v>0</v>
      </c>
      <c r="Z10" s="14"/>
      <c r="AA10" s="14"/>
      <c r="AB10" s="14"/>
      <c r="AC10" s="30"/>
      <c r="AD10" s="30">
        <f t="shared" si="19"/>
        <v>1.0358281612388724</v>
      </c>
      <c r="AE10" s="30">
        <f t="shared" si="0"/>
        <v>0.91609964614550476</v>
      </c>
      <c r="AF10" s="30">
        <f t="shared" si="1"/>
        <v>1.1740721926156203</v>
      </c>
      <c r="AG10" s="31">
        <f t="shared" si="2"/>
        <v>0</v>
      </c>
      <c r="AH10" s="14"/>
      <c r="AI10" s="30">
        <f t="shared" si="3"/>
        <v>0.5565050391560058</v>
      </c>
      <c r="AJ10" s="30">
        <f t="shared" si="20"/>
        <v>0.42053861470998294</v>
      </c>
      <c r="AK10" s="30">
        <f t="shared" si="4"/>
        <v>5.0374886342308467E-2</v>
      </c>
      <c r="AL10" s="30">
        <f t="shared" si="5"/>
        <v>0</v>
      </c>
      <c r="AM10" s="30"/>
      <c r="AN10" s="14"/>
      <c r="AO10" s="14"/>
      <c r="AP10" s="14"/>
      <c r="AQ10" s="30"/>
      <c r="AR10" s="30">
        <f t="shared" si="6"/>
        <v>0</v>
      </c>
      <c r="AS10" s="30">
        <f t="shared" si="7"/>
        <v>0.60292540764053415</v>
      </c>
      <c r="AT10" s="30">
        <f t="shared" si="8"/>
        <v>0.91529185197187146</v>
      </c>
      <c r="AU10" s="14"/>
      <c r="AV10" s="30">
        <f t="shared" si="21"/>
        <v>7198.7427446025595</v>
      </c>
      <c r="AW10" s="30">
        <f t="shared" si="22"/>
        <v>5447.6872166327621</v>
      </c>
      <c r="AX10" s="30">
        <f t="shared" si="23"/>
        <v>3490.6268724058737</v>
      </c>
      <c r="AY10" s="30">
        <f t="shared" si="24"/>
        <v>1988.4107979108628</v>
      </c>
      <c r="AZ10" s="30">
        <f t="shared" si="25"/>
        <v>2087.4030427476223</v>
      </c>
      <c r="BA10" s="30">
        <v>0</v>
      </c>
      <c r="BB10" s="30">
        <v>0</v>
      </c>
      <c r="BC10" s="30">
        <v>0</v>
      </c>
      <c r="BD10" s="30">
        <f t="shared" si="9"/>
        <v>0</v>
      </c>
      <c r="BE10" s="30">
        <f t="shared" si="26"/>
        <v>2661.2082787284612</v>
      </c>
      <c r="BF10" s="30">
        <f t="shared" si="10"/>
        <v>3902.6184071849393</v>
      </c>
      <c r="BG10" s="30">
        <f t="shared" si="11"/>
        <v>5367.9105287923994</v>
      </c>
      <c r="BH10" s="32">
        <f t="shared" si="27"/>
        <v>32144.607889005474</v>
      </c>
      <c r="BI10" s="32"/>
      <c r="BJ10" s="6"/>
      <c r="BK10" s="6"/>
    </row>
    <row r="11" spans="1:63" x14ac:dyDescent="0.3">
      <c r="A11" s="26" t="s">
        <v>39</v>
      </c>
      <c r="B11" s="26" t="s">
        <v>40</v>
      </c>
      <c r="C11" s="27">
        <f>VLOOKUP(B11,[1]площадь!$A$6:$B$257,2,0)</f>
        <v>49.1</v>
      </c>
      <c r="D11" s="28"/>
      <c r="E11" s="9">
        <f t="shared" si="12"/>
        <v>366</v>
      </c>
      <c r="F11" s="10">
        <v>31</v>
      </c>
      <c r="G11" s="10">
        <v>29</v>
      </c>
      <c r="H11" s="10">
        <v>31</v>
      </c>
      <c r="I11" s="10">
        <v>30</v>
      </c>
      <c r="J11" s="11">
        <v>31</v>
      </c>
      <c r="K11" s="11">
        <v>30</v>
      </c>
      <c r="L11" s="11">
        <v>31</v>
      </c>
      <c r="M11" s="11">
        <v>31</v>
      </c>
      <c r="N11" s="11">
        <v>30</v>
      </c>
      <c r="O11" s="11">
        <v>31</v>
      </c>
      <c r="P11" s="12">
        <v>30</v>
      </c>
      <c r="Q11" s="11">
        <v>31</v>
      </c>
      <c r="R11" s="30">
        <f>VLOOKUP(B11,'общ. показания'!$A$2:$K$94,11,0)</f>
        <v>4.13</v>
      </c>
      <c r="S11" s="30">
        <f>VLOOKUP(B11,'общ. показания'!$A$2:$T$94,20,0)</f>
        <v>0.61500000000000021</v>
      </c>
      <c r="T11" s="30">
        <f t="shared" si="13"/>
        <v>1.3681639229832889</v>
      </c>
      <c r="U11" s="30">
        <f t="shared" si="14"/>
        <v>1.0356885288812667</v>
      </c>
      <c r="V11" s="30">
        <f t="shared" si="15"/>
        <v>0.78169909071534105</v>
      </c>
      <c r="W11" s="30">
        <f t="shared" si="16"/>
        <v>0.46075497660633846</v>
      </c>
      <c r="X11" s="30">
        <f t="shared" si="17"/>
        <v>0.48369348081376468</v>
      </c>
      <c r="Y11" s="31">
        <f t="shared" si="18"/>
        <v>0</v>
      </c>
      <c r="Z11" s="14"/>
      <c r="AA11" s="14"/>
      <c r="AB11" s="14"/>
      <c r="AC11" s="30"/>
      <c r="AD11" s="30">
        <f t="shared" si="19"/>
        <v>0.20378577068519105</v>
      </c>
      <c r="AE11" s="30">
        <f t="shared" si="0"/>
        <v>0.18023073652574728</v>
      </c>
      <c r="AF11" s="30">
        <f t="shared" si="1"/>
        <v>0.23098349278906186</v>
      </c>
      <c r="AG11" s="31">
        <f t="shared" si="2"/>
        <v>0</v>
      </c>
      <c r="AH11" s="14"/>
      <c r="AI11" s="30">
        <f t="shared" si="3"/>
        <v>0.28492593767007179</v>
      </c>
      <c r="AJ11" s="30">
        <f t="shared" si="20"/>
        <v>0.21531226258873995</v>
      </c>
      <c r="AK11" s="30">
        <f t="shared" si="4"/>
        <v>2.579152157880444E-2</v>
      </c>
      <c r="AL11" s="30">
        <f t="shared" si="5"/>
        <v>0</v>
      </c>
      <c r="AM11" s="30"/>
      <c r="AN11" s="14"/>
      <c r="AO11" s="14"/>
      <c r="AP11" s="14"/>
      <c r="AQ11" s="30"/>
      <c r="AR11" s="30">
        <f t="shared" si="6"/>
        <v>0</v>
      </c>
      <c r="AS11" s="30">
        <f t="shared" si="7"/>
        <v>0.30869277909437148</v>
      </c>
      <c r="AT11" s="30">
        <f t="shared" si="8"/>
        <v>0.46862179282397176</v>
      </c>
      <c r="AU11" s="14"/>
      <c r="AV11" s="30">
        <f t="shared" si="21"/>
        <v>3844.8886450964387</v>
      </c>
      <c r="AW11" s="30">
        <f t="shared" si="22"/>
        <v>2909.6777208642593</v>
      </c>
      <c r="AX11" s="30">
        <f t="shared" si="23"/>
        <v>1878.1262653227072</v>
      </c>
      <c r="AY11" s="30">
        <f t="shared" si="24"/>
        <v>1071.6607849891504</v>
      </c>
      <c r="AZ11" s="30">
        <f t="shared" si="25"/>
        <v>1125.0129931551191</v>
      </c>
      <c r="BA11" s="30">
        <v>0</v>
      </c>
      <c r="BB11" s="30">
        <v>0</v>
      </c>
      <c r="BC11" s="30">
        <v>0</v>
      </c>
      <c r="BD11" s="30">
        <f t="shared" si="9"/>
        <v>0</v>
      </c>
      <c r="BE11" s="30">
        <f t="shared" si="26"/>
        <v>523.55825061356541</v>
      </c>
      <c r="BF11" s="30">
        <f t="shared" si="10"/>
        <v>1256.1227393905842</v>
      </c>
      <c r="BG11" s="30">
        <f t="shared" si="11"/>
        <v>1797.3979155855814</v>
      </c>
      <c r="BH11" s="32">
        <f t="shared" si="27"/>
        <v>14406.445315017407</v>
      </c>
      <c r="BI11" s="32"/>
      <c r="BJ11" s="6"/>
      <c r="BK11" s="6"/>
    </row>
    <row r="12" spans="1:63" x14ac:dyDescent="0.3">
      <c r="A12" s="26" t="s">
        <v>41</v>
      </c>
      <c r="B12" s="26" t="s">
        <v>42</v>
      </c>
      <c r="C12" s="27">
        <f>VLOOKUP(B12,[1]площадь!$A$6:$B$257,2,0)</f>
        <v>46.5</v>
      </c>
      <c r="D12" s="28"/>
      <c r="E12" s="9">
        <f t="shared" si="12"/>
        <v>366</v>
      </c>
      <c r="F12" s="10">
        <v>31</v>
      </c>
      <c r="G12" s="10">
        <v>29</v>
      </c>
      <c r="H12" s="10">
        <v>31</v>
      </c>
      <c r="I12" s="10">
        <v>30</v>
      </c>
      <c r="J12" s="11">
        <v>31</v>
      </c>
      <c r="K12" s="11">
        <v>30</v>
      </c>
      <c r="L12" s="11">
        <v>31</v>
      </c>
      <c r="M12" s="11">
        <v>31</v>
      </c>
      <c r="N12" s="11">
        <v>30</v>
      </c>
      <c r="O12" s="11">
        <v>31</v>
      </c>
      <c r="P12" s="12">
        <v>30</v>
      </c>
      <c r="Q12" s="11">
        <v>31</v>
      </c>
      <c r="R12" s="30">
        <f>VLOOKUP(B12,'общ. показания'!$A$2:$K$94,11,0)</f>
        <v>2.7670000000000003</v>
      </c>
      <c r="S12" s="30">
        <f>VLOOKUP(B12,'общ. показания'!$A$2:$T$94,20,0)</f>
        <v>0.96699999999999964</v>
      </c>
      <c r="T12" s="30">
        <f t="shared" si="13"/>
        <v>0.91663670094304139</v>
      </c>
      <c r="U12" s="30">
        <f t="shared" si="14"/>
        <v>0.69388623714635966</v>
      </c>
      <c r="V12" s="30">
        <f t="shared" si="15"/>
        <v>0.52371946344052034</v>
      </c>
      <c r="W12" s="30">
        <f t="shared" si="16"/>
        <v>0.30869467803141376</v>
      </c>
      <c r="X12" s="30">
        <f t="shared" si="17"/>
        <v>0.32406292043866514</v>
      </c>
      <c r="Y12" s="31">
        <f t="shared" si="18"/>
        <v>0</v>
      </c>
      <c r="Z12" s="14"/>
      <c r="AA12" s="14"/>
      <c r="AB12" s="14"/>
      <c r="AC12" s="30"/>
      <c r="AD12" s="30">
        <f t="shared" si="19"/>
        <v>0.32042413049199936</v>
      </c>
      <c r="AE12" s="30">
        <f t="shared" si="0"/>
        <v>0.28338719060227235</v>
      </c>
      <c r="AF12" s="30">
        <f t="shared" si="1"/>
        <v>0.36318867890572787</v>
      </c>
      <c r="AG12" s="31">
        <f t="shared" si="2"/>
        <v>0</v>
      </c>
      <c r="AH12" s="14"/>
      <c r="AI12" s="30">
        <f t="shared" si="3"/>
        <v>0.2698382098097421</v>
      </c>
      <c r="AJ12" s="30">
        <f t="shared" si="20"/>
        <v>0.20391079858200423</v>
      </c>
      <c r="AK12" s="30">
        <f t="shared" si="4"/>
        <v>2.4425779091943104E-2</v>
      </c>
      <c r="AL12" s="30">
        <f t="shared" si="5"/>
        <v>0</v>
      </c>
      <c r="AM12" s="30"/>
      <c r="AN12" s="14"/>
      <c r="AO12" s="14"/>
      <c r="AP12" s="14"/>
      <c r="AQ12" s="30"/>
      <c r="AR12" s="30">
        <f t="shared" si="6"/>
        <v>0</v>
      </c>
      <c r="AS12" s="30">
        <f t="shared" si="7"/>
        <v>0.29234652195291799</v>
      </c>
      <c r="AT12" s="30">
        <f t="shared" si="8"/>
        <v>0.44380678953797731</v>
      </c>
      <c r="AU12" s="14"/>
      <c r="AV12" s="30">
        <f t="shared" si="21"/>
        <v>2759.5982654216841</v>
      </c>
      <c r="AW12" s="30">
        <f t="shared" si="22"/>
        <v>2088.1681694598869</v>
      </c>
      <c r="AX12" s="30">
        <f t="shared" si="23"/>
        <v>1274.9200567014061</v>
      </c>
      <c r="AY12" s="30">
        <f t="shared" si="24"/>
        <v>717.98677773970462</v>
      </c>
      <c r="AZ12" s="30">
        <f t="shared" si="25"/>
        <v>753.73146538988249</v>
      </c>
      <c r="BA12" s="30">
        <v>0</v>
      </c>
      <c r="BB12" s="30">
        <v>0</v>
      </c>
      <c r="BC12" s="30">
        <v>0</v>
      </c>
      <c r="BD12" s="30">
        <f t="shared" si="9"/>
        <v>0</v>
      </c>
      <c r="BE12" s="30">
        <f t="shared" si="26"/>
        <v>823.22085909482507</v>
      </c>
      <c r="BF12" s="30">
        <f t="shared" si="10"/>
        <v>1479.1520249482928</v>
      </c>
      <c r="BG12" s="30">
        <f t="shared" si="11"/>
        <v>2073.3004777068295</v>
      </c>
      <c r="BH12" s="32">
        <f t="shared" si="27"/>
        <v>11970.07809646251</v>
      </c>
      <c r="BI12" s="32"/>
      <c r="BJ12" s="6"/>
      <c r="BK12" s="6"/>
    </row>
    <row r="13" spans="1:63" x14ac:dyDescent="0.3">
      <c r="A13" s="26" t="s">
        <v>43</v>
      </c>
      <c r="B13" s="26" t="s">
        <v>44</v>
      </c>
      <c r="C13" s="27">
        <f>VLOOKUP(B13,[1]площадь!$A$6:$B$257,2,0)</f>
        <v>75.8</v>
      </c>
      <c r="D13" s="28"/>
      <c r="E13" s="9">
        <f t="shared" si="12"/>
        <v>366</v>
      </c>
      <c r="F13" s="10">
        <v>31</v>
      </c>
      <c r="G13" s="10">
        <v>29</v>
      </c>
      <c r="H13" s="10">
        <v>31</v>
      </c>
      <c r="I13" s="10">
        <v>30</v>
      </c>
      <c r="J13" s="11">
        <v>31</v>
      </c>
      <c r="K13" s="11">
        <v>30</v>
      </c>
      <c r="L13" s="11">
        <v>31</v>
      </c>
      <c r="M13" s="11">
        <v>31</v>
      </c>
      <c r="N13" s="11">
        <v>30</v>
      </c>
      <c r="O13" s="11">
        <v>31</v>
      </c>
      <c r="P13" s="12">
        <v>30</v>
      </c>
      <c r="Q13" s="11">
        <v>31</v>
      </c>
      <c r="R13" s="30">
        <f>VLOOKUP(B13,'общ. показания'!$A$2:$K$94,11,0)</f>
        <v>4.7990629842467882</v>
      </c>
      <c r="S13" s="30">
        <f>VLOOKUP(B13,'общ. показания'!$A$2:$T$94,20,0)</f>
        <v>1.8281188202173282</v>
      </c>
      <c r="T13" s="30">
        <f t="shared" si="13"/>
        <v>1.5898074671116165</v>
      </c>
      <c r="U13" s="30">
        <f t="shared" si="14"/>
        <v>1.2034708189256895</v>
      </c>
      <c r="V13" s="30">
        <f t="shared" si="15"/>
        <v>0.90833490824972529</v>
      </c>
      <c r="W13" s="30">
        <f t="shared" si="16"/>
        <v>0.53539761574793554</v>
      </c>
      <c r="X13" s="30">
        <f t="shared" si="17"/>
        <v>0.5620521742118213</v>
      </c>
      <c r="Y13" s="31">
        <f t="shared" si="18"/>
        <v>0</v>
      </c>
      <c r="Z13" s="14"/>
      <c r="AA13" s="14"/>
      <c r="AB13" s="14"/>
      <c r="AC13" s="30"/>
      <c r="AD13" s="30">
        <f t="shared" si="19"/>
        <v>0.60576358159689481</v>
      </c>
      <c r="AE13" s="30">
        <f t="shared" si="0"/>
        <v>0.53574504296642134</v>
      </c>
      <c r="AF13" s="30">
        <f t="shared" si="1"/>
        <v>0.68661019565401193</v>
      </c>
      <c r="AG13" s="31">
        <f t="shared" si="2"/>
        <v>0</v>
      </c>
      <c r="AH13" s="14"/>
      <c r="AI13" s="30">
        <f t="shared" si="3"/>
        <v>0.4398652968511495</v>
      </c>
      <c r="AJ13" s="30">
        <f t="shared" si="20"/>
        <v>0.33239652758098753</v>
      </c>
      <c r="AK13" s="30">
        <f t="shared" si="4"/>
        <v>3.9816646347726609E-2</v>
      </c>
      <c r="AL13" s="30">
        <f t="shared" si="5"/>
        <v>0</v>
      </c>
      <c r="AM13" s="30"/>
      <c r="AN13" s="14"/>
      <c r="AO13" s="14"/>
      <c r="AP13" s="14"/>
      <c r="AQ13" s="30"/>
      <c r="AR13" s="30">
        <f t="shared" si="6"/>
        <v>0</v>
      </c>
      <c r="AS13" s="30">
        <f t="shared" si="7"/>
        <v>0.4765562658931437</v>
      </c>
      <c r="AT13" s="30">
        <f t="shared" si="8"/>
        <v>0.72345278810706837</v>
      </c>
      <c r="AU13" s="14"/>
      <c r="AV13" s="30">
        <f t="shared" si="21"/>
        <v>4720.7752882457189</v>
      </c>
      <c r="AW13" s="30">
        <f t="shared" si="22"/>
        <v>3572.2431438929502</v>
      </c>
      <c r="AX13" s="30">
        <f t="shared" si="23"/>
        <v>2205.2867378071214</v>
      </c>
      <c r="AY13" s="30">
        <f t="shared" si="24"/>
        <v>1245.2706065158084</v>
      </c>
      <c r="AZ13" s="30">
        <f t="shared" si="25"/>
        <v>1307.265910955791</v>
      </c>
      <c r="BA13" s="30">
        <v>0</v>
      </c>
      <c r="BB13" s="30">
        <v>0</v>
      </c>
      <c r="BC13" s="30">
        <v>0</v>
      </c>
      <c r="BD13" s="30">
        <f t="shared" si="9"/>
        <v>0</v>
      </c>
      <c r="BE13" s="30">
        <f t="shared" si="26"/>
        <v>1556.3035632954782</v>
      </c>
      <c r="BF13" s="30">
        <f t="shared" si="10"/>
        <v>2600.7640306696399</v>
      </c>
      <c r="BG13" s="30">
        <f t="shared" si="11"/>
        <v>3622.677415359617</v>
      </c>
      <c r="BH13" s="32">
        <f t="shared" si="27"/>
        <v>20830.586696742124</v>
      </c>
      <c r="BI13" s="32"/>
      <c r="BJ13" s="6"/>
      <c r="BK13" s="6"/>
    </row>
    <row r="14" spans="1:63" x14ac:dyDescent="0.3">
      <c r="A14" s="26" t="s">
        <v>45</v>
      </c>
      <c r="B14" s="26" t="s">
        <v>46</v>
      </c>
      <c r="C14" s="27">
        <f>VLOOKUP(B14,[1]площадь!$A$6:$B$257,2,0)</f>
        <v>96.9</v>
      </c>
      <c r="D14" s="28"/>
      <c r="E14" s="9">
        <f t="shared" si="12"/>
        <v>366</v>
      </c>
      <c r="F14" s="10">
        <v>31</v>
      </c>
      <c r="G14" s="10">
        <v>29</v>
      </c>
      <c r="H14" s="10">
        <v>31</v>
      </c>
      <c r="I14" s="10">
        <v>30</v>
      </c>
      <c r="J14" s="11">
        <v>31</v>
      </c>
      <c r="K14" s="11">
        <v>30</v>
      </c>
      <c r="L14" s="11">
        <v>31</v>
      </c>
      <c r="M14" s="11">
        <v>31</v>
      </c>
      <c r="N14" s="11">
        <v>30</v>
      </c>
      <c r="O14" s="11">
        <v>31</v>
      </c>
      <c r="P14" s="12">
        <v>30</v>
      </c>
      <c r="Q14" s="11">
        <v>31</v>
      </c>
      <c r="R14" s="30">
        <f>VLOOKUP(B14,'общ. показания'!$A$2:$K$94,11,0)</f>
        <v>6.1349499099408158</v>
      </c>
      <c r="S14" s="30">
        <f>VLOOKUP(B14,'общ. показания'!$A$2:$T$94,20,0)</f>
        <v>2.3370014997237352</v>
      </c>
      <c r="T14" s="30">
        <f t="shared" si="13"/>
        <v>2.0323528174553518</v>
      </c>
      <c r="U14" s="30">
        <f t="shared" si="14"/>
        <v>1.5384739096820492</v>
      </c>
      <c r="V14" s="30">
        <f t="shared" si="15"/>
        <v>1.161182752102881</v>
      </c>
      <c r="W14" s="30">
        <f t="shared" si="16"/>
        <v>0.68443309981497313</v>
      </c>
      <c r="X14" s="30">
        <f t="shared" si="17"/>
        <v>0.71850733088556062</v>
      </c>
      <c r="Y14" s="31">
        <f t="shared" si="18"/>
        <v>0</v>
      </c>
      <c r="Z14" s="14"/>
      <c r="AA14" s="14"/>
      <c r="AB14" s="14"/>
      <c r="AC14" s="30"/>
      <c r="AD14" s="30">
        <f t="shared" si="19"/>
        <v>0.77438642555064796</v>
      </c>
      <c r="AE14" s="30">
        <f t="shared" si="0"/>
        <v>0.68487723830404013</v>
      </c>
      <c r="AF14" s="30">
        <f t="shared" si="1"/>
        <v>0.87773783586904697</v>
      </c>
      <c r="AG14" s="31">
        <f t="shared" si="2"/>
        <v>0</v>
      </c>
      <c r="AH14" s="14"/>
      <c r="AI14" s="30">
        <f t="shared" si="3"/>
        <v>0.56230801140997877</v>
      </c>
      <c r="AJ14" s="30">
        <f t="shared" si="20"/>
        <v>0.42492379317411205</v>
      </c>
      <c r="AK14" s="30">
        <f t="shared" si="4"/>
        <v>5.0900171914178213E-2</v>
      </c>
      <c r="AL14" s="30">
        <f t="shared" si="5"/>
        <v>0</v>
      </c>
      <c r="AM14" s="30"/>
      <c r="AN14" s="14"/>
      <c r="AO14" s="14"/>
      <c r="AP14" s="14"/>
      <c r="AQ14" s="30"/>
      <c r="AR14" s="30">
        <f t="shared" si="6"/>
        <v>0</v>
      </c>
      <c r="AS14" s="30">
        <f t="shared" si="7"/>
        <v>0.60921242961801625</v>
      </c>
      <c r="AT14" s="30">
        <f t="shared" si="8"/>
        <v>0.92483608400494632</v>
      </c>
      <c r="AU14" s="14"/>
      <c r="AV14" s="30">
        <f t="shared" si="21"/>
        <v>6034.8697286412944</v>
      </c>
      <c r="AW14" s="30">
        <f t="shared" si="22"/>
        <v>4566.6274491190889</v>
      </c>
      <c r="AX14" s="30">
        <f t="shared" si="23"/>
        <v>2819.1594313127976</v>
      </c>
      <c r="AY14" s="30">
        <f t="shared" si="24"/>
        <v>1591.9092581976497</v>
      </c>
      <c r="AZ14" s="30">
        <f t="shared" si="25"/>
        <v>1671.1618307601079</v>
      </c>
      <c r="BA14" s="30">
        <v>0</v>
      </c>
      <c r="BB14" s="30">
        <v>0</v>
      </c>
      <c r="BC14" s="30">
        <v>0</v>
      </c>
      <c r="BD14" s="30">
        <f t="shared" si="9"/>
        <v>0</v>
      </c>
      <c r="BE14" s="30">
        <f t="shared" si="26"/>
        <v>1989.5226290677026</v>
      </c>
      <c r="BF14" s="30">
        <f t="shared" si="10"/>
        <v>3324.72341123863</v>
      </c>
      <c r="BG14" s="30">
        <f t="shared" si="11"/>
        <v>4631.1008119834678</v>
      </c>
      <c r="BH14" s="32">
        <f t="shared" si="27"/>
        <v>26629.074550320736</v>
      </c>
      <c r="BI14" s="32"/>
      <c r="BJ14" s="6"/>
      <c r="BK14" s="6"/>
    </row>
    <row r="15" spans="1:63" x14ac:dyDescent="0.3">
      <c r="A15" s="26" t="s">
        <v>47</v>
      </c>
      <c r="B15" s="26" t="s">
        <v>48</v>
      </c>
      <c r="C15" s="27">
        <f>VLOOKUP(B15,[1]площадь!$A$6:$B$257,2,0)</f>
        <v>48.8</v>
      </c>
      <c r="D15" s="28"/>
      <c r="E15" s="9">
        <f t="shared" si="12"/>
        <v>366</v>
      </c>
      <c r="F15" s="10">
        <v>31</v>
      </c>
      <c r="G15" s="10">
        <v>29</v>
      </c>
      <c r="H15" s="10">
        <v>31</v>
      </c>
      <c r="I15" s="10">
        <v>30</v>
      </c>
      <c r="J15" s="11">
        <v>31</v>
      </c>
      <c r="K15" s="11">
        <v>30</v>
      </c>
      <c r="L15" s="11">
        <v>31</v>
      </c>
      <c r="M15" s="11">
        <v>31</v>
      </c>
      <c r="N15" s="11">
        <v>30</v>
      </c>
      <c r="O15" s="11">
        <v>31</v>
      </c>
      <c r="P15" s="12">
        <v>30</v>
      </c>
      <c r="Q15" s="11">
        <v>31</v>
      </c>
      <c r="R15" s="30">
        <f>VLOOKUP(B15,'общ. показания'!$A$2:$K$94,11,0)</f>
        <v>3.0896342167710191</v>
      </c>
      <c r="S15" s="30">
        <f>VLOOKUP(B15,'общ. показания'!$A$2:$T$94,20,0)</f>
        <v>1.1769419317494145</v>
      </c>
      <c r="T15" s="30">
        <f t="shared" si="13"/>
        <v>1.0235172083779271</v>
      </c>
      <c r="U15" s="30">
        <f t="shared" si="14"/>
        <v>0.77479387814740952</v>
      </c>
      <c r="V15" s="30">
        <f t="shared" si="15"/>
        <v>0.5847855345987677</v>
      </c>
      <c r="W15" s="30">
        <f t="shared" si="16"/>
        <v>0.34468870248679756</v>
      </c>
      <c r="X15" s="30">
        <f t="shared" si="17"/>
        <v>0.36184889316011715</v>
      </c>
      <c r="Y15" s="31">
        <f t="shared" si="18"/>
        <v>0</v>
      </c>
      <c r="Z15" s="14"/>
      <c r="AA15" s="14"/>
      <c r="AB15" s="14"/>
      <c r="AC15" s="30"/>
      <c r="AD15" s="30">
        <f t="shared" si="19"/>
        <v>0.38999027416792176</v>
      </c>
      <c r="AE15" s="30">
        <f t="shared" si="0"/>
        <v>0.34491237594671986</v>
      </c>
      <c r="AF15" s="30">
        <f t="shared" si="1"/>
        <v>0.44203928163477285</v>
      </c>
      <c r="AG15" s="31">
        <f t="shared" si="2"/>
        <v>0</v>
      </c>
      <c r="AH15" s="14"/>
      <c r="AI15" s="30">
        <f t="shared" si="3"/>
        <v>0.28318504599387989</v>
      </c>
      <c r="AJ15" s="30">
        <f t="shared" si="20"/>
        <v>0.21399670904950119</v>
      </c>
      <c r="AK15" s="30">
        <f t="shared" si="4"/>
        <v>2.5633935907243513E-2</v>
      </c>
      <c r="AL15" s="30">
        <f t="shared" si="5"/>
        <v>0</v>
      </c>
      <c r="AM15" s="30"/>
      <c r="AN15" s="14"/>
      <c r="AO15" s="14"/>
      <c r="AP15" s="14"/>
      <c r="AQ15" s="30"/>
      <c r="AR15" s="30">
        <f t="shared" si="6"/>
        <v>0</v>
      </c>
      <c r="AS15" s="30">
        <f t="shared" si="7"/>
        <v>0.30680667250112686</v>
      </c>
      <c r="AT15" s="30">
        <f t="shared" si="8"/>
        <v>0.46575852321404926</v>
      </c>
      <c r="AU15" s="14"/>
      <c r="AV15" s="30">
        <f t="shared" si="21"/>
        <v>3039.2326393982985</v>
      </c>
      <c r="AW15" s="30">
        <f t="shared" si="22"/>
        <v>2299.8082509495507</v>
      </c>
      <c r="AX15" s="30">
        <f t="shared" si="23"/>
        <v>1419.7624380605214</v>
      </c>
      <c r="AY15" s="30">
        <f t="shared" si="24"/>
        <v>801.70455933999278</v>
      </c>
      <c r="AZ15" s="30">
        <f t="shared" si="25"/>
        <v>841.61710362325334</v>
      </c>
      <c r="BA15" s="30">
        <v>0</v>
      </c>
      <c r="BB15" s="30">
        <v>0</v>
      </c>
      <c r="BC15" s="30">
        <v>0</v>
      </c>
      <c r="BD15" s="30">
        <f t="shared" si="9"/>
        <v>0</v>
      </c>
      <c r="BE15" s="30">
        <f t="shared" si="26"/>
        <v>1001.9474127812578</v>
      </c>
      <c r="BF15" s="30">
        <f t="shared" si="10"/>
        <v>1674.3705105102699</v>
      </c>
      <c r="BG15" s="30">
        <f t="shared" si="11"/>
        <v>2332.2778083053995</v>
      </c>
      <c r="BH15" s="32">
        <f t="shared" si="27"/>
        <v>13410.720722968545</v>
      </c>
      <c r="BI15" s="32"/>
      <c r="BJ15" s="6"/>
      <c r="BK15" s="6"/>
    </row>
    <row r="16" spans="1:63" x14ac:dyDescent="0.3">
      <c r="A16" s="26" t="s">
        <v>49</v>
      </c>
      <c r="B16" s="26" t="s">
        <v>50</v>
      </c>
      <c r="C16" s="27">
        <f>VLOOKUP(B16,[1]площадь!$A$6:$B$257,2,0)</f>
        <v>48.3</v>
      </c>
      <c r="D16" s="28"/>
      <c r="E16" s="9">
        <f t="shared" si="12"/>
        <v>366</v>
      </c>
      <c r="F16" s="10">
        <v>31</v>
      </c>
      <c r="G16" s="10">
        <v>29</v>
      </c>
      <c r="H16" s="10">
        <v>31</v>
      </c>
      <c r="I16" s="10">
        <v>30</v>
      </c>
      <c r="J16" s="11">
        <v>31</v>
      </c>
      <c r="K16" s="11">
        <v>30</v>
      </c>
      <c r="L16" s="11">
        <v>31</v>
      </c>
      <c r="M16" s="11">
        <v>31</v>
      </c>
      <c r="N16" s="11">
        <v>30</v>
      </c>
      <c r="O16" s="11">
        <v>31</v>
      </c>
      <c r="P16" s="12">
        <v>30</v>
      </c>
      <c r="Q16" s="11">
        <v>31</v>
      </c>
      <c r="R16" s="30">
        <f>VLOOKUP(B16,'общ. показания'!$A$2:$K$94,11,0)</f>
        <v>0.746</v>
      </c>
      <c r="S16" s="30">
        <f>VLOOKUP(B16,'общ. показания'!$A$2:$T$94,20,0)</f>
        <v>0.38700000000000023</v>
      </c>
      <c r="T16" s="30">
        <f t="shared" si="13"/>
        <v>0.24713081998681202</v>
      </c>
      <c r="U16" s="30">
        <f t="shared" si="14"/>
        <v>0.1870759425049455</v>
      </c>
      <c r="V16" s="30">
        <f t="shared" si="15"/>
        <v>0.14119794713647565</v>
      </c>
      <c r="W16" s="30">
        <f t="shared" si="16"/>
        <v>8.3225959454801088E-2</v>
      </c>
      <c r="X16" s="30">
        <f t="shared" si="17"/>
        <v>8.7369330916965721E-2</v>
      </c>
      <c r="Y16" s="31">
        <f t="shared" si="18"/>
        <v>0</v>
      </c>
      <c r="Z16" s="14"/>
      <c r="AA16" s="14"/>
      <c r="AB16" s="14"/>
      <c r="AC16" s="30"/>
      <c r="AD16" s="30">
        <f t="shared" si="19"/>
        <v>0.12823592399214465</v>
      </c>
      <c r="AE16" s="30">
        <f t="shared" si="0"/>
        <v>0.11341348786254345</v>
      </c>
      <c r="AF16" s="30">
        <f t="shared" si="1"/>
        <v>0.14535058814531213</v>
      </c>
      <c r="AG16" s="31">
        <f t="shared" si="2"/>
        <v>0</v>
      </c>
      <c r="AH16" s="14"/>
      <c r="AI16" s="30">
        <f t="shared" si="3"/>
        <v>0.28028355986689341</v>
      </c>
      <c r="AJ16" s="30">
        <f t="shared" si="20"/>
        <v>0.21180411981743663</v>
      </c>
      <c r="AK16" s="30">
        <f t="shared" si="4"/>
        <v>2.5371293121308643E-2</v>
      </c>
      <c r="AL16" s="30">
        <f t="shared" si="5"/>
        <v>0</v>
      </c>
      <c r="AM16" s="30"/>
      <c r="AN16" s="14"/>
      <c r="AO16" s="14"/>
      <c r="AP16" s="14"/>
      <c r="AQ16" s="30"/>
      <c r="AR16" s="30">
        <f t="shared" si="6"/>
        <v>0</v>
      </c>
      <c r="AS16" s="30">
        <f t="shared" si="7"/>
        <v>0.30366316151238576</v>
      </c>
      <c r="AT16" s="30">
        <f t="shared" si="8"/>
        <v>0.46098640719751188</v>
      </c>
      <c r="AU16" s="14"/>
      <c r="AV16" s="30">
        <f t="shared" si="21"/>
        <v>1226.7025578141365</v>
      </c>
      <c r="AW16" s="30">
        <f t="shared" si="22"/>
        <v>927.74715935438223</v>
      </c>
      <c r="AX16" s="30">
        <f t="shared" si="23"/>
        <v>387.42006453077539</v>
      </c>
      <c r="AY16" s="30">
        <f t="shared" si="24"/>
        <v>193.57359457673277</v>
      </c>
      <c r="AZ16" s="30">
        <f t="shared" si="25"/>
        <v>203.21057939315224</v>
      </c>
      <c r="BA16" s="30">
        <v>0</v>
      </c>
      <c r="BB16" s="30">
        <v>0</v>
      </c>
      <c r="BC16" s="30">
        <v>0</v>
      </c>
      <c r="BD16" s="30">
        <f t="shared" si="9"/>
        <v>0</v>
      </c>
      <c r="BE16" s="30">
        <f t="shared" si="26"/>
        <v>329.45860648365834</v>
      </c>
      <c r="BF16" s="30">
        <f t="shared" si="10"/>
        <v>1071.5366445080931</v>
      </c>
      <c r="BG16" s="30">
        <f t="shared" si="11"/>
        <v>1557.7767549549696</v>
      </c>
      <c r="BH16" s="32">
        <f t="shared" si="27"/>
        <v>5897.4259616159015</v>
      </c>
      <c r="BI16" s="32"/>
      <c r="BJ16" s="6"/>
      <c r="BK16" s="6"/>
    </row>
    <row r="17" spans="1:63" x14ac:dyDescent="0.3">
      <c r="A17" s="26" t="s">
        <v>51</v>
      </c>
      <c r="B17" s="26" t="s">
        <v>52</v>
      </c>
      <c r="C17" s="27">
        <f>VLOOKUP(B17,[1]площадь!$A$6:$B$257,2,0)</f>
        <v>74.2</v>
      </c>
      <c r="D17" s="28"/>
      <c r="E17" s="9">
        <f t="shared" si="12"/>
        <v>366</v>
      </c>
      <c r="F17" s="10">
        <v>31</v>
      </c>
      <c r="G17" s="10">
        <v>29</v>
      </c>
      <c r="H17" s="10">
        <v>31</v>
      </c>
      <c r="I17" s="10">
        <v>30</v>
      </c>
      <c r="J17" s="11">
        <v>31</v>
      </c>
      <c r="K17" s="11">
        <v>30</v>
      </c>
      <c r="L17" s="11">
        <v>31</v>
      </c>
      <c r="M17" s="11">
        <v>31</v>
      </c>
      <c r="N17" s="11">
        <v>30</v>
      </c>
      <c r="O17" s="11">
        <v>31</v>
      </c>
      <c r="P17" s="12">
        <v>30</v>
      </c>
      <c r="Q17" s="11">
        <v>31</v>
      </c>
      <c r="R17" s="30">
        <f>VLOOKUP(B17,'общ. показания'!$A$2:$K$94,11,0)</f>
        <v>5.2379999999999995</v>
      </c>
      <c r="S17" s="30">
        <f>VLOOKUP(B17,'общ. показания'!$A$2:$T$94,20,0)</f>
        <v>2.0329999999999995</v>
      </c>
      <c r="T17" s="30">
        <f t="shared" si="13"/>
        <v>1.7352161328296531</v>
      </c>
      <c r="U17" s="30">
        <f t="shared" si="14"/>
        <v>1.3135439501888799</v>
      </c>
      <c r="V17" s="30">
        <f t="shared" si="15"/>
        <v>0.99141400415664793</v>
      </c>
      <c r="W17" s="30">
        <f t="shared" si="16"/>
        <v>0.58436672335690087</v>
      </c>
      <c r="X17" s="30">
        <f t="shared" si="17"/>
        <v>0.61345918946791744</v>
      </c>
      <c r="Y17" s="31">
        <f t="shared" si="18"/>
        <v>0</v>
      </c>
      <c r="Z17" s="14"/>
      <c r="AA17" s="14"/>
      <c r="AB17" s="14"/>
      <c r="AC17" s="30"/>
      <c r="AD17" s="30">
        <f t="shared" si="19"/>
        <v>0.67365279967966363</v>
      </c>
      <c r="AE17" s="30">
        <f t="shared" si="0"/>
        <v>0.59578713391356752</v>
      </c>
      <c r="AF17" s="30">
        <f t="shared" si="1"/>
        <v>0.76356006640676821</v>
      </c>
      <c r="AG17" s="31">
        <f t="shared" si="2"/>
        <v>0</v>
      </c>
      <c r="AH17" s="14"/>
      <c r="AI17" s="30">
        <f t="shared" si="3"/>
        <v>0.43058054124479278</v>
      </c>
      <c r="AJ17" s="30">
        <f t="shared" si="20"/>
        <v>0.32538024203838095</v>
      </c>
      <c r="AK17" s="30">
        <f t="shared" si="4"/>
        <v>3.8976189432735016E-2</v>
      </c>
      <c r="AL17" s="30">
        <f t="shared" si="5"/>
        <v>0</v>
      </c>
      <c r="AM17" s="30"/>
      <c r="AN17" s="14"/>
      <c r="AO17" s="14"/>
      <c r="AP17" s="14"/>
      <c r="AQ17" s="30"/>
      <c r="AR17" s="30">
        <f t="shared" si="6"/>
        <v>0</v>
      </c>
      <c r="AS17" s="30">
        <f t="shared" si="7"/>
        <v>0.46649703072917242</v>
      </c>
      <c r="AT17" s="30">
        <f t="shared" si="8"/>
        <v>0.70818201685414872</v>
      </c>
      <c r="AU17" s="14"/>
      <c r="AV17" s="30">
        <f t="shared" si="21"/>
        <v>5037.3831682962727</v>
      </c>
      <c r="AW17" s="30">
        <f t="shared" si="22"/>
        <v>3811.9410002175414</v>
      </c>
      <c r="AX17" s="30">
        <f t="shared" si="23"/>
        <v>2396.5639434656741</v>
      </c>
      <c r="AY17" s="30">
        <f t="shared" si="24"/>
        <v>1359.1668745213487</v>
      </c>
      <c r="AZ17" s="30">
        <f t="shared" si="25"/>
        <v>1426.8324595996398</v>
      </c>
      <c r="BA17" s="30">
        <v>0</v>
      </c>
      <c r="BB17" s="30">
        <v>0</v>
      </c>
      <c r="BC17" s="30">
        <v>0</v>
      </c>
      <c r="BD17" s="30">
        <f t="shared" si="9"/>
        <v>0</v>
      </c>
      <c r="BE17" s="30">
        <f t="shared" si="26"/>
        <v>1730.7218268250044</v>
      </c>
      <c r="BF17" s="30">
        <f t="shared" si="10"/>
        <v>2729.1779844335415</v>
      </c>
      <c r="BG17" s="30">
        <f t="shared" si="11"/>
        <v>3781.1408906306169</v>
      </c>
      <c r="BH17" s="32">
        <f t="shared" si="27"/>
        <v>22272.928147989638</v>
      </c>
      <c r="BI17" s="32"/>
      <c r="BJ17" s="6"/>
      <c r="BK17" s="6"/>
    </row>
    <row r="18" spans="1:63" x14ac:dyDescent="0.3">
      <c r="A18" s="26" t="s">
        <v>53</v>
      </c>
      <c r="B18" s="26" t="s">
        <v>54</v>
      </c>
      <c r="C18" s="27">
        <f>VLOOKUP(B18,[1]площадь!$A$6:$B$257,2,0)</f>
        <v>96</v>
      </c>
      <c r="D18" s="28"/>
      <c r="E18" s="9">
        <f t="shared" si="12"/>
        <v>366</v>
      </c>
      <c r="F18" s="10">
        <v>31</v>
      </c>
      <c r="G18" s="10">
        <v>29</v>
      </c>
      <c r="H18" s="10">
        <v>31</v>
      </c>
      <c r="I18" s="10">
        <v>30</v>
      </c>
      <c r="J18" s="11">
        <v>31</v>
      </c>
      <c r="K18" s="11">
        <v>30</v>
      </c>
      <c r="L18" s="11">
        <v>31</v>
      </c>
      <c r="M18" s="11">
        <v>31</v>
      </c>
      <c r="N18" s="11">
        <v>30</v>
      </c>
      <c r="O18" s="11">
        <v>31</v>
      </c>
      <c r="P18" s="12">
        <v>30</v>
      </c>
      <c r="Q18" s="11">
        <v>31</v>
      </c>
      <c r="R18" s="30">
        <f>VLOOKUP(B18,'общ. показания'!$A$2:$K$94,11,0)</f>
        <v>2.7069999999999999</v>
      </c>
      <c r="S18" s="30">
        <f>VLOOKUP(B18,'общ. показания'!$A$2:$T$94,20,0)</f>
        <v>1.7990000000000004</v>
      </c>
      <c r="T18" s="30">
        <f t="shared" si="13"/>
        <v>0.89676022748565698</v>
      </c>
      <c r="U18" s="30">
        <f t="shared" si="14"/>
        <v>0.67883991469287863</v>
      </c>
      <c r="V18" s="30">
        <f t="shared" si="15"/>
        <v>0.51236306018557576</v>
      </c>
      <c r="W18" s="30">
        <f t="shared" si="16"/>
        <v>0.30200090113156375</v>
      </c>
      <c r="X18" s="30">
        <f t="shared" si="17"/>
        <v>0.31703589650432468</v>
      </c>
      <c r="Y18" s="31">
        <f t="shared" si="18"/>
        <v>0</v>
      </c>
      <c r="Z18" s="14"/>
      <c r="AA18" s="14"/>
      <c r="AB18" s="14"/>
      <c r="AC18" s="30"/>
      <c r="AD18" s="30">
        <f t="shared" si="19"/>
        <v>0.59611479912627419</v>
      </c>
      <c r="AE18" s="30">
        <f t="shared" si="0"/>
        <v>0.52721153660133224</v>
      </c>
      <c r="AF18" s="30">
        <f t="shared" si="1"/>
        <v>0.67567366427239384</v>
      </c>
      <c r="AG18" s="31">
        <f t="shared" si="2"/>
        <v>0</v>
      </c>
      <c r="AH18" s="14"/>
      <c r="AI18" s="30">
        <f t="shared" si="3"/>
        <v>0.55708533638140301</v>
      </c>
      <c r="AJ18" s="30">
        <f t="shared" si="20"/>
        <v>0.42097713255639579</v>
      </c>
      <c r="AK18" s="30">
        <f t="shared" si="4"/>
        <v>5.042741489949544E-2</v>
      </c>
      <c r="AL18" s="30">
        <f t="shared" si="5"/>
        <v>0</v>
      </c>
      <c r="AM18" s="30"/>
      <c r="AN18" s="14"/>
      <c r="AO18" s="14"/>
      <c r="AP18" s="14"/>
      <c r="AQ18" s="30"/>
      <c r="AR18" s="30">
        <f t="shared" si="6"/>
        <v>0</v>
      </c>
      <c r="AS18" s="30">
        <f t="shared" si="7"/>
        <v>0.60355410983828239</v>
      </c>
      <c r="AT18" s="30">
        <f t="shared" si="8"/>
        <v>0.91624627517517898</v>
      </c>
      <c r="AU18" s="14"/>
      <c r="AV18" s="30">
        <f t="shared" si="21"/>
        <v>3381.4703200871177</v>
      </c>
      <c r="AW18" s="30">
        <f t="shared" si="22"/>
        <v>2558.0424738561428</v>
      </c>
      <c r="AX18" s="30">
        <f t="shared" si="23"/>
        <v>1308.9831101908653</v>
      </c>
      <c r="AY18" s="30">
        <f t="shared" si="24"/>
        <v>702.41785592388158</v>
      </c>
      <c r="AZ18" s="30">
        <f t="shared" si="25"/>
        <v>737.38745096147875</v>
      </c>
      <c r="BA18" s="30">
        <v>0</v>
      </c>
      <c r="BB18" s="30">
        <v>0</v>
      </c>
      <c r="BC18" s="30">
        <v>0</v>
      </c>
      <c r="BD18" s="30">
        <f t="shared" si="9"/>
        <v>0</v>
      </c>
      <c r="BE18" s="30">
        <f t="shared" si="26"/>
        <v>1531.5142973232585</v>
      </c>
      <c r="BF18" s="30">
        <f t="shared" si="10"/>
        <v>2905.1178682067998</v>
      </c>
      <c r="BG18" s="30">
        <f t="shared" si="11"/>
        <v>4089.8970316311261</v>
      </c>
      <c r="BH18" s="32">
        <f t="shared" si="27"/>
        <v>17214.830408180671</v>
      </c>
      <c r="BI18" s="32"/>
      <c r="BJ18" s="6"/>
      <c r="BK18" s="6"/>
    </row>
    <row r="19" spans="1:63" x14ac:dyDescent="0.3">
      <c r="A19" s="26" t="s">
        <v>55</v>
      </c>
      <c r="B19" s="26" t="s">
        <v>56</v>
      </c>
      <c r="C19" s="27">
        <f>VLOOKUP(B19,[1]площадь!$A$6:$B$257,2,0)</f>
        <v>48.9</v>
      </c>
      <c r="D19" s="28"/>
      <c r="E19" s="9">
        <f t="shared" si="12"/>
        <v>366</v>
      </c>
      <c r="F19" s="10">
        <v>31</v>
      </c>
      <c r="G19" s="10">
        <v>29</v>
      </c>
      <c r="H19" s="10">
        <v>31</v>
      </c>
      <c r="I19" s="10">
        <v>30</v>
      </c>
      <c r="J19" s="11">
        <v>31</v>
      </c>
      <c r="K19" s="11">
        <v>30</v>
      </c>
      <c r="L19" s="11">
        <v>31</v>
      </c>
      <c r="M19" s="11">
        <v>31</v>
      </c>
      <c r="N19" s="11">
        <v>30</v>
      </c>
      <c r="O19" s="11">
        <v>31</v>
      </c>
      <c r="P19" s="12">
        <v>30</v>
      </c>
      <c r="Q19" s="11">
        <v>31</v>
      </c>
      <c r="R19" s="30">
        <f>VLOOKUP(B19,'общ. показания'!$A$2:$K$94,11,0)</f>
        <v>3.0959654344283369</v>
      </c>
      <c r="S19" s="30">
        <f>VLOOKUP(B19,'общ. показания'!$A$2:$T$94,20,0)</f>
        <v>1.1793536980029993</v>
      </c>
      <c r="T19" s="30">
        <f t="shared" si="13"/>
        <v>1.0256145797065706</v>
      </c>
      <c r="U19" s="30">
        <f t="shared" si="14"/>
        <v>0.77638157052066248</v>
      </c>
      <c r="V19" s="30">
        <f t="shared" si="15"/>
        <v>0.58598386561228977</v>
      </c>
      <c r="W19" s="30">
        <f t="shared" si="16"/>
        <v>0.34539503179517217</v>
      </c>
      <c r="X19" s="30">
        <f t="shared" si="17"/>
        <v>0.36259038679364197</v>
      </c>
      <c r="Y19" s="31">
        <f t="shared" si="18"/>
        <v>0</v>
      </c>
      <c r="Z19" s="14"/>
      <c r="AA19" s="14"/>
      <c r="AB19" s="14"/>
      <c r="AC19" s="30"/>
      <c r="AD19" s="30">
        <f t="shared" si="19"/>
        <v>0.39078943456580678</v>
      </c>
      <c r="AE19" s="30">
        <f t="shared" si="0"/>
        <v>0.34561916360234834</v>
      </c>
      <c r="AF19" s="30">
        <f t="shared" si="1"/>
        <v>0.44294509983484409</v>
      </c>
      <c r="AG19" s="31">
        <f t="shared" si="2"/>
        <v>0</v>
      </c>
      <c r="AH19" s="14"/>
      <c r="AI19" s="30">
        <f t="shared" si="3"/>
        <v>0.28376534321927716</v>
      </c>
      <c r="AJ19" s="30">
        <f t="shared" si="20"/>
        <v>0.21443522689591413</v>
      </c>
      <c r="AK19" s="30">
        <f t="shared" si="4"/>
        <v>2.568646446443049E-2</v>
      </c>
      <c r="AL19" s="30">
        <f t="shared" si="5"/>
        <v>0</v>
      </c>
      <c r="AM19" s="30"/>
      <c r="AN19" s="14"/>
      <c r="AO19" s="14"/>
      <c r="AP19" s="14"/>
      <c r="AQ19" s="30"/>
      <c r="AR19" s="30">
        <f t="shared" si="6"/>
        <v>0</v>
      </c>
      <c r="AS19" s="30">
        <f t="shared" si="7"/>
        <v>0.30743537469887505</v>
      </c>
      <c r="AT19" s="30">
        <f t="shared" si="8"/>
        <v>0.46671294641735678</v>
      </c>
      <c r="AU19" s="14"/>
      <c r="AV19" s="30">
        <f t="shared" si="21"/>
        <v>3045.4605751347704</v>
      </c>
      <c r="AW19" s="30">
        <f t="shared" si="22"/>
        <v>2304.5209727752672</v>
      </c>
      <c r="AX19" s="30">
        <f t="shared" si="23"/>
        <v>1422.671787318842</v>
      </c>
      <c r="AY19" s="30">
        <f t="shared" si="24"/>
        <v>803.34739655175508</v>
      </c>
      <c r="AZ19" s="30">
        <f t="shared" si="25"/>
        <v>843.34172883559609</v>
      </c>
      <c r="BA19" s="30">
        <v>0</v>
      </c>
      <c r="BB19" s="30">
        <v>0</v>
      </c>
      <c r="BC19" s="30">
        <v>0</v>
      </c>
      <c r="BD19" s="30">
        <f t="shared" si="9"/>
        <v>0</v>
      </c>
      <c r="BE19" s="30">
        <f t="shared" si="26"/>
        <v>1004.0005837090881</v>
      </c>
      <c r="BF19" s="30">
        <f t="shared" si="10"/>
        <v>1677.801597621971</v>
      </c>
      <c r="BG19" s="30">
        <f t="shared" si="11"/>
        <v>2337.0570661093043</v>
      </c>
      <c r="BH19" s="32">
        <f t="shared" si="27"/>
        <v>13438.201708056595</v>
      </c>
      <c r="BI19" s="32"/>
      <c r="BJ19" s="6"/>
      <c r="BK19" s="6"/>
    </row>
    <row r="20" spans="1:63" x14ac:dyDescent="0.3">
      <c r="A20" s="26" t="s">
        <v>57</v>
      </c>
      <c r="B20" s="26" t="s">
        <v>58</v>
      </c>
      <c r="C20" s="27">
        <f>VLOOKUP(B20,[1]площадь!$A$6:$B$257,2,0)</f>
        <v>45.7</v>
      </c>
      <c r="D20" s="28"/>
      <c r="E20" s="9">
        <f t="shared" si="12"/>
        <v>366</v>
      </c>
      <c r="F20" s="10">
        <v>31</v>
      </c>
      <c r="G20" s="10">
        <v>29</v>
      </c>
      <c r="H20" s="10">
        <v>31</v>
      </c>
      <c r="I20" s="10">
        <v>30</v>
      </c>
      <c r="J20" s="11">
        <v>31</v>
      </c>
      <c r="K20" s="11">
        <v>30</v>
      </c>
      <c r="L20" s="11">
        <v>31</v>
      </c>
      <c r="M20" s="11">
        <v>31</v>
      </c>
      <c r="N20" s="11">
        <v>30</v>
      </c>
      <c r="O20" s="11">
        <v>31</v>
      </c>
      <c r="P20" s="12">
        <v>30</v>
      </c>
      <c r="Q20" s="11">
        <v>31</v>
      </c>
      <c r="R20" s="30">
        <f>VLOOKUP(B20,'общ. показания'!$A$2:$K$94,11,0)</f>
        <v>1.7469999999999999</v>
      </c>
      <c r="S20" s="30">
        <f>VLOOKUP(B20,'общ. показания'!$A$2:$T$94,20,0)</f>
        <v>1.1021771778882838</v>
      </c>
      <c r="T20" s="30">
        <f t="shared" si="13"/>
        <v>0.57873665216750747</v>
      </c>
      <c r="U20" s="30">
        <f t="shared" si="14"/>
        <v>0.43809875543718468</v>
      </c>
      <c r="V20" s="30">
        <f t="shared" si="15"/>
        <v>0.33066060810646508</v>
      </c>
      <c r="W20" s="30">
        <f t="shared" si="16"/>
        <v>0.19490047073396446</v>
      </c>
      <c r="X20" s="30">
        <f t="shared" si="17"/>
        <v>0.20460351355487816</v>
      </c>
      <c r="Y20" s="31">
        <f t="shared" si="18"/>
        <v>0</v>
      </c>
      <c r="Z20" s="14"/>
      <c r="AA20" s="14"/>
      <c r="AB20" s="14"/>
      <c r="AC20" s="30"/>
      <c r="AD20" s="30">
        <f t="shared" si="19"/>
        <v>0.36521630183348414</v>
      </c>
      <c r="AE20" s="30">
        <f t="shared" si="0"/>
        <v>0.32300195862223563</v>
      </c>
      <c r="AF20" s="30">
        <f t="shared" si="1"/>
        <v>0.41395891743256402</v>
      </c>
      <c r="AG20" s="31">
        <f t="shared" si="2"/>
        <v>0</v>
      </c>
      <c r="AH20" s="14"/>
      <c r="AI20" s="30">
        <f t="shared" si="3"/>
        <v>0.26519583200656377</v>
      </c>
      <c r="AJ20" s="30">
        <f t="shared" si="20"/>
        <v>0.20040265581070094</v>
      </c>
      <c r="AK20" s="30">
        <f t="shared" si="4"/>
        <v>2.4005550634447311E-2</v>
      </c>
      <c r="AL20" s="30">
        <f t="shared" si="5"/>
        <v>0</v>
      </c>
      <c r="AM20" s="30"/>
      <c r="AN20" s="14"/>
      <c r="AO20" s="14"/>
      <c r="AP20" s="14"/>
      <c r="AQ20" s="30"/>
      <c r="AR20" s="30">
        <f t="shared" si="6"/>
        <v>0</v>
      </c>
      <c r="AS20" s="30">
        <f t="shared" si="7"/>
        <v>0.28731690437093232</v>
      </c>
      <c r="AT20" s="30">
        <f t="shared" si="8"/>
        <v>0.43617140391151749</v>
      </c>
      <c r="AU20" s="14"/>
      <c r="AV20" s="30">
        <f t="shared" si="21"/>
        <v>1962.8856862907887</v>
      </c>
      <c r="AW20" s="30">
        <f t="shared" si="22"/>
        <v>1485.0776623932322</v>
      </c>
      <c r="AX20" s="30">
        <f t="shared" si="23"/>
        <v>824.91092529231332</v>
      </c>
      <c r="AY20" s="30">
        <f t="shared" si="24"/>
        <v>453.31510687071329</v>
      </c>
      <c r="AZ20" s="30">
        <f t="shared" si="25"/>
        <v>475.88322010702001</v>
      </c>
      <c r="BA20" s="30">
        <v>0</v>
      </c>
      <c r="BB20" s="30">
        <v>0</v>
      </c>
      <c r="BC20" s="30">
        <v>0</v>
      </c>
      <c r="BD20" s="30">
        <f t="shared" si="9"/>
        <v>0</v>
      </c>
      <c r="BE20" s="30">
        <f t="shared" si="26"/>
        <v>938.29911401851405</v>
      </c>
      <c r="BF20" s="30">
        <f t="shared" si="10"/>
        <v>1568.0068100475273</v>
      </c>
      <c r="BG20" s="30">
        <f t="shared" si="11"/>
        <v>2184.1208163843603</v>
      </c>
      <c r="BH20" s="32">
        <f t="shared" si="27"/>
        <v>9892.4993414044693</v>
      </c>
      <c r="BI20" s="32"/>
      <c r="BJ20" s="6"/>
      <c r="BK20" s="6"/>
    </row>
    <row r="21" spans="1:63" x14ac:dyDescent="0.3">
      <c r="A21" s="26" t="s">
        <v>59</v>
      </c>
      <c r="B21" s="26" t="s">
        <v>60</v>
      </c>
      <c r="C21" s="27">
        <f>VLOOKUP(B21,[1]площадь!$A$6:$B$257,2,0)</f>
        <v>75.599999999999994</v>
      </c>
      <c r="D21" s="28"/>
      <c r="E21" s="9">
        <f t="shared" si="12"/>
        <v>366</v>
      </c>
      <c r="F21" s="10">
        <v>31</v>
      </c>
      <c r="G21" s="10">
        <v>29</v>
      </c>
      <c r="H21" s="10">
        <v>31</v>
      </c>
      <c r="I21" s="10">
        <v>30</v>
      </c>
      <c r="J21" s="11">
        <v>31</v>
      </c>
      <c r="K21" s="11">
        <v>30</v>
      </c>
      <c r="L21" s="11">
        <v>31</v>
      </c>
      <c r="M21" s="11">
        <v>31</v>
      </c>
      <c r="N21" s="11">
        <v>30</v>
      </c>
      <c r="O21" s="11">
        <v>31</v>
      </c>
      <c r="P21" s="12">
        <v>30</v>
      </c>
      <c r="Q21" s="11">
        <v>31</v>
      </c>
      <c r="R21" s="30">
        <f>VLOOKUP(B21,'общ. показания'!$A$2:$K$94,11,0)</f>
        <v>2.0910000000000002</v>
      </c>
      <c r="S21" s="30">
        <f>VLOOKUP(B21,'общ. показания'!$A$2:$T$94,20,0)</f>
        <v>1.2650000000000001</v>
      </c>
      <c r="T21" s="30">
        <f t="shared" si="13"/>
        <v>0.69269509998984446</v>
      </c>
      <c r="U21" s="30">
        <f t="shared" si="14"/>
        <v>0.5243643375038084</v>
      </c>
      <c r="V21" s="30">
        <f t="shared" si="15"/>
        <v>0.3957706534348131</v>
      </c>
      <c r="W21" s="30">
        <f t="shared" si="16"/>
        <v>0.23327812495977091</v>
      </c>
      <c r="X21" s="30">
        <f t="shared" si="17"/>
        <v>0.24489178411176318</v>
      </c>
      <c r="Y21" s="31">
        <f t="shared" si="18"/>
        <v>0</v>
      </c>
      <c r="Z21" s="14"/>
      <c r="AA21" s="14"/>
      <c r="AB21" s="14"/>
      <c r="AC21" s="30"/>
      <c r="AD21" s="30">
        <f t="shared" si="19"/>
        <v>0.41916910555571807</v>
      </c>
      <c r="AE21" s="30">
        <f t="shared" si="0"/>
        <v>0.37071850683751262</v>
      </c>
      <c r="AF21" s="30">
        <f t="shared" si="1"/>
        <v>0.47511238760676938</v>
      </c>
      <c r="AG21" s="31">
        <f t="shared" si="2"/>
        <v>0</v>
      </c>
      <c r="AH21" s="14"/>
      <c r="AI21" s="30">
        <f t="shared" si="3"/>
        <v>0.43870470240035486</v>
      </c>
      <c r="AJ21" s="30">
        <f t="shared" si="20"/>
        <v>0.33151949188816171</v>
      </c>
      <c r="AK21" s="30">
        <f t="shared" si="4"/>
        <v>3.9711589233352655E-2</v>
      </c>
      <c r="AL21" s="30">
        <f t="shared" si="5"/>
        <v>0</v>
      </c>
      <c r="AM21" s="30"/>
      <c r="AN21" s="14"/>
      <c r="AO21" s="14"/>
      <c r="AP21" s="14"/>
      <c r="AQ21" s="30"/>
      <c r="AR21" s="30">
        <f t="shared" si="6"/>
        <v>0</v>
      </c>
      <c r="AS21" s="30">
        <f t="shared" si="7"/>
        <v>0.47529886149764733</v>
      </c>
      <c r="AT21" s="30">
        <f t="shared" si="8"/>
        <v>0.72154394170045333</v>
      </c>
      <c r="AU21" s="14"/>
      <c r="AV21" s="30">
        <f t="shared" si="21"/>
        <v>2631.5001723833166</v>
      </c>
      <c r="AW21" s="30">
        <f t="shared" si="22"/>
        <v>1990.6830811061957</v>
      </c>
      <c r="AX21" s="30">
        <f t="shared" si="23"/>
        <v>1012.8794385770334</v>
      </c>
      <c r="AY21" s="30">
        <f t="shared" si="24"/>
        <v>542.57692528143195</v>
      </c>
      <c r="AZ21" s="30">
        <f t="shared" si="25"/>
        <v>569.58890282986783</v>
      </c>
      <c r="BA21" s="30">
        <v>0</v>
      </c>
      <c r="BB21" s="30">
        <v>0</v>
      </c>
      <c r="BC21" s="30">
        <v>0</v>
      </c>
      <c r="BD21" s="30">
        <f t="shared" si="9"/>
        <v>0</v>
      </c>
      <c r="BE21" s="30">
        <f t="shared" si="26"/>
        <v>1076.9124992295285</v>
      </c>
      <c r="BF21" s="30">
        <f t="shared" si="10"/>
        <v>2173.5539820319595</v>
      </c>
      <c r="BG21" s="30">
        <f t="shared" si="11"/>
        <v>3074.4015750029444</v>
      </c>
      <c r="BH21" s="32">
        <f t="shared" si="27"/>
        <v>13072.096576442278</v>
      </c>
      <c r="BI21" s="32"/>
      <c r="BJ21" s="6"/>
      <c r="BK21" s="6"/>
    </row>
    <row r="22" spans="1:63" x14ac:dyDescent="0.3">
      <c r="A22" s="26" t="s">
        <v>61</v>
      </c>
      <c r="B22" s="26" t="s">
        <v>62</v>
      </c>
      <c r="C22" s="27">
        <f>VLOOKUP(B22,[1]площадь!$A$6:$B$257,2,0)</f>
        <v>96.9</v>
      </c>
      <c r="D22" s="28"/>
      <c r="E22" s="9">
        <f t="shared" si="12"/>
        <v>366</v>
      </c>
      <c r="F22" s="10">
        <v>31</v>
      </c>
      <c r="G22" s="10">
        <v>29</v>
      </c>
      <c r="H22" s="10">
        <v>31</v>
      </c>
      <c r="I22" s="10">
        <v>30</v>
      </c>
      <c r="J22" s="11">
        <v>31</v>
      </c>
      <c r="K22" s="11">
        <v>30</v>
      </c>
      <c r="L22" s="11">
        <v>31</v>
      </c>
      <c r="M22" s="11">
        <v>31</v>
      </c>
      <c r="N22" s="11">
        <v>30</v>
      </c>
      <c r="O22" s="11">
        <v>31</v>
      </c>
      <c r="P22" s="12">
        <v>30</v>
      </c>
      <c r="Q22" s="11">
        <v>31</v>
      </c>
      <c r="R22" s="30">
        <f>VLOOKUP(B22,'общ. показания'!$A$2:$K$94,11,0)</f>
        <v>6.1349499099408158</v>
      </c>
      <c r="S22" s="30">
        <f>VLOOKUP(B22,'общ. показания'!$A$2:$T$94,20,0)</f>
        <v>2.3370014997237352</v>
      </c>
      <c r="T22" s="30">
        <f t="shared" si="13"/>
        <v>2.0323528174553518</v>
      </c>
      <c r="U22" s="30">
        <f t="shared" si="14"/>
        <v>1.5384739096820492</v>
      </c>
      <c r="V22" s="30">
        <f t="shared" si="15"/>
        <v>1.161182752102881</v>
      </c>
      <c r="W22" s="30">
        <f t="shared" si="16"/>
        <v>0.68443309981497313</v>
      </c>
      <c r="X22" s="30">
        <f t="shared" si="17"/>
        <v>0.71850733088556062</v>
      </c>
      <c r="Y22" s="31">
        <f t="shared" si="18"/>
        <v>0</v>
      </c>
      <c r="Z22" s="14"/>
      <c r="AA22" s="14"/>
      <c r="AB22" s="14"/>
      <c r="AC22" s="30"/>
      <c r="AD22" s="30">
        <f t="shared" si="19"/>
        <v>0.77438642555064796</v>
      </c>
      <c r="AE22" s="30">
        <f t="shared" si="0"/>
        <v>0.68487723830404013</v>
      </c>
      <c r="AF22" s="30">
        <f t="shared" si="1"/>
        <v>0.87773783586904697</v>
      </c>
      <c r="AG22" s="31">
        <f t="shared" si="2"/>
        <v>0</v>
      </c>
      <c r="AH22" s="14"/>
      <c r="AI22" s="30">
        <f t="shared" si="3"/>
        <v>0.56230801140997877</v>
      </c>
      <c r="AJ22" s="30">
        <f t="shared" si="20"/>
        <v>0.42492379317411205</v>
      </c>
      <c r="AK22" s="30">
        <f t="shared" si="4"/>
        <v>5.0900171914178213E-2</v>
      </c>
      <c r="AL22" s="30">
        <f t="shared" si="5"/>
        <v>0</v>
      </c>
      <c r="AM22" s="30"/>
      <c r="AN22" s="14"/>
      <c r="AO22" s="14"/>
      <c r="AP22" s="14"/>
      <c r="AQ22" s="30"/>
      <c r="AR22" s="30">
        <f t="shared" si="6"/>
        <v>0</v>
      </c>
      <c r="AS22" s="30">
        <f t="shared" si="7"/>
        <v>0.60921242961801625</v>
      </c>
      <c r="AT22" s="30">
        <f t="shared" si="8"/>
        <v>0.92483608400494632</v>
      </c>
      <c r="AU22" s="14"/>
      <c r="AV22" s="30">
        <f t="shared" si="21"/>
        <v>6034.8697286412944</v>
      </c>
      <c r="AW22" s="30">
        <f t="shared" si="22"/>
        <v>4566.6274491190889</v>
      </c>
      <c r="AX22" s="30">
        <f t="shared" si="23"/>
        <v>2819.1594313127976</v>
      </c>
      <c r="AY22" s="30">
        <f t="shared" si="24"/>
        <v>1591.9092581976497</v>
      </c>
      <c r="AZ22" s="30">
        <f t="shared" si="25"/>
        <v>1671.1618307601079</v>
      </c>
      <c r="BA22" s="30">
        <v>0</v>
      </c>
      <c r="BB22" s="30">
        <v>0</v>
      </c>
      <c r="BC22" s="30">
        <v>0</v>
      </c>
      <c r="BD22" s="30">
        <f t="shared" si="9"/>
        <v>0</v>
      </c>
      <c r="BE22" s="30">
        <f t="shared" si="26"/>
        <v>1989.5226290677026</v>
      </c>
      <c r="BF22" s="30">
        <f t="shared" si="10"/>
        <v>3324.72341123863</v>
      </c>
      <c r="BG22" s="30">
        <f t="shared" si="11"/>
        <v>4631.1008119834678</v>
      </c>
      <c r="BH22" s="32">
        <f t="shared" si="27"/>
        <v>26629.074550320736</v>
      </c>
      <c r="BI22" s="32"/>
      <c r="BJ22" s="6"/>
      <c r="BK22" s="6"/>
    </row>
    <row r="23" spans="1:63" x14ac:dyDescent="0.3">
      <c r="A23" s="26" t="s">
        <v>63</v>
      </c>
      <c r="B23" s="26" t="s">
        <v>64</v>
      </c>
      <c r="C23" s="27">
        <f>VLOOKUP(B23,[1]площадь!$A$6:$B$257,2,0)</f>
        <v>48.2</v>
      </c>
      <c r="D23" s="28"/>
      <c r="E23" s="9">
        <f t="shared" si="12"/>
        <v>366</v>
      </c>
      <c r="F23" s="10">
        <v>31</v>
      </c>
      <c r="G23" s="10">
        <v>29</v>
      </c>
      <c r="H23" s="10">
        <v>31</v>
      </c>
      <c r="I23" s="10">
        <v>30</v>
      </c>
      <c r="J23" s="11">
        <v>31</v>
      </c>
      <c r="K23" s="11">
        <v>30</v>
      </c>
      <c r="L23" s="11">
        <v>31</v>
      </c>
      <c r="M23" s="11">
        <v>31</v>
      </c>
      <c r="N23" s="11">
        <v>30</v>
      </c>
      <c r="O23" s="11">
        <v>31</v>
      </c>
      <c r="P23" s="12">
        <v>30</v>
      </c>
      <c r="Q23" s="11">
        <v>31</v>
      </c>
      <c r="R23" s="30">
        <f>VLOOKUP(B23,'общ. показания'!$A$2:$K$94,11,0)</f>
        <v>3.0516469108271136</v>
      </c>
      <c r="S23" s="30">
        <f>VLOOKUP(B23,'общ. показания'!$A$2:$T$94,20,0)</f>
        <v>1.1624713342279054</v>
      </c>
      <c r="T23" s="30">
        <f t="shared" si="13"/>
        <v>1.0109329804060676</v>
      </c>
      <c r="U23" s="30">
        <f t="shared" si="14"/>
        <v>0.76526772390789233</v>
      </c>
      <c r="V23" s="30">
        <f t="shared" si="15"/>
        <v>0.57759554851763539</v>
      </c>
      <c r="W23" s="30">
        <f t="shared" si="16"/>
        <v>0.34045072663655007</v>
      </c>
      <c r="X23" s="30">
        <f t="shared" si="17"/>
        <v>0.35739993135896819</v>
      </c>
      <c r="Y23" s="31">
        <f t="shared" si="18"/>
        <v>0</v>
      </c>
      <c r="Z23" s="14"/>
      <c r="AA23" s="14"/>
      <c r="AB23" s="14"/>
      <c r="AC23" s="30"/>
      <c r="AD23" s="30">
        <f t="shared" si="19"/>
        <v>0.38519531178061123</v>
      </c>
      <c r="AE23" s="30">
        <f t="shared" si="0"/>
        <v>0.34067165001294875</v>
      </c>
      <c r="AF23" s="30">
        <f t="shared" si="1"/>
        <v>0.43660437243434536</v>
      </c>
      <c r="AG23" s="31">
        <f t="shared" si="2"/>
        <v>0</v>
      </c>
      <c r="AH23" s="14"/>
      <c r="AI23" s="30">
        <f t="shared" si="3"/>
        <v>0.27970326264149614</v>
      </c>
      <c r="AJ23" s="30">
        <f t="shared" si="20"/>
        <v>0.21136560197102375</v>
      </c>
      <c r="AK23" s="30">
        <f t="shared" si="4"/>
        <v>2.531876456412167E-2</v>
      </c>
      <c r="AL23" s="30">
        <f t="shared" si="5"/>
        <v>0</v>
      </c>
      <c r="AM23" s="30"/>
      <c r="AN23" s="14"/>
      <c r="AO23" s="14"/>
      <c r="AP23" s="14"/>
      <c r="AQ23" s="30"/>
      <c r="AR23" s="30">
        <f t="shared" si="6"/>
        <v>0</v>
      </c>
      <c r="AS23" s="30">
        <f t="shared" si="7"/>
        <v>0.30303445931463763</v>
      </c>
      <c r="AT23" s="30">
        <f t="shared" si="8"/>
        <v>0.46003198399420442</v>
      </c>
      <c r="AU23" s="14"/>
      <c r="AV23" s="30">
        <f t="shared" si="21"/>
        <v>3001.8650249794678</v>
      </c>
      <c r="AW23" s="30">
        <f t="shared" si="22"/>
        <v>2271.5319199952532</v>
      </c>
      <c r="AX23" s="30">
        <f t="shared" si="23"/>
        <v>1402.306342510597</v>
      </c>
      <c r="AY23" s="30">
        <f t="shared" si="24"/>
        <v>791.84753606941911</v>
      </c>
      <c r="AZ23" s="30">
        <f t="shared" si="25"/>
        <v>831.26935234919699</v>
      </c>
      <c r="BA23" s="30">
        <v>0</v>
      </c>
      <c r="BB23" s="30">
        <v>0</v>
      </c>
      <c r="BC23" s="30">
        <v>0</v>
      </c>
      <c r="BD23" s="30">
        <f t="shared" si="9"/>
        <v>0</v>
      </c>
      <c r="BE23" s="30">
        <f t="shared" si="26"/>
        <v>989.62838721427511</v>
      </c>
      <c r="BF23" s="30">
        <f t="shared" si="10"/>
        <v>1653.7839878400619</v>
      </c>
      <c r="BG23" s="30">
        <f t="shared" si="11"/>
        <v>2303.6022614819726</v>
      </c>
      <c r="BH23" s="32">
        <f t="shared" si="27"/>
        <v>13245.834812440242</v>
      </c>
      <c r="BI23" s="32"/>
      <c r="BJ23" s="6"/>
      <c r="BK23" s="6"/>
    </row>
    <row r="24" spans="1:63" x14ac:dyDescent="0.3">
      <c r="A24" s="26" t="s">
        <v>65</v>
      </c>
      <c r="B24" s="26" t="s">
        <v>66</v>
      </c>
      <c r="C24" s="27">
        <f>VLOOKUP(B24,[1]площадь!$A$6:$B$257,2,0)</f>
        <v>74</v>
      </c>
      <c r="D24" s="28"/>
      <c r="E24" s="9">
        <f t="shared" si="12"/>
        <v>151</v>
      </c>
      <c r="F24" s="10">
        <v>31</v>
      </c>
      <c r="G24" s="10">
        <v>29</v>
      </c>
      <c r="H24" s="10">
        <v>31</v>
      </c>
      <c r="I24" s="10">
        <v>30</v>
      </c>
      <c r="J24" s="11">
        <v>30</v>
      </c>
      <c r="K24" s="11"/>
      <c r="L24" s="11"/>
      <c r="M24" s="11"/>
      <c r="N24" s="11"/>
      <c r="O24" s="11"/>
      <c r="P24" s="12"/>
      <c r="Q24" s="11"/>
      <c r="R24" s="30">
        <f>VLOOKUP(B24,'общ. показания'!$A$2:$K$94,11,0)</f>
        <v>4.6851010664150703</v>
      </c>
      <c r="S24" s="30">
        <f>VLOOKUP(B24,'общ. показания'!$A$2:$T$94,20,0)</f>
        <v>1.7847070276528008</v>
      </c>
      <c r="T24" s="30">
        <f t="shared" si="13"/>
        <v>1.5520547831960372</v>
      </c>
      <c r="U24" s="30">
        <f t="shared" si="14"/>
        <v>1.1748923562071374</v>
      </c>
      <c r="V24" s="30">
        <f t="shared" si="15"/>
        <v>0.88676495000632805</v>
      </c>
      <c r="W24" s="30">
        <f t="shared" si="16"/>
        <v>0.52268368819719302</v>
      </c>
      <c r="X24" s="30">
        <f t="shared" si="17"/>
        <v>0.53100511820165264</v>
      </c>
      <c r="Y24" s="31">
        <f>T24+U24+V24+W24+X24-R24</f>
        <v>-1.7700170606722132E-2</v>
      </c>
      <c r="Z24" s="32"/>
      <c r="AA24" s="14"/>
      <c r="AB24" s="14"/>
      <c r="AC24" s="30"/>
      <c r="AD24" s="30">
        <f t="shared" si="19"/>
        <v>0</v>
      </c>
      <c r="AE24" s="30">
        <f t="shared" si="0"/>
        <v>0</v>
      </c>
      <c r="AF24" s="30">
        <f t="shared" si="1"/>
        <v>0</v>
      </c>
      <c r="AG24" s="31">
        <f t="shared" si="2"/>
        <v>-1.7847070276528008</v>
      </c>
      <c r="AH24" s="14"/>
      <c r="AI24" s="30">
        <f t="shared" si="3"/>
        <v>0.4294199467939982</v>
      </c>
      <c r="AJ24" s="30">
        <f t="shared" si="20"/>
        <v>0.32450320634555513</v>
      </c>
      <c r="AK24" s="30">
        <f t="shared" si="4"/>
        <v>3.8871132318361069E-2</v>
      </c>
      <c r="AL24" s="30">
        <f t="shared" si="5"/>
        <v>0</v>
      </c>
      <c r="AM24" s="30"/>
      <c r="AN24" s="14"/>
      <c r="AO24" s="14"/>
      <c r="AP24" s="14"/>
      <c r="AQ24" s="30"/>
      <c r="AR24" s="30">
        <f t="shared" si="6"/>
        <v>0</v>
      </c>
      <c r="AS24" s="30">
        <f t="shared" si="7"/>
        <v>0</v>
      </c>
      <c r="AT24" s="30">
        <f t="shared" si="8"/>
        <v>0</v>
      </c>
      <c r="AU24" s="14"/>
      <c r="AV24" s="30">
        <f t="shared" si="21"/>
        <v>4608.6724449892235</v>
      </c>
      <c r="AW24" s="30">
        <f t="shared" si="22"/>
        <v>3487.4141510300565</v>
      </c>
      <c r="AX24" s="30">
        <f t="shared" si="23"/>
        <v>2152.918451157348</v>
      </c>
      <c r="AY24" s="30">
        <f t="shared" si="24"/>
        <v>1215.6995367040874</v>
      </c>
      <c r="AZ24" s="30">
        <f t="shared" si="25"/>
        <v>1235.0541843228598</v>
      </c>
      <c r="BA24" s="30">
        <v>0</v>
      </c>
      <c r="BB24" s="30">
        <v>0</v>
      </c>
      <c r="BC24" s="30">
        <v>0</v>
      </c>
      <c r="BD24" s="30">
        <f t="shared" si="9"/>
        <v>0</v>
      </c>
      <c r="BE24" s="30">
        <f t="shared" si="26"/>
        <v>0</v>
      </c>
      <c r="BF24" s="30">
        <f t="shared" si="10"/>
        <v>0</v>
      </c>
      <c r="BG24" s="30">
        <f t="shared" si="11"/>
        <v>0</v>
      </c>
      <c r="BH24" s="32">
        <f t="shared" si="27"/>
        <v>12699.758768203576</v>
      </c>
      <c r="BI24" s="32"/>
      <c r="BJ24" s="6"/>
      <c r="BK24" s="6"/>
    </row>
    <row r="25" spans="1:63" x14ac:dyDescent="0.3">
      <c r="A25" s="26" t="s">
        <v>517</v>
      </c>
      <c r="B25" s="26" t="s">
        <v>66</v>
      </c>
      <c r="C25" s="27">
        <f>VLOOKUP(B25,[1]площадь!$A$6:$B$257,2,0)</f>
        <v>74</v>
      </c>
      <c r="D25" s="28">
        <v>45443</v>
      </c>
      <c r="E25" s="9"/>
      <c r="F25" s="10"/>
      <c r="G25" s="10"/>
      <c r="H25" s="10"/>
      <c r="I25" s="10"/>
      <c r="J25" s="11">
        <v>1</v>
      </c>
      <c r="K25" s="11">
        <v>30</v>
      </c>
      <c r="L25" s="11">
        <v>31</v>
      </c>
      <c r="M25" s="11">
        <v>31</v>
      </c>
      <c r="N25" s="11">
        <v>30</v>
      </c>
      <c r="O25" s="11">
        <v>31</v>
      </c>
      <c r="P25" s="12">
        <v>30</v>
      </c>
      <c r="Q25" s="11">
        <v>31</v>
      </c>
      <c r="R25" s="30">
        <f>VLOOKUP(B25,'общ. показания'!$A$2:$K$94,11,0)</f>
        <v>4.6851010664150703</v>
      </c>
      <c r="S25" s="30">
        <f>VLOOKUP(B25,'общ. показания'!$A$2:$T$94,20,0)</f>
        <v>1.7847070276528008</v>
      </c>
      <c r="T25" s="30">
        <f t="shared" si="13"/>
        <v>0</v>
      </c>
      <c r="U25" s="30">
        <f t="shared" si="14"/>
        <v>0</v>
      </c>
      <c r="V25" s="30">
        <f t="shared" si="15"/>
        <v>0</v>
      </c>
      <c r="W25" s="30">
        <f t="shared" si="16"/>
        <v>0</v>
      </c>
      <c r="X25" s="30">
        <f t="shared" si="17"/>
        <v>1.7700170606721754E-2</v>
      </c>
      <c r="Y25" s="31">
        <f>T25+U25+V25+W25+X25-R25</f>
        <v>-4.6674008958083482</v>
      </c>
      <c r="Z25" s="14"/>
      <c r="AA25" s="14"/>
      <c r="AB25" s="14"/>
      <c r="AC25" s="30"/>
      <c r="AD25" s="30">
        <f t="shared" si="19"/>
        <v>0.59137869443496327</v>
      </c>
      <c r="AE25" s="30">
        <f t="shared" si="0"/>
        <v>0.52302286516510799</v>
      </c>
      <c r="AF25" s="30">
        <f t="shared" si="1"/>
        <v>0.67030546805272939</v>
      </c>
      <c r="AG25" s="31">
        <f t="shared" si="2"/>
        <v>0</v>
      </c>
      <c r="AH25" s="14"/>
      <c r="AI25" s="30">
        <f t="shared" si="3"/>
        <v>0</v>
      </c>
      <c r="AJ25" s="30">
        <f t="shared" si="20"/>
        <v>0</v>
      </c>
      <c r="AK25" s="30">
        <f t="shared" si="4"/>
        <v>0</v>
      </c>
      <c r="AL25" s="30">
        <f t="shared" si="5"/>
        <v>0</v>
      </c>
      <c r="AM25" s="30"/>
      <c r="AN25" s="14"/>
      <c r="AO25" s="14"/>
      <c r="AP25" s="14"/>
      <c r="AQ25" s="30"/>
      <c r="AR25" s="30">
        <f t="shared" si="6"/>
        <v>0</v>
      </c>
      <c r="AS25" s="30">
        <f t="shared" si="7"/>
        <v>0.46523962633367599</v>
      </c>
      <c r="AT25" s="30">
        <f t="shared" si="8"/>
        <v>0.70627317044753379</v>
      </c>
      <c r="AU25" s="14"/>
      <c r="AV25" s="30">
        <f t="shared" si="21"/>
        <v>0</v>
      </c>
      <c r="AW25" s="30">
        <f t="shared" si="22"/>
        <v>0</v>
      </c>
      <c r="AX25" s="30">
        <f t="shared" si="23"/>
        <v>0</v>
      </c>
      <c r="AY25" s="30">
        <f t="shared" si="24"/>
        <v>0</v>
      </c>
      <c r="AZ25" s="30">
        <f t="shared" si="25"/>
        <v>41.168472810761997</v>
      </c>
      <c r="BA25" s="30">
        <v>0</v>
      </c>
      <c r="BB25" s="30">
        <v>0</v>
      </c>
      <c r="BC25" s="30">
        <v>0</v>
      </c>
      <c r="BD25" s="30">
        <f t="shared" si="9"/>
        <v>0</v>
      </c>
      <c r="BE25" s="30">
        <f t="shared" si="26"/>
        <v>1519.3464865945302</v>
      </c>
      <c r="BF25" s="30">
        <f t="shared" si="10"/>
        <v>2539.0044626590156</v>
      </c>
      <c r="BG25" s="30">
        <f t="shared" si="11"/>
        <v>3536.6507748893359</v>
      </c>
      <c r="BH25" s="32">
        <f t="shared" si="27"/>
        <v>7636.1701969536443</v>
      </c>
      <c r="BI25" s="32"/>
      <c r="BJ25" s="6"/>
      <c r="BK25" s="6"/>
    </row>
    <row r="26" spans="1:63" x14ac:dyDescent="0.3">
      <c r="A26" s="26" t="s">
        <v>67</v>
      </c>
      <c r="B26" s="26" t="s">
        <v>68</v>
      </c>
      <c r="C26" s="27">
        <f>VLOOKUP(B26,[1]площадь!$A$6:$B$257,2,0)</f>
        <v>91.3</v>
      </c>
      <c r="D26" s="28"/>
      <c r="E26" s="9">
        <f t="shared" si="12"/>
        <v>366</v>
      </c>
      <c r="F26" s="10">
        <v>31</v>
      </c>
      <c r="G26" s="10">
        <v>29</v>
      </c>
      <c r="H26" s="10">
        <v>31</v>
      </c>
      <c r="I26" s="10">
        <v>30</v>
      </c>
      <c r="J26" s="11">
        <v>31</v>
      </c>
      <c r="K26" s="11">
        <v>30</v>
      </c>
      <c r="L26" s="11">
        <v>31</v>
      </c>
      <c r="M26" s="11">
        <v>31</v>
      </c>
      <c r="N26" s="11">
        <v>30</v>
      </c>
      <c r="O26" s="11">
        <v>31</v>
      </c>
      <c r="P26" s="12">
        <v>30</v>
      </c>
      <c r="Q26" s="11">
        <v>31</v>
      </c>
      <c r="R26" s="30">
        <f>VLOOKUP(B26,'общ. показания'!$A$2:$K$94,11,0)</f>
        <v>7.2559999999999985</v>
      </c>
      <c r="S26" s="30">
        <f>VLOOKUP(B26,'общ. показания'!$A$2:$T$94,20,0)</f>
        <v>3.1920000000000002</v>
      </c>
      <c r="T26" s="30">
        <f t="shared" ref="T26:T70" si="28">R26*$T$1/31*F26</f>
        <v>2.403728190113013</v>
      </c>
      <c r="U26" s="30">
        <f>R26*$U$1/29*G26</f>
        <v>1.8196019287076197</v>
      </c>
      <c r="V26" s="30">
        <f t="shared" si="15"/>
        <v>1.3733677002979452</v>
      </c>
      <c r="W26" s="30">
        <f t="shared" si="16"/>
        <v>0.80950075308852087</v>
      </c>
      <c r="X26" s="30">
        <f t="shared" si="17"/>
        <v>0.84980142779289969</v>
      </c>
      <c r="Y26" s="31">
        <f t="shared" si="18"/>
        <v>0</v>
      </c>
      <c r="Z26" s="14"/>
      <c r="AA26" s="14"/>
      <c r="AB26" s="14"/>
      <c r="AC26" s="30"/>
      <c r="AD26" s="30">
        <f t="shared" si="19"/>
        <v>1.0576978537026498</v>
      </c>
      <c r="AE26" s="30">
        <f t="shared" si="0"/>
        <v>0.93544148128485394</v>
      </c>
      <c r="AF26" s="30">
        <f t="shared" si="1"/>
        <v>1.1988606650124962</v>
      </c>
      <c r="AG26" s="31">
        <f t="shared" si="2"/>
        <v>0</v>
      </c>
      <c r="AH26" s="14"/>
      <c r="AI26" s="30">
        <f t="shared" si="3"/>
        <v>0.52981136678773022</v>
      </c>
      <c r="AJ26" s="30">
        <f t="shared" si="20"/>
        <v>0.4003667937749889</v>
      </c>
      <c r="AK26" s="30">
        <f t="shared" si="4"/>
        <v>4.7958572711707642E-2</v>
      </c>
      <c r="AL26" s="30">
        <f t="shared" si="5"/>
        <v>0</v>
      </c>
      <c r="AM26" s="30"/>
      <c r="AN26" s="14"/>
      <c r="AO26" s="14"/>
      <c r="AP26" s="14"/>
      <c r="AQ26" s="30"/>
      <c r="AR26" s="30">
        <f t="shared" si="6"/>
        <v>0</v>
      </c>
      <c r="AS26" s="30">
        <f t="shared" si="7"/>
        <v>0.57400510654411641</v>
      </c>
      <c r="AT26" s="30">
        <f t="shared" si="8"/>
        <v>0.87138838461972745</v>
      </c>
      <c r="AU26" s="14"/>
      <c r="AV26" s="30">
        <f t="shared" si="21"/>
        <v>6823.0609846043008</v>
      </c>
      <c r="AW26" s="30">
        <f t="shared" si="22"/>
        <v>5163.3808522478503</v>
      </c>
      <c r="AX26" s="30">
        <f t="shared" si="23"/>
        <v>3305.8343518676911</v>
      </c>
      <c r="AY26" s="30">
        <f t="shared" si="24"/>
        <v>1882.8016115935291</v>
      </c>
      <c r="AZ26" s="30">
        <f t="shared" si="25"/>
        <v>1976.5361448749495</v>
      </c>
      <c r="BA26" s="30">
        <v>0</v>
      </c>
      <c r="BB26" s="30">
        <v>0</v>
      </c>
      <c r="BC26" s="30">
        <v>0</v>
      </c>
      <c r="BD26" s="30">
        <f t="shared" si="9"/>
        <v>0</v>
      </c>
      <c r="BE26" s="30">
        <f t="shared" si="26"/>
        <v>2717.3950178186997</v>
      </c>
      <c r="BF26" s="30">
        <f t="shared" si="10"/>
        <v>3878.0097955866777</v>
      </c>
      <c r="BG26" s="30">
        <f t="shared" si="11"/>
        <v>5318.8010483531234</v>
      </c>
      <c r="BH26" s="32">
        <f t="shared" si="27"/>
        <v>31065.81980694682</v>
      </c>
      <c r="BI26" s="32"/>
      <c r="BJ26" s="6"/>
      <c r="BK26" s="6"/>
    </row>
    <row r="27" spans="1:63" x14ac:dyDescent="0.3">
      <c r="A27" s="26" t="s">
        <v>69</v>
      </c>
      <c r="B27" s="26" t="s">
        <v>70</v>
      </c>
      <c r="C27" s="27">
        <f>VLOOKUP(B27,[1]площадь!$A$6:$B$257,2,0)</f>
        <v>46.5</v>
      </c>
      <c r="D27" s="28"/>
      <c r="E27" s="9">
        <f t="shared" si="12"/>
        <v>366</v>
      </c>
      <c r="F27" s="10">
        <v>31</v>
      </c>
      <c r="G27" s="10">
        <v>29</v>
      </c>
      <c r="H27" s="10">
        <v>31</v>
      </c>
      <c r="I27" s="10">
        <v>30</v>
      </c>
      <c r="J27" s="11">
        <v>31</v>
      </c>
      <c r="K27" s="11">
        <v>30</v>
      </c>
      <c r="L27" s="11">
        <v>31</v>
      </c>
      <c r="M27" s="11">
        <v>31</v>
      </c>
      <c r="N27" s="11">
        <v>30</v>
      </c>
      <c r="O27" s="11">
        <v>31</v>
      </c>
      <c r="P27" s="12">
        <v>30</v>
      </c>
      <c r="Q27" s="11">
        <v>31</v>
      </c>
      <c r="R27" s="30">
        <f>VLOOKUP(B27,'общ. показания'!$A$2:$K$94,11,0)</f>
        <v>2.9440162106527135</v>
      </c>
      <c r="S27" s="30">
        <f>VLOOKUP(B27,'общ. показания'!$A$2:$T$94,20,0)</f>
        <v>1.1214713079169627</v>
      </c>
      <c r="T27" s="30">
        <f t="shared" si="28"/>
        <v>0.97527766781913161</v>
      </c>
      <c r="U27" s="30">
        <f t="shared" ref="U27:U51" si="29">R27*$U$1/29*G27</f>
        <v>0.73827695356259326</v>
      </c>
      <c r="V27" s="30">
        <f t="shared" si="15"/>
        <v>0.55722392128776033</v>
      </c>
      <c r="W27" s="30">
        <f t="shared" si="16"/>
        <v>0.32844312839418216</v>
      </c>
      <c r="X27" s="30">
        <f t="shared" si="17"/>
        <v>0.3447945395890461</v>
      </c>
      <c r="Y27" s="31">
        <f t="shared" si="18"/>
        <v>0</v>
      </c>
      <c r="Z27" s="14"/>
      <c r="AA27" s="14"/>
      <c r="AB27" s="14"/>
      <c r="AC27" s="30"/>
      <c r="AD27" s="30">
        <f t="shared" si="19"/>
        <v>0.37160958501656483</v>
      </c>
      <c r="AE27" s="30">
        <f t="shared" si="0"/>
        <v>0.32865625986726382</v>
      </c>
      <c r="AF27" s="30">
        <f t="shared" si="1"/>
        <v>0.421205463033134</v>
      </c>
      <c r="AG27" s="31">
        <f t="shared" si="2"/>
        <v>0</v>
      </c>
      <c r="AH27" s="14"/>
      <c r="AI27" s="30">
        <f t="shared" si="3"/>
        <v>0.2698382098097421</v>
      </c>
      <c r="AJ27" s="30">
        <f t="shared" si="20"/>
        <v>0.20391079858200423</v>
      </c>
      <c r="AK27" s="30">
        <f t="shared" si="4"/>
        <v>2.4425779091943104E-2</v>
      </c>
      <c r="AL27" s="30">
        <f t="shared" si="5"/>
        <v>0</v>
      </c>
      <c r="AM27" s="30"/>
      <c r="AN27" s="14"/>
      <c r="AO27" s="14"/>
      <c r="AP27" s="14"/>
      <c r="AQ27" s="30"/>
      <c r="AR27" s="30">
        <f t="shared" si="6"/>
        <v>0</v>
      </c>
      <c r="AS27" s="30">
        <f t="shared" si="7"/>
        <v>0.29234652195291799</v>
      </c>
      <c r="AT27" s="30">
        <f t="shared" si="8"/>
        <v>0.44380678953797731</v>
      </c>
      <c r="AU27" s="14"/>
      <c r="AV27" s="30">
        <f t="shared" si="21"/>
        <v>2895.9901174594452</v>
      </c>
      <c r="AW27" s="30">
        <f t="shared" si="22"/>
        <v>2191.4156489580764</v>
      </c>
      <c r="AX27" s="30">
        <f t="shared" si="23"/>
        <v>1352.8474051191447</v>
      </c>
      <c r="AY27" s="30">
        <f t="shared" si="24"/>
        <v>763.91930346946049</v>
      </c>
      <c r="AZ27" s="30">
        <f t="shared" si="25"/>
        <v>801.95072373937057</v>
      </c>
      <c r="BA27" s="30">
        <v>0</v>
      </c>
      <c r="BB27" s="30">
        <v>0</v>
      </c>
      <c r="BC27" s="30">
        <v>0</v>
      </c>
      <c r="BD27" s="30">
        <f t="shared" si="9"/>
        <v>0</v>
      </c>
      <c r="BE27" s="30">
        <f t="shared" si="26"/>
        <v>954.72448144115765</v>
      </c>
      <c r="BF27" s="30">
        <f t="shared" si="10"/>
        <v>1595.4555069411381</v>
      </c>
      <c r="BG27" s="30">
        <f t="shared" si="11"/>
        <v>2222.3548788155958</v>
      </c>
      <c r="BH27" s="32">
        <f t="shared" ref="BH27:BH51" si="30">SUM(AV27:BG27)</f>
        <v>12778.658065943389</v>
      </c>
      <c r="BI27" s="32"/>
      <c r="BJ27" s="6"/>
      <c r="BK27" s="6"/>
    </row>
    <row r="28" spans="1:63" x14ac:dyDescent="0.3">
      <c r="A28" s="26" t="s">
        <v>71</v>
      </c>
      <c r="B28" s="26" t="s">
        <v>72</v>
      </c>
      <c r="C28" s="27">
        <f>VLOOKUP(B28,[1]площадь!$A$6:$B$257,2,0)</f>
        <v>48.9</v>
      </c>
      <c r="D28" s="28"/>
      <c r="E28" s="9">
        <f t="shared" si="12"/>
        <v>366</v>
      </c>
      <c r="F28" s="10">
        <v>31</v>
      </c>
      <c r="G28" s="10">
        <v>29</v>
      </c>
      <c r="H28" s="10">
        <v>31</v>
      </c>
      <c r="I28" s="10">
        <v>30</v>
      </c>
      <c r="J28" s="11">
        <v>31</v>
      </c>
      <c r="K28" s="11">
        <v>30</v>
      </c>
      <c r="L28" s="11">
        <v>31</v>
      </c>
      <c r="M28" s="11">
        <v>31</v>
      </c>
      <c r="N28" s="11">
        <v>30</v>
      </c>
      <c r="O28" s="11">
        <v>31</v>
      </c>
      <c r="P28" s="12">
        <v>30</v>
      </c>
      <c r="Q28" s="11">
        <v>31</v>
      </c>
      <c r="R28" s="30">
        <f>VLOOKUP(B28,'общ. показания'!$A$2:$K$94,11,0)</f>
        <v>3.0959654344283369</v>
      </c>
      <c r="S28" s="30">
        <f>VLOOKUP(B28,'общ. показания'!$A$2:$T$94,20,0)</f>
        <v>1.1793536980029993</v>
      </c>
      <c r="T28" s="30">
        <f t="shared" si="28"/>
        <v>1.0256145797065706</v>
      </c>
      <c r="U28" s="30">
        <f t="shared" si="29"/>
        <v>0.77638157052066248</v>
      </c>
      <c r="V28" s="30">
        <f t="shared" si="15"/>
        <v>0.58598386561228977</v>
      </c>
      <c r="W28" s="30">
        <f t="shared" si="16"/>
        <v>0.34539503179517217</v>
      </c>
      <c r="X28" s="30">
        <f t="shared" si="17"/>
        <v>0.36259038679364197</v>
      </c>
      <c r="Y28" s="31">
        <f t="shared" si="18"/>
        <v>0</v>
      </c>
      <c r="Z28" s="14"/>
      <c r="AA28" s="14"/>
      <c r="AB28" s="14"/>
      <c r="AC28" s="30"/>
      <c r="AD28" s="30">
        <f t="shared" si="19"/>
        <v>0.39078943456580678</v>
      </c>
      <c r="AE28" s="30">
        <f t="shared" si="0"/>
        <v>0.34561916360234834</v>
      </c>
      <c r="AF28" s="30">
        <f t="shared" si="1"/>
        <v>0.44294509983484409</v>
      </c>
      <c r="AG28" s="31">
        <f t="shared" si="2"/>
        <v>0</v>
      </c>
      <c r="AH28" s="14"/>
      <c r="AI28" s="30">
        <f t="shared" si="3"/>
        <v>0.28376534321927716</v>
      </c>
      <c r="AJ28" s="30">
        <f t="shared" si="20"/>
        <v>0.21443522689591413</v>
      </c>
      <c r="AK28" s="30">
        <f t="shared" si="4"/>
        <v>2.568646446443049E-2</v>
      </c>
      <c r="AL28" s="30">
        <f t="shared" si="5"/>
        <v>0</v>
      </c>
      <c r="AM28" s="30"/>
      <c r="AN28" s="14"/>
      <c r="AO28" s="14"/>
      <c r="AP28" s="14"/>
      <c r="AQ28" s="30"/>
      <c r="AR28" s="30">
        <f t="shared" si="6"/>
        <v>0</v>
      </c>
      <c r="AS28" s="30">
        <f t="shared" si="7"/>
        <v>0.30743537469887505</v>
      </c>
      <c r="AT28" s="30">
        <f t="shared" si="8"/>
        <v>0.46671294641735678</v>
      </c>
      <c r="AU28" s="14"/>
      <c r="AV28" s="30">
        <f t="shared" si="21"/>
        <v>3045.4605751347704</v>
      </c>
      <c r="AW28" s="30">
        <f t="shared" si="22"/>
        <v>2304.5209727752672</v>
      </c>
      <c r="AX28" s="30">
        <f t="shared" si="23"/>
        <v>1422.671787318842</v>
      </c>
      <c r="AY28" s="30">
        <f t="shared" si="24"/>
        <v>803.34739655175508</v>
      </c>
      <c r="AZ28" s="30">
        <f t="shared" si="25"/>
        <v>843.34172883559609</v>
      </c>
      <c r="BA28" s="30">
        <v>0</v>
      </c>
      <c r="BB28" s="30">
        <v>0</v>
      </c>
      <c r="BC28" s="30">
        <v>0</v>
      </c>
      <c r="BD28" s="30">
        <f t="shared" si="9"/>
        <v>0</v>
      </c>
      <c r="BE28" s="30">
        <f t="shared" si="26"/>
        <v>1004.0005837090881</v>
      </c>
      <c r="BF28" s="30">
        <f t="shared" si="10"/>
        <v>1677.801597621971</v>
      </c>
      <c r="BG28" s="30">
        <f t="shared" si="11"/>
        <v>2337.0570661093043</v>
      </c>
      <c r="BH28" s="32">
        <f t="shared" si="30"/>
        <v>13438.201708056595</v>
      </c>
      <c r="BI28" s="32"/>
      <c r="BJ28" s="6"/>
      <c r="BK28" s="6"/>
    </row>
    <row r="29" spans="1:63" x14ac:dyDescent="0.3">
      <c r="A29" s="26" t="s">
        <v>73</v>
      </c>
      <c r="B29" s="26" t="s">
        <v>74</v>
      </c>
      <c r="C29" s="27">
        <f>VLOOKUP(B29,[1]площадь!$A$6:$B$257,2,0)</f>
        <v>46.5</v>
      </c>
      <c r="D29" s="28"/>
      <c r="E29" s="9">
        <f t="shared" si="12"/>
        <v>366</v>
      </c>
      <c r="F29" s="10">
        <v>31</v>
      </c>
      <c r="G29" s="10">
        <v>29</v>
      </c>
      <c r="H29" s="10">
        <v>31</v>
      </c>
      <c r="I29" s="10">
        <v>30</v>
      </c>
      <c r="J29" s="11">
        <v>31</v>
      </c>
      <c r="K29" s="11">
        <v>30</v>
      </c>
      <c r="L29" s="11">
        <v>31</v>
      </c>
      <c r="M29" s="11">
        <v>31</v>
      </c>
      <c r="N29" s="11">
        <v>30</v>
      </c>
      <c r="O29" s="11">
        <v>31</v>
      </c>
      <c r="P29" s="12">
        <v>30</v>
      </c>
      <c r="Q29" s="11">
        <v>31</v>
      </c>
      <c r="R29" s="30">
        <f>VLOOKUP(B29,'общ. показания'!$A$2:$K$94,11,0)</f>
        <v>2.9440162106527135</v>
      </c>
      <c r="S29" s="30">
        <f>VLOOKUP(B29,'общ. показания'!$A$2:$T$94,20,0)</f>
        <v>1.177</v>
      </c>
      <c r="T29" s="30">
        <f t="shared" si="28"/>
        <v>0.97527766781913161</v>
      </c>
      <c r="U29" s="30">
        <f t="shared" si="29"/>
        <v>0.73827695356259326</v>
      </c>
      <c r="V29" s="30">
        <f t="shared" si="15"/>
        <v>0.55722392128776033</v>
      </c>
      <c r="W29" s="30">
        <f t="shared" si="16"/>
        <v>0.32844312839418216</v>
      </c>
      <c r="X29" s="30">
        <f t="shared" si="17"/>
        <v>0.3447945395890461</v>
      </c>
      <c r="Y29" s="31">
        <f t="shared" si="18"/>
        <v>0</v>
      </c>
      <c r="Z29" s="14"/>
      <c r="AA29" s="14"/>
      <c r="AB29" s="14"/>
      <c r="AC29" s="30"/>
      <c r="AD29" s="30">
        <f t="shared" si="19"/>
        <v>0.39000951560401592</v>
      </c>
      <c r="AE29" s="30">
        <f t="shared" si="0"/>
        <v>0.34492939331838129</v>
      </c>
      <c r="AF29" s="30">
        <f t="shared" si="1"/>
        <v>0.44206109107760277</v>
      </c>
      <c r="AG29" s="31">
        <f t="shared" si="2"/>
        <v>0</v>
      </c>
      <c r="AH29" s="14"/>
      <c r="AI29" s="30">
        <f t="shared" si="3"/>
        <v>0.2698382098097421</v>
      </c>
      <c r="AJ29" s="30">
        <f t="shared" si="20"/>
        <v>0.20391079858200423</v>
      </c>
      <c r="AK29" s="30">
        <f t="shared" si="4"/>
        <v>2.4425779091943104E-2</v>
      </c>
      <c r="AL29" s="30">
        <f t="shared" si="5"/>
        <v>0</v>
      </c>
      <c r="AM29" s="30"/>
      <c r="AN29" s="14"/>
      <c r="AO29" s="14"/>
      <c r="AP29" s="14"/>
      <c r="AQ29" s="30"/>
      <c r="AR29" s="30">
        <f t="shared" si="6"/>
        <v>0</v>
      </c>
      <c r="AS29" s="30">
        <f t="shared" si="7"/>
        <v>0.29234652195291799</v>
      </c>
      <c r="AT29" s="30">
        <f t="shared" si="8"/>
        <v>0.44380678953797731</v>
      </c>
      <c r="AU29" s="14"/>
      <c r="AV29" s="30">
        <f t="shared" si="21"/>
        <v>2895.9901174594452</v>
      </c>
      <c r="AW29" s="30">
        <f t="shared" si="22"/>
        <v>2191.4156489580764</v>
      </c>
      <c r="AX29" s="30">
        <f t="shared" si="23"/>
        <v>1352.8474051191447</v>
      </c>
      <c r="AY29" s="30">
        <f t="shared" si="24"/>
        <v>763.91930346946049</v>
      </c>
      <c r="AZ29" s="30">
        <f t="shared" si="25"/>
        <v>801.95072373937057</v>
      </c>
      <c r="BA29" s="30">
        <v>0</v>
      </c>
      <c r="BB29" s="30">
        <v>0</v>
      </c>
      <c r="BC29" s="30">
        <v>0</v>
      </c>
      <c r="BD29" s="30">
        <f t="shared" si="9"/>
        <v>0</v>
      </c>
      <c r="BE29" s="30">
        <f t="shared" si="26"/>
        <v>1001.9968471092135</v>
      </c>
      <c r="BF29" s="30">
        <f t="shared" si="10"/>
        <v>1637.263790478411</v>
      </c>
      <c r="BG29" s="30">
        <f t="shared" si="11"/>
        <v>2275.9363241623237</v>
      </c>
      <c r="BH29" s="32">
        <f t="shared" si="30"/>
        <v>12921.320160495447</v>
      </c>
      <c r="BI29" s="32"/>
      <c r="BJ29" s="6"/>
      <c r="BK29" s="6"/>
    </row>
    <row r="30" spans="1:63" x14ac:dyDescent="0.3">
      <c r="A30" s="26" t="s">
        <v>75</v>
      </c>
      <c r="B30" s="26" t="s">
        <v>76</v>
      </c>
      <c r="C30" s="27">
        <f>VLOOKUP(B30,[1]площадь!$A$6:$B$257,2,0)</f>
        <v>75.7</v>
      </c>
      <c r="D30" s="28"/>
      <c r="E30" s="9">
        <f t="shared" si="12"/>
        <v>366</v>
      </c>
      <c r="F30" s="10">
        <v>31</v>
      </c>
      <c r="G30" s="10">
        <v>29</v>
      </c>
      <c r="H30" s="10">
        <v>31</v>
      </c>
      <c r="I30" s="10">
        <v>30</v>
      </c>
      <c r="J30" s="11">
        <v>31</v>
      </c>
      <c r="K30" s="11">
        <v>30</v>
      </c>
      <c r="L30" s="11">
        <v>31</v>
      </c>
      <c r="M30" s="11">
        <v>31</v>
      </c>
      <c r="N30" s="11">
        <v>30</v>
      </c>
      <c r="O30" s="11">
        <v>31</v>
      </c>
      <c r="P30" s="12">
        <v>30</v>
      </c>
      <c r="Q30" s="11">
        <v>31</v>
      </c>
      <c r="R30" s="30">
        <f>VLOOKUP(B30,'общ. показания'!$A$2:$K$94,11,0)</f>
        <v>7.782</v>
      </c>
      <c r="S30" s="30">
        <f>VLOOKUP(B30,'общ. показания'!$A$2:$T$94,20,0)</f>
        <v>2.7719999999999985</v>
      </c>
      <c r="T30" s="30">
        <f t="shared" si="28"/>
        <v>2.5779786074227493</v>
      </c>
      <c r="U30" s="30">
        <f t="shared" si="29"/>
        <v>1.9515080222164691</v>
      </c>
      <c r="V30" s="30">
        <f t="shared" si="15"/>
        <v>1.4729255021662915</v>
      </c>
      <c r="W30" s="30">
        <f t="shared" si="16"/>
        <v>0.868182863910539</v>
      </c>
      <c r="X30" s="30">
        <f t="shared" si="17"/>
        <v>0.91140500428395077</v>
      </c>
      <c r="Y30" s="31">
        <f t="shared" si="18"/>
        <v>0</v>
      </c>
      <c r="Z30" s="14"/>
      <c r="AA30" s="14"/>
      <c r="AB30" s="14"/>
      <c r="AC30" s="30"/>
      <c r="AD30" s="30">
        <f t="shared" si="19"/>
        <v>0.91852708347861634</v>
      </c>
      <c r="AE30" s="30">
        <f t="shared" si="0"/>
        <v>0.81235707585263583</v>
      </c>
      <c r="AF30" s="30">
        <f t="shared" si="1"/>
        <v>1.0411158406687462</v>
      </c>
      <c r="AG30" s="31">
        <f t="shared" si="2"/>
        <v>0</v>
      </c>
      <c r="AH30" s="14"/>
      <c r="AI30" s="30">
        <f t="shared" si="3"/>
        <v>0.43928499962575224</v>
      </c>
      <c r="AJ30" s="30">
        <f t="shared" si="20"/>
        <v>0.33195800973457462</v>
      </c>
      <c r="AK30" s="30">
        <f t="shared" si="4"/>
        <v>3.9764117790539635E-2</v>
      </c>
      <c r="AL30" s="30">
        <f t="shared" si="5"/>
        <v>0</v>
      </c>
      <c r="AM30" s="30"/>
      <c r="AN30" s="14"/>
      <c r="AO30" s="14"/>
      <c r="AP30" s="14"/>
      <c r="AQ30" s="30"/>
      <c r="AR30" s="30">
        <f t="shared" si="6"/>
        <v>0</v>
      </c>
      <c r="AS30" s="30">
        <f t="shared" si="7"/>
        <v>0.47592756369539563</v>
      </c>
      <c r="AT30" s="30">
        <f t="shared" si="8"/>
        <v>0.72249836490376096</v>
      </c>
      <c r="AU30" s="14"/>
      <c r="AV30" s="30">
        <f t="shared" si="21"/>
        <v>7017.7930783619686</v>
      </c>
      <c r="AW30" s="30">
        <f t="shared" si="22"/>
        <v>5311.0679743942937</v>
      </c>
      <c r="AX30" s="30">
        <f t="shared" si="23"/>
        <v>3518.3345332651948</v>
      </c>
      <c r="AY30" s="30">
        <f t="shared" si="24"/>
        <v>2019.2891595122446</v>
      </c>
      <c r="AZ30" s="30">
        <f t="shared" si="25"/>
        <v>2119.8186713639557</v>
      </c>
      <c r="BA30" s="30">
        <v>0</v>
      </c>
      <c r="BB30" s="30">
        <v>0</v>
      </c>
      <c r="BC30" s="30">
        <v>0</v>
      </c>
      <c r="BD30" s="30">
        <f t="shared" si="9"/>
        <v>0</v>
      </c>
      <c r="BE30" s="30">
        <f t="shared" si="26"/>
        <v>2359.8430417899217</v>
      </c>
      <c r="BF30" s="30">
        <f t="shared" si="10"/>
        <v>3309.80936454122</v>
      </c>
      <c r="BG30" s="30">
        <f t="shared" si="11"/>
        <v>4531.007072388662</v>
      </c>
      <c r="BH30" s="32">
        <f t="shared" si="30"/>
        <v>30186.962895617464</v>
      </c>
      <c r="BI30" s="32"/>
      <c r="BJ30" s="6"/>
      <c r="BK30" s="6"/>
    </row>
    <row r="31" spans="1:63" x14ac:dyDescent="0.3">
      <c r="A31" s="26" t="s">
        <v>77</v>
      </c>
      <c r="B31" s="26" t="s">
        <v>78</v>
      </c>
      <c r="C31" s="27">
        <f>VLOOKUP(B31,[1]площадь!$A$6:$B$257,2,0)</f>
        <v>97</v>
      </c>
      <c r="D31" s="28"/>
      <c r="E31" s="9">
        <f t="shared" si="12"/>
        <v>366</v>
      </c>
      <c r="F31" s="10">
        <v>31</v>
      </c>
      <c r="G31" s="10">
        <v>29</v>
      </c>
      <c r="H31" s="10">
        <v>31</v>
      </c>
      <c r="I31" s="10">
        <v>30</v>
      </c>
      <c r="J31" s="11">
        <v>31</v>
      </c>
      <c r="K31" s="11">
        <v>30</v>
      </c>
      <c r="L31" s="11">
        <v>31</v>
      </c>
      <c r="M31" s="11">
        <v>31</v>
      </c>
      <c r="N31" s="11">
        <v>30</v>
      </c>
      <c r="O31" s="11">
        <v>31</v>
      </c>
      <c r="P31" s="12">
        <v>30</v>
      </c>
      <c r="Q31" s="11">
        <v>31</v>
      </c>
      <c r="R31" s="30">
        <f>VLOOKUP(B31,'общ. показания'!$A$2:$K$94,11,0)</f>
        <v>6.1412811275981332</v>
      </c>
      <c r="S31" s="30">
        <f>VLOOKUP(B31,'общ. показания'!$A$2:$T$94,20,0)</f>
        <v>2.3394132659773197</v>
      </c>
      <c r="T31" s="30">
        <f t="shared" si="28"/>
        <v>2.0344501887839948</v>
      </c>
      <c r="U31" s="30">
        <f t="shared" si="29"/>
        <v>1.540061602055302</v>
      </c>
      <c r="V31" s="30">
        <f t="shared" si="15"/>
        <v>1.1623810831164032</v>
      </c>
      <c r="W31" s="30">
        <f t="shared" si="16"/>
        <v>0.68513942912334769</v>
      </c>
      <c r="X31" s="30">
        <f t="shared" si="17"/>
        <v>0.71924882451908534</v>
      </c>
      <c r="Y31" s="31">
        <f t="shared" si="18"/>
        <v>0</v>
      </c>
      <c r="Z31" s="14"/>
      <c r="AA31" s="14"/>
      <c r="AB31" s="14"/>
      <c r="AC31" s="30"/>
      <c r="AD31" s="30">
        <f t="shared" si="19"/>
        <v>0.77518558594853293</v>
      </c>
      <c r="AE31" s="30">
        <f t="shared" si="0"/>
        <v>0.6855840259596685</v>
      </c>
      <c r="AF31" s="30">
        <f t="shared" si="1"/>
        <v>0.87864365406911815</v>
      </c>
      <c r="AG31" s="31">
        <f t="shared" si="2"/>
        <v>0</v>
      </c>
      <c r="AH31" s="14"/>
      <c r="AI31" s="30">
        <f t="shared" si="3"/>
        <v>0.56288830863537598</v>
      </c>
      <c r="AJ31" s="30">
        <f t="shared" si="20"/>
        <v>0.42536231102052496</v>
      </c>
      <c r="AK31" s="30">
        <f t="shared" si="4"/>
        <v>5.0952700471365187E-2</v>
      </c>
      <c r="AL31" s="30">
        <f t="shared" si="5"/>
        <v>0</v>
      </c>
      <c r="AM31" s="30"/>
      <c r="AN31" s="14"/>
      <c r="AO31" s="14"/>
      <c r="AP31" s="14"/>
      <c r="AQ31" s="30"/>
      <c r="AR31" s="30">
        <f t="shared" si="6"/>
        <v>0</v>
      </c>
      <c r="AS31" s="30">
        <f t="shared" si="7"/>
        <v>0.60984113181576449</v>
      </c>
      <c r="AT31" s="30">
        <f t="shared" si="8"/>
        <v>0.92579050720825373</v>
      </c>
      <c r="AU31" s="14"/>
      <c r="AV31" s="30">
        <f t="shared" si="21"/>
        <v>6041.0976643777667</v>
      </c>
      <c r="AW31" s="30">
        <f t="shared" si="22"/>
        <v>4571.3401709448044</v>
      </c>
      <c r="AX31" s="30">
        <f t="shared" si="23"/>
        <v>2822.0687805711191</v>
      </c>
      <c r="AY31" s="30">
        <f t="shared" si="24"/>
        <v>1593.552095409412</v>
      </c>
      <c r="AZ31" s="30">
        <f t="shared" si="25"/>
        <v>1672.8864559724502</v>
      </c>
      <c r="BA31" s="30">
        <v>0</v>
      </c>
      <c r="BB31" s="30">
        <v>0</v>
      </c>
      <c r="BC31" s="30">
        <v>0</v>
      </c>
      <c r="BD31" s="30">
        <f t="shared" si="9"/>
        <v>0</v>
      </c>
      <c r="BE31" s="30">
        <f t="shared" si="26"/>
        <v>1991.5757999955326</v>
      </c>
      <c r="BF31" s="30">
        <f t="shared" si="10"/>
        <v>3328.1544983503313</v>
      </c>
      <c r="BG31" s="30">
        <f t="shared" si="11"/>
        <v>4635.880069787373</v>
      </c>
      <c r="BH31" s="32">
        <f t="shared" si="30"/>
        <v>26656.555535408788</v>
      </c>
      <c r="BI31" s="32"/>
      <c r="BJ31" s="6"/>
      <c r="BK31" s="6"/>
    </row>
    <row r="32" spans="1:63" x14ac:dyDescent="0.3">
      <c r="A32" s="26" t="s">
        <v>79</v>
      </c>
      <c r="B32" s="26" t="s">
        <v>80</v>
      </c>
      <c r="C32" s="27">
        <f>VLOOKUP(B32,[1]площадь!$A$6:$B$257,2,0)</f>
        <v>48.2</v>
      </c>
      <c r="D32" s="28"/>
      <c r="E32" s="9">
        <f t="shared" si="12"/>
        <v>366</v>
      </c>
      <c r="F32" s="10">
        <v>31</v>
      </c>
      <c r="G32" s="10">
        <v>29</v>
      </c>
      <c r="H32" s="10">
        <v>31</v>
      </c>
      <c r="I32" s="10">
        <v>30</v>
      </c>
      <c r="J32" s="11">
        <v>31</v>
      </c>
      <c r="K32" s="11">
        <v>30</v>
      </c>
      <c r="L32" s="11">
        <v>31</v>
      </c>
      <c r="M32" s="11">
        <v>31</v>
      </c>
      <c r="N32" s="11">
        <v>30</v>
      </c>
      <c r="O32" s="11">
        <v>31</v>
      </c>
      <c r="P32" s="12">
        <v>30</v>
      </c>
      <c r="Q32" s="11">
        <v>31</v>
      </c>
      <c r="R32" s="30">
        <f>VLOOKUP(B32,'общ. показания'!$A$2:$K$94,11,0)</f>
        <v>3.0516469108271136</v>
      </c>
      <c r="S32" s="30">
        <f>VLOOKUP(B32,'общ. показания'!$A$2:$T$94,20,0)</f>
        <v>1.1624713342279054</v>
      </c>
      <c r="T32" s="30">
        <f t="shared" si="28"/>
        <v>1.0109329804060676</v>
      </c>
      <c r="U32" s="30">
        <f t="shared" si="29"/>
        <v>0.76526772390789233</v>
      </c>
      <c r="V32" s="30">
        <f t="shared" si="15"/>
        <v>0.57759554851763539</v>
      </c>
      <c r="W32" s="30">
        <f t="shared" si="16"/>
        <v>0.34045072663655007</v>
      </c>
      <c r="X32" s="30">
        <f t="shared" si="17"/>
        <v>0.35739993135896819</v>
      </c>
      <c r="Y32" s="31">
        <f t="shared" si="18"/>
        <v>0</v>
      </c>
      <c r="Z32" s="14"/>
      <c r="AA32" s="14"/>
      <c r="AB32" s="14"/>
      <c r="AC32" s="30"/>
      <c r="AD32" s="30">
        <f t="shared" si="19"/>
        <v>0.38519531178061123</v>
      </c>
      <c r="AE32" s="30">
        <f t="shared" si="0"/>
        <v>0.34067165001294875</v>
      </c>
      <c r="AF32" s="30">
        <f t="shared" si="1"/>
        <v>0.43660437243434536</v>
      </c>
      <c r="AG32" s="31">
        <f t="shared" si="2"/>
        <v>0</v>
      </c>
      <c r="AH32" s="14"/>
      <c r="AI32" s="30">
        <f t="shared" si="3"/>
        <v>0.27970326264149614</v>
      </c>
      <c r="AJ32" s="30">
        <f t="shared" si="20"/>
        <v>0.21136560197102375</v>
      </c>
      <c r="AK32" s="30">
        <f t="shared" si="4"/>
        <v>2.531876456412167E-2</v>
      </c>
      <c r="AL32" s="30">
        <f t="shared" si="5"/>
        <v>0</v>
      </c>
      <c r="AM32" s="30"/>
      <c r="AN32" s="14"/>
      <c r="AO32" s="14"/>
      <c r="AP32" s="14"/>
      <c r="AQ32" s="30"/>
      <c r="AR32" s="30">
        <f t="shared" si="6"/>
        <v>0</v>
      </c>
      <c r="AS32" s="30">
        <f t="shared" si="7"/>
        <v>0.30303445931463763</v>
      </c>
      <c r="AT32" s="30">
        <f t="shared" si="8"/>
        <v>0.46003198399420442</v>
      </c>
      <c r="AU32" s="14"/>
      <c r="AV32" s="30">
        <f t="shared" si="21"/>
        <v>3001.8650249794678</v>
      </c>
      <c r="AW32" s="30">
        <f t="shared" si="22"/>
        <v>2271.5319199952532</v>
      </c>
      <c r="AX32" s="30">
        <f t="shared" si="23"/>
        <v>1402.306342510597</v>
      </c>
      <c r="AY32" s="30">
        <f t="shared" si="24"/>
        <v>791.84753606941911</v>
      </c>
      <c r="AZ32" s="30">
        <f t="shared" si="25"/>
        <v>831.26935234919699</v>
      </c>
      <c r="BA32" s="30">
        <v>0</v>
      </c>
      <c r="BB32" s="30">
        <v>0</v>
      </c>
      <c r="BC32" s="30">
        <v>0</v>
      </c>
      <c r="BD32" s="30">
        <f t="shared" si="9"/>
        <v>0</v>
      </c>
      <c r="BE32" s="30">
        <f t="shared" si="26"/>
        <v>989.62838721427511</v>
      </c>
      <c r="BF32" s="30">
        <f t="shared" si="10"/>
        <v>1653.7839878400619</v>
      </c>
      <c r="BG32" s="30">
        <f t="shared" si="11"/>
        <v>2303.6022614819726</v>
      </c>
      <c r="BH32" s="32">
        <f t="shared" si="30"/>
        <v>13245.834812440242</v>
      </c>
      <c r="BI32" s="32"/>
      <c r="BJ32" s="6"/>
      <c r="BK32" s="6"/>
    </row>
    <row r="33" spans="1:63" x14ac:dyDescent="0.3">
      <c r="A33" s="26" t="s">
        <v>81</v>
      </c>
      <c r="B33" s="26" t="s">
        <v>82</v>
      </c>
      <c r="C33" s="27">
        <f>VLOOKUP(B33,[1]площадь!$A$6:$B$257,2,0)</f>
        <v>74</v>
      </c>
      <c r="D33" s="28"/>
      <c r="E33" s="9">
        <f t="shared" si="12"/>
        <v>366</v>
      </c>
      <c r="F33" s="10">
        <v>31</v>
      </c>
      <c r="G33" s="10">
        <v>29</v>
      </c>
      <c r="H33" s="10">
        <v>31</v>
      </c>
      <c r="I33" s="10">
        <v>30</v>
      </c>
      <c r="J33" s="11">
        <v>31</v>
      </c>
      <c r="K33" s="11">
        <v>30</v>
      </c>
      <c r="L33" s="11">
        <v>31</v>
      </c>
      <c r="M33" s="11">
        <v>31</v>
      </c>
      <c r="N33" s="11">
        <v>30</v>
      </c>
      <c r="O33" s="11">
        <v>31</v>
      </c>
      <c r="P33" s="12">
        <v>30</v>
      </c>
      <c r="Q33" s="11">
        <v>31</v>
      </c>
      <c r="R33" s="30">
        <f>VLOOKUP(B33,'общ. показания'!$A$2:$K$94,11,0)</f>
        <v>5.5299999999999994</v>
      </c>
      <c r="S33" s="30">
        <f>VLOOKUP(B33,'общ. показания'!$A$2:$T$94,20,0)</f>
        <v>1.83</v>
      </c>
      <c r="T33" s="30">
        <f t="shared" si="28"/>
        <v>1.8319483036555901</v>
      </c>
      <c r="U33" s="30">
        <f t="shared" si="29"/>
        <v>1.3867693861291535</v>
      </c>
      <c r="V33" s="30">
        <f t="shared" si="15"/>
        <v>1.0466818333307106</v>
      </c>
      <c r="W33" s="30">
        <f t="shared" si="16"/>
        <v>0.61694310426950405</v>
      </c>
      <c r="X33" s="30">
        <f t="shared" si="17"/>
        <v>0.64765737261504075</v>
      </c>
      <c r="Y33" s="31">
        <f t="shared" si="18"/>
        <v>0</v>
      </c>
      <c r="Z33" s="14"/>
      <c r="AA33" s="14"/>
      <c r="AB33" s="14"/>
      <c r="AC33" s="30"/>
      <c r="AD33" s="30">
        <f t="shared" si="19"/>
        <v>0.60638692740471456</v>
      </c>
      <c r="AE33" s="30">
        <f t="shared" si="0"/>
        <v>0.53629633795466247</v>
      </c>
      <c r="AF33" s="30">
        <f t="shared" si="1"/>
        <v>0.68731673464062282</v>
      </c>
      <c r="AG33" s="31">
        <f t="shared" si="2"/>
        <v>0</v>
      </c>
      <c r="AH33" s="14"/>
      <c r="AI33" s="30">
        <f t="shared" si="3"/>
        <v>0.4294199467939982</v>
      </c>
      <c r="AJ33" s="30">
        <f t="shared" si="20"/>
        <v>0.32450320634555513</v>
      </c>
      <c r="AK33" s="30">
        <f t="shared" si="4"/>
        <v>3.8871132318361069E-2</v>
      </c>
      <c r="AL33" s="30">
        <f t="shared" si="5"/>
        <v>0</v>
      </c>
      <c r="AM33" s="30"/>
      <c r="AN33" s="14"/>
      <c r="AO33" s="14"/>
      <c r="AP33" s="14"/>
      <c r="AQ33" s="30"/>
      <c r="AR33" s="30">
        <f t="shared" si="6"/>
        <v>0</v>
      </c>
      <c r="AS33" s="30">
        <f t="shared" si="7"/>
        <v>0.46523962633367599</v>
      </c>
      <c r="AT33" s="30">
        <f t="shared" si="8"/>
        <v>0.70627317044753379</v>
      </c>
      <c r="AU33" s="14"/>
      <c r="AV33" s="30">
        <f t="shared" si="21"/>
        <v>5259.6711863556884</v>
      </c>
      <c r="AW33" s="30">
        <f t="shared" si="22"/>
        <v>3980.2146973850754</v>
      </c>
      <c r="AX33" s="30">
        <f t="shared" si="23"/>
        <v>2524.8659317438628</v>
      </c>
      <c r="AY33" s="30">
        <f t="shared" si="24"/>
        <v>1434.9356273583542</v>
      </c>
      <c r="AZ33" s="30">
        <f t="shared" si="25"/>
        <v>1506.3733298178711</v>
      </c>
      <c r="BA33" s="30">
        <v>0</v>
      </c>
      <c r="BB33" s="30">
        <v>0</v>
      </c>
      <c r="BC33" s="30">
        <v>0</v>
      </c>
      <c r="BD33" s="30">
        <f t="shared" si="9"/>
        <v>0</v>
      </c>
      <c r="BE33" s="30">
        <f t="shared" si="26"/>
        <v>1557.9050384110963</v>
      </c>
      <c r="BF33" s="30">
        <f t="shared" si="10"/>
        <v>2573.1061380110277</v>
      </c>
      <c r="BG33" s="30">
        <f t="shared" si="11"/>
        <v>3580.3554405562882</v>
      </c>
      <c r="BH33" s="32">
        <f t="shared" si="30"/>
        <v>22417.427389639262</v>
      </c>
      <c r="BI33" s="32"/>
      <c r="BJ33" s="6"/>
      <c r="BK33" s="6"/>
    </row>
    <row r="34" spans="1:63" x14ac:dyDescent="0.3">
      <c r="A34" s="26" t="s">
        <v>83</v>
      </c>
      <c r="B34" s="26" t="s">
        <v>84</v>
      </c>
      <c r="C34" s="27">
        <f>VLOOKUP(B34,[1]площадь!$A$6:$B$257,2,0)</f>
        <v>96</v>
      </c>
      <c r="D34" s="28"/>
      <c r="E34" s="9">
        <f t="shared" si="12"/>
        <v>366</v>
      </c>
      <c r="F34" s="10">
        <v>31</v>
      </c>
      <c r="G34" s="10">
        <v>29</v>
      </c>
      <c r="H34" s="10">
        <v>31</v>
      </c>
      <c r="I34" s="10">
        <v>30</v>
      </c>
      <c r="J34" s="11">
        <v>31</v>
      </c>
      <c r="K34" s="11">
        <v>30</v>
      </c>
      <c r="L34" s="11">
        <v>31</v>
      </c>
      <c r="M34" s="11">
        <v>31</v>
      </c>
      <c r="N34" s="11">
        <v>30</v>
      </c>
      <c r="O34" s="11">
        <v>31</v>
      </c>
      <c r="P34" s="12">
        <v>30</v>
      </c>
      <c r="Q34" s="11">
        <v>31</v>
      </c>
      <c r="R34" s="30">
        <f>VLOOKUP(B34,'общ. показания'!$A$2:$K$94,11,0)</f>
        <v>6.4319999999999986</v>
      </c>
      <c r="S34" s="30">
        <f>VLOOKUP(B34,'общ. показания'!$A$2:$T$94,20,0)</f>
        <v>0</v>
      </c>
      <c r="T34" s="30">
        <f t="shared" si="28"/>
        <v>2.1307579546316013</v>
      </c>
      <c r="U34" s="30">
        <f t="shared" si="29"/>
        <v>1.612965767013149</v>
      </c>
      <c r="V34" s="30">
        <f t="shared" si="15"/>
        <v>1.2174064289300417</v>
      </c>
      <c r="W34" s="30">
        <f t="shared" si="16"/>
        <v>0.71757288366391492</v>
      </c>
      <c r="X34" s="30">
        <f t="shared" si="17"/>
        <v>0.75329696576129146</v>
      </c>
      <c r="Y34" s="31">
        <f t="shared" si="18"/>
        <v>0</v>
      </c>
      <c r="Z34" s="14"/>
      <c r="AA34" s="14"/>
      <c r="AB34" s="14"/>
      <c r="AC34" s="30"/>
      <c r="AD34" s="30">
        <f t="shared" si="19"/>
        <v>0</v>
      </c>
      <c r="AE34" s="30">
        <f t="shared" si="0"/>
        <v>0</v>
      </c>
      <c r="AF34" s="30">
        <f t="shared" si="1"/>
        <v>0</v>
      </c>
      <c r="AG34" s="31">
        <f t="shared" si="2"/>
        <v>0</v>
      </c>
      <c r="AH34" s="14"/>
      <c r="AI34" s="30">
        <f t="shared" si="3"/>
        <v>0.55708533638140301</v>
      </c>
      <c r="AJ34" s="30">
        <f t="shared" si="20"/>
        <v>0.42097713255639579</v>
      </c>
      <c r="AK34" s="30">
        <f t="shared" si="4"/>
        <v>5.042741489949544E-2</v>
      </c>
      <c r="AL34" s="30">
        <f t="shared" si="5"/>
        <v>0</v>
      </c>
      <c r="AM34" s="30"/>
      <c r="AN34" s="14"/>
      <c r="AO34" s="14"/>
      <c r="AP34" s="14"/>
      <c r="AQ34" s="30"/>
      <c r="AR34" s="30">
        <f t="shared" si="6"/>
        <v>0</v>
      </c>
      <c r="AS34" s="30">
        <f t="shared" si="7"/>
        <v>0.60355410983828239</v>
      </c>
      <c r="AT34" s="30">
        <f t="shared" si="8"/>
        <v>0.91624627517517898</v>
      </c>
      <c r="AU34" s="14"/>
      <c r="AV34" s="30">
        <f t="shared" si="21"/>
        <v>6251.6009537013269</v>
      </c>
      <c r="AW34" s="30">
        <f t="shared" si="22"/>
        <v>4730.7071112508129</v>
      </c>
      <c r="AX34" s="30">
        <f t="shared" si="23"/>
        <v>2948.8293806862439</v>
      </c>
      <c r="AY34" s="30">
        <f t="shared" si="24"/>
        <v>1668.9884186562265</v>
      </c>
      <c r="AZ34" s="30">
        <f t="shared" si="25"/>
        <v>1752.0783467248727</v>
      </c>
      <c r="BA34" s="30">
        <v>0</v>
      </c>
      <c r="BB34" s="30">
        <v>0</v>
      </c>
      <c r="BC34" s="30">
        <v>0</v>
      </c>
      <c r="BD34" s="30">
        <f t="shared" si="9"/>
        <v>0</v>
      </c>
      <c r="BE34" s="30">
        <f t="shared" si="26"/>
        <v>0</v>
      </c>
      <c r="BF34" s="30">
        <f t="shared" si="10"/>
        <v>1550.6270768321215</v>
      </c>
      <c r="BG34" s="30">
        <f t="shared" si="11"/>
        <v>2353.9832803290628</v>
      </c>
      <c r="BH34" s="32">
        <f t="shared" si="30"/>
        <v>21256.814568180667</v>
      </c>
      <c r="BI34" s="32"/>
      <c r="BJ34" s="6"/>
      <c r="BK34" s="6"/>
    </row>
    <row r="35" spans="1:63" x14ac:dyDescent="0.3">
      <c r="A35" s="26" t="s">
        <v>85</v>
      </c>
      <c r="B35" s="26" t="s">
        <v>86</v>
      </c>
      <c r="C35" s="27">
        <f>VLOOKUP(B35,[1]площадь!$A$6:$B$257,2,0)</f>
        <v>48.9</v>
      </c>
      <c r="D35" s="28"/>
      <c r="E35" s="9">
        <f t="shared" si="12"/>
        <v>366</v>
      </c>
      <c r="F35" s="10">
        <v>31</v>
      </c>
      <c r="G35" s="10">
        <v>29</v>
      </c>
      <c r="H35" s="10">
        <v>31</v>
      </c>
      <c r="I35" s="10">
        <v>30</v>
      </c>
      <c r="J35" s="11">
        <v>31</v>
      </c>
      <c r="K35" s="11">
        <v>30</v>
      </c>
      <c r="L35" s="11">
        <v>31</v>
      </c>
      <c r="M35" s="11">
        <v>31</v>
      </c>
      <c r="N35" s="11">
        <v>30</v>
      </c>
      <c r="O35" s="11">
        <v>31</v>
      </c>
      <c r="P35" s="12">
        <v>30</v>
      </c>
      <c r="Q35" s="11">
        <v>31</v>
      </c>
      <c r="R35" s="30">
        <f>VLOOKUP(B35,'общ. показания'!$A$2:$K$94,11,0)</f>
        <v>3.0959654344283369</v>
      </c>
      <c r="S35" s="30">
        <f>VLOOKUP(B35,'общ. показания'!$A$2:$T$94,20,0)</f>
        <v>1.1793536980029993</v>
      </c>
      <c r="T35" s="30">
        <f t="shared" si="28"/>
        <v>1.0256145797065706</v>
      </c>
      <c r="U35" s="30">
        <f t="shared" si="29"/>
        <v>0.77638157052066248</v>
      </c>
      <c r="V35" s="30">
        <f t="shared" si="15"/>
        <v>0.58598386561228977</v>
      </c>
      <c r="W35" s="30">
        <f t="shared" si="16"/>
        <v>0.34539503179517217</v>
      </c>
      <c r="X35" s="30">
        <f t="shared" si="17"/>
        <v>0.36259038679364197</v>
      </c>
      <c r="Y35" s="31">
        <f t="shared" si="18"/>
        <v>0</v>
      </c>
      <c r="Z35" s="14"/>
      <c r="AA35" s="14"/>
      <c r="AB35" s="14"/>
      <c r="AC35" s="30"/>
      <c r="AD35" s="30">
        <f t="shared" si="19"/>
        <v>0.39078943456580678</v>
      </c>
      <c r="AE35" s="30">
        <f t="shared" si="0"/>
        <v>0.34561916360234834</v>
      </c>
      <c r="AF35" s="30">
        <f t="shared" si="1"/>
        <v>0.44294509983484409</v>
      </c>
      <c r="AG35" s="31">
        <f t="shared" si="2"/>
        <v>0</v>
      </c>
      <c r="AH35" s="14"/>
      <c r="AI35" s="30">
        <f t="shared" si="3"/>
        <v>0.28376534321927716</v>
      </c>
      <c r="AJ35" s="30">
        <f t="shared" si="20"/>
        <v>0.21443522689591413</v>
      </c>
      <c r="AK35" s="30">
        <f t="shared" si="4"/>
        <v>2.568646446443049E-2</v>
      </c>
      <c r="AL35" s="30">
        <f t="shared" si="5"/>
        <v>0</v>
      </c>
      <c r="AM35" s="30"/>
      <c r="AN35" s="14"/>
      <c r="AO35" s="14"/>
      <c r="AP35" s="14"/>
      <c r="AQ35" s="30"/>
      <c r="AR35" s="30">
        <f t="shared" si="6"/>
        <v>0</v>
      </c>
      <c r="AS35" s="30">
        <f t="shared" si="7"/>
        <v>0.30743537469887505</v>
      </c>
      <c r="AT35" s="30">
        <f t="shared" si="8"/>
        <v>0.46671294641735678</v>
      </c>
      <c r="AU35" s="14"/>
      <c r="AV35" s="30">
        <f t="shared" si="21"/>
        <v>3045.4605751347704</v>
      </c>
      <c r="AW35" s="30">
        <f t="shared" si="22"/>
        <v>2304.5209727752672</v>
      </c>
      <c r="AX35" s="30">
        <f t="shared" si="23"/>
        <v>1422.671787318842</v>
      </c>
      <c r="AY35" s="30">
        <f t="shared" si="24"/>
        <v>803.34739655175508</v>
      </c>
      <c r="AZ35" s="30">
        <f t="shared" si="25"/>
        <v>843.34172883559609</v>
      </c>
      <c r="BA35" s="30">
        <v>0</v>
      </c>
      <c r="BB35" s="30">
        <v>0</v>
      </c>
      <c r="BC35" s="30">
        <v>0</v>
      </c>
      <c r="BD35" s="30">
        <f t="shared" si="9"/>
        <v>0</v>
      </c>
      <c r="BE35" s="30">
        <f t="shared" si="26"/>
        <v>1004.0005837090881</v>
      </c>
      <c r="BF35" s="30">
        <f t="shared" si="10"/>
        <v>1677.801597621971</v>
      </c>
      <c r="BG35" s="30">
        <f t="shared" si="11"/>
        <v>2337.0570661093043</v>
      </c>
      <c r="BH35" s="32">
        <f t="shared" si="30"/>
        <v>13438.201708056595</v>
      </c>
      <c r="BI35" s="32"/>
      <c r="BJ35" s="6"/>
      <c r="BK35" s="6"/>
    </row>
    <row r="36" spans="1:63" x14ac:dyDescent="0.3">
      <c r="A36" s="26" t="s">
        <v>87</v>
      </c>
      <c r="B36" s="26" t="s">
        <v>88</v>
      </c>
      <c r="C36" s="27">
        <f>VLOOKUP(B36,[1]площадь!$A$6:$B$257,2,0)</f>
        <v>46.5</v>
      </c>
      <c r="D36" s="28"/>
      <c r="E36" s="9">
        <f t="shared" si="12"/>
        <v>366</v>
      </c>
      <c r="F36" s="10">
        <v>31</v>
      </c>
      <c r="G36" s="10">
        <v>29</v>
      </c>
      <c r="H36" s="10">
        <v>31</v>
      </c>
      <c r="I36" s="10">
        <v>30</v>
      </c>
      <c r="J36" s="11">
        <v>31</v>
      </c>
      <c r="K36" s="11">
        <v>30</v>
      </c>
      <c r="L36" s="11">
        <v>31</v>
      </c>
      <c r="M36" s="11">
        <v>31</v>
      </c>
      <c r="N36" s="11">
        <v>30</v>
      </c>
      <c r="O36" s="11">
        <v>31</v>
      </c>
      <c r="P36" s="12">
        <v>30</v>
      </c>
      <c r="Q36" s="11">
        <v>31</v>
      </c>
      <c r="R36" s="30">
        <f>VLOOKUP(B36,'общ. показания'!$A$2:$K$94,11,0)</f>
        <v>2.9440162106527135</v>
      </c>
      <c r="S36" s="30">
        <f>VLOOKUP(B36,'общ. показания'!$A$2:$T$94,20,0)</f>
        <v>1.1214713079169627</v>
      </c>
      <c r="T36" s="30">
        <f t="shared" si="28"/>
        <v>0.97527766781913161</v>
      </c>
      <c r="U36" s="30">
        <f t="shared" si="29"/>
        <v>0.73827695356259326</v>
      </c>
      <c r="V36" s="30">
        <f t="shared" si="15"/>
        <v>0.55722392128776033</v>
      </c>
      <c r="W36" s="30">
        <f t="shared" si="16"/>
        <v>0.32844312839418216</v>
      </c>
      <c r="X36" s="30">
        <f t="shared" si="17"/>
        <v>0.3447945395890461</v>
      </c>
      <c r="Y36" s="31">
        <f t="shared" si="18"/>
        <v>0</v>
      </c>
      <c r="Z36" s="14"/>
      <c r="AA36" s="14"/>
      <c r="AB36" s="14"/>
      <c r="AC36" s="30"/>
      <c r="AD36" s="30">
        <f t="shared" si="19"/>
        <v>0.37160958501656483</v>
      </c>
      <c r="AE36" s="30">
        <f t="shared" si="0"/>
        <v>0.32865625986726382</v>
      </c>
      <c r="AF36" s="30">
        <f t="shared" si="1"/>
        <v>0.421205463033134</v>
      </c>
      <c r="AG36" s="31">
        <f t="shared" si="2"/>
        <v>0</v>
      </c>
      <c r="AH36" s="14"/>
      <c r="AI36" s="30">
        <f t="shared" si="3"/>
        <v>0.2698382098097421</v>
      </c>
      <c r="AJ36" s="30">
        <f t="shared" si="20"/>
        <v>0.20391079858200423</v>
      </c>
      <c r="AK36" s="30">
        <f t="shared" si="4"/>
        <v>2.4425779091943104E-2</v>
      </c>
      <c r="AL36" s="30">
        <f t="shared" si="5"/>
        <v>0</v>
      </c>
      <c r="AM36" s="30"/>
      <c r="AN36" s="14"/>
      <c r="AO36" s="14"/>
      <c r="AP36" s="14"/>
      <c r="AQ36" s="30"/>
      <c r="AR36" s="30">
        <f t="shared" si="6"/>
        <v>0</v>
      </c>
      <c r="AS36" s="30">
        <f t="shared" si="7"/>
        <v>0.29234652195291799</v>
      </c>
      <c r="AT36" s="30">
        <f t="shared" si="8"/>
        <v>0.44380678953797731</v>
      </c>
      <c r="AU36" s="14"/>
      <c r="AV36" s="30">
        <f t="shared" si="21"/>
        <v>2895.9901174594452</v>
      </c>
      <c r="AW36" s="30">
        <f t="shared" si="22"/>
        <v>2191.4156489580764</v>
      </c>
      <c r="AX36" s="30">
        <f t="shared" si="23"/>
        <v>1352.8474051191447</v>
      </c>
      <c r="AY36" s="30">
        <f t="shared" si="24"/>
        <v>763.91930346946049</v>
      </c>
      <c r="AZ36" s="30">
        <f t="shared" si="25"/>
        <v>801.95072373937057</v>
      </c>
      <c r="BA36" s="30">
        <v>0</v>
      </c>
      <c r="BB36" s="30">
        <v>0</v>
      </c>
      <c r="BC36" s="30">
        <v>0</v>
      </c>
      <c r="BD36" s="30">
        <f t="shared" ref="BD36:BD67" si="31">(AC36+AQ36)*2325.88</f>
        <v>0</v>
      </c>
      <c r="BE36" s="30">
        <f t="shared" ref="BE36:BE67" si="32">(AD36+AR36)*2569.16</f>
        <v>954.72448144115765</v>
      </c>
      <c r="BF36" s="30">
        <f t="shared" ref="BF36:BF67" si="33">(AE36+AS36)*2569.16</f>
        <v>1595.4555069411381</v>
      </c>
      <c r="BG36" s="30">
        <f t="shared" ref="BG36:BG67" si="34">(AF36+AT36)*2569.16</f>
        <v>2222.3548788155958</v>
      </c>
      <c r="BH36" s="32">
        <f t="shared" si="30"/>
        <v>12778.658065943389</v>
      </c>
      <c r="BI36" s="32"/>
      <c r="BJ36" s="6"/>
      <c r="BK36" s="6"/>
    </row>
    <row r="37" spans="1:63" x14ac:dyDescent="0.3">
      <c r="A37" s="26" t="s">
        <v>89</v>
      </c>
      <c r="B37" s="26" t="s">
        <v>90</v>
      </c>
      <c r="C37" s="27">
        <f>VLOOKUP(B37,[1]площадь!$A$6:$B$257,2,0)</f>
        <v>75.8</v>
      </c>
      <c r="D37" s="28"/>
      <c r="E37" s="9">
        <f t="shared" si="12"/>
        <v>366</v>
      </c>
      <c r="F37" s="10">
        <v>31</v>
      </c>
      <c r="G37" s="10">
        <v>29</v>
      </c>
      <c r="H37" s="10">
        <v>31</v>
      </c>
      <c r="I37" s="10">
        <v>30</v>
      </c>
      <c r="J37" s="11">
        <v>31</v>
      </c>
      <c r="K37" s="11">
        <v>30</v>
      </c>
      <c r="L37" s="11">
        <v>31</v>
      </c>
      <c r="M37" s="11">
        <v>31</v>
      </c>
      <c r="N37" s="11">
        <v>30</v>
      </c>
      <c r="O37" s="11">
        <v>31</v>
      </c>
      <c r="P37" s="12">
        <v>30</v>
      </c>
      <c r="Q37" s="11">
        <v>31</v>
      </c>
      <c r="R37" s="30">
        <f>VLOOKUP(B37,'общ. показания'!$A$2:$K$94,11,0)</f>
        <v>1.913</v>
      </c>
      <c r="S37" s="30">
        <f>VLOOKUP(B37,'общ. показания'!$A$2:$T$94,20,0)</f>
        <v>2.1850000000000005</v>
      </c>
      <c r="T37" s="30">
        <f t="shared" si="28"/>
        <v>0.63372822873293755</v>
      </c>
      <c r="U37" s="30">
        <f t="shared" si="29"/>
        <v>0.4797269142251484</v>
      </c>
      <c r="V37" s="30">
        <f t="shared" si="15"/>
        <v>0.36207999044514466</v>
      </c>
      <c r="W37" s="30">
        <f t="shared" si="16"/>
        <v>0.21341992015688269</v>
      </c>
      <c r="X37" s="30">
        <f t="shared" si="17"/>
        <v>0.22404494643988665</v>
      </c>
      <c r="Y37" s="31">
        <f t="shared" si="18"/>
        <v>0</v>
      </c>
      <c r="Z37" s="14"/>
      <c r="AA37" s="14"/>
      <c r="AB37" s="14"/>
      <c r="AC37" s="30"/>
      <c r="AD37" s="30">
        <f t="shared" si="19"/>
        <v>0.72401936414169488</v>
      </c>
      <c r="AE37" s="30">
        <f t="shared" si="0"/>
        <v>0.64033196635570377</v>
      </c>
      <c r="AF37" s="30">
        <f t="shared" si="1"/>
        <v>0.82064866950260174</v>
      </c>
      <c r="AG37" s="31">
        <f t="shared" si="2"/>
        <v>0</v>
      </c>
      <c r="AH37" s="14"/>
      <c r="AI37" s="30">
        <f t="shared" si="3"/>
        <v>0.4398652968511495</v>
      </c>
      <c r="AJ37" s="30">
        <f t="shared" si="20"/>
        <v>0.33239652758098753</v>
      </c>
      <c r="AK37" s="30">
        <f t="shared" si="4"/>
        <v>3.9816646347726609E-2</v>
      </c>
      <c r="AL37" s="30">
        <f t="shared" si="5"/>
        <v>0</v>
      </c>
      <c r="AM37" s="30"/>
      <c r="AN37" s="14"/>
      <c r="AO37" s="14"/>
      <c r="AP37" s="14"/>
      <c r="AQ37" s="30"/>
      <c r="AR37" s="30">
        <f t="shared" si="6"/>
        <v>0</v>
      </c>
      <c r="AS37" s="30">
        <f t="shared" si="7"/>
        <v>0.4765562658931437</v>
      </c>
      <c r="AT37" s="30">
        <f t="shared" si="8"/>
        <v>0.72345278810706837</v>
      </c>
      <c r="AU37" s="14"/>
      <c r="AV37" s="30">
        <f t="shared" ref="AV37:AV69" si="35">(T37+AI37)*2325.88</f>
        <v>2497.0497092855167</v>
      </c>
      <c r="AW37" s="30">
        <f t="shared" ref="AW37:AW68" si="36">(U37+AJ37)*2325.88</f>
        <v>1888.9016708280556</v>
      </c>
      <c r="AX37" s="30">
        <f t="shared" ref="AX37:AX68" si="37">(V37+AK37)*2325.88</f>
        <v>934.76334958380346</v>
      </c>
      <c r="AY37" s="30">
        <f t="shared" ref="AY37:AY68" si="38">(W37+AL37)*2325.88</f>
        <v>496.38912389449035</v>
      </c>
      <c r="AZ37" s="30">
        <f t="shared" ref="AZ37:AZ68" si="39">(X37+AM37)*2325.88</f>
        <v>521.10166002560356</v>
      </c>
      <c r="BA37" s="30">
        <v>0</v>
      </c>
      <c r="BB37" s="30">
        <v>0</v>
      </c>
      <c r="BC37" s="30">
        <v>0</v>
      </c>
      <c r="BD37" s="30">
        <f t="shared" si="31"/>
        <v>0</v>
      </c>
      <c r="BE37" s="30">
        <f t="shared" si="32"/>
        <v>1860.1215895782766</v>
      </c>
      <c r="BF37" s="30">
        <f t="shared" si="33"/>
        <v>2869.464570764449</v>
      </c>
      <c r="BG37" s="30">
        <f t="shared" si="34"/>
        <v>3967.0437008324598</v>
      </c>
      <c r="BH37" s="32">
        <f t="shared" si="30"/>
        <v>15034.835374792656</v>
      </c>
      <c r="BI37" s="32"/>
      <c r="BJ37" s="6"/>
      <c r="BK37" s="6"/>
    </row>
    <row r="38" spans="1:63" x14ac:dyDescent="0.3">
      <c r="A38" s="26" t="s">
        <v>91</v>
      </c>
      <c r="B38" s="26" t="s">
        <v>92</v>
      </c>
      <c r="C38" s="27">
        <f>VLOOKUP(B38,[1]площадь!$A$6:$B$257,2,0)</f>
        <v>75.599999999999994</v>
      </c>
      <c r="D38" s="28"/>
      <c r="E38" s="9">
        <f t="shared" si="12"/>
        <v>366</v>
      </c>
      <c r="F38" s="10">
        <v>31</v>
      </c>
      <c r="G38" s="10">
        <v>29</v>
      </c>
      <c r="H38" s="10">
        <v>31</v>
      </c>
      <c r="I38" s="10">
        <v>30</v>
      </c>
      <c r="J38" s="11">
        <v>31</v>
      </c>
      <c r="K38" s="11">
        <v>30</v>
      </c>
      <c r="L38" s="11">
        <v>31</v>
      </c>
      <c r="M38" s="11">
        <v>31</v>
      </c>
      <c r="N38" s="11">
        <v>30</v>
      </c>
      <c r="O38" s="11">
        <v>31</v>
      </c>
      <c r="P38" s="12">
        <v>30</v>
      </c>
      <c r="Q38" s="11">
        <v>31</v>
      </c>
      <c r="R38" s="30">
        <f>VLOOKUP(B38,'общ. показания'!$A$2:$K$94,11,0)</f>
        <v>4.7864005489321526</v>
      </c>
      <c r="S38" s="30">
        <f>VLOOKUP(B38,'общ. показания'!$A$2:$T$94,20,0)</f>
        <v>1.8232952877101585</v>
      </c>
      <c r="T38" s="30">
        <f t="shared" si="28"/>
        <v>1.5856127244543297</v>
      </c>
      <c r="U38" s="30">
        <f t="shared" si="29"/>
        <v>1.2002954341791836</v>
      </c>
      <c r="V38" s="30">
        <f t="shared" si="15"/>
        <v>0.90593824622268104</v>
      </c>
      <c r="W38" s="30">
        <f t="shared" si="16"/>
        <v>0.53398495713118632</v>
      </c>
      <c r="X38" s="30">
        <f t="shared" si="17"/>
        <v>0.56056918694477165</v>
      </c>
      <c r="Y38" s="31">
        <f t="shared" si="18"/>
        <v>0</v>
      </c>
      <c r="Z38" s="14"/>
      <c r="AA38" s="14"/>
      <c r="AB38" s="14"/>
      <c r="AC38" s="30"/>
      <c r="AD38" s="30">
        <f t="shared" si="19"/>
        <v>0.60416526080112465</v>
      </c>
      <c r="AE38" s="30">
        <f t="shared" si="0"/>
        <v>0.53433146765516437</v>
      </c>
      <c r="AF38" s="30">
        <f t="shared" si="1"/>
        <v>0.68479855925386945</v>
      </c>
      <c r="AG38" s="31">
        <f t="shared" si="2"/>
        <v>0</v>
      </c>
      <c r="AH38" s="14"/>
      <c r="AI38" s="30">
        <f t="shared" si="3"/>
        <v>0.43870470240035486</v>
      </c>
      <c r="AJ38" s="30">
        <f t="shared" si="20"/>
        <v>0.33151949188816171</v>
      </c>
      <c r="AK38" s="30">
        <f t="shared" si="4"/>
        <v>3.9711589233352655E-2</v>
      </c>
      <c r="AL38" s="30">
        <f t="shared" si="5"/>
        <v>0</v>
      </c>
      <c r="AM38" s="30"/>
      <c r="AN38" s="14"/>
      <c r="AO38" s="14"/>
      <c r="AP38" s="14"/>
      <c r="AQ38" s="30"/>
      <c r="AR38" s="30">
        <f t="shared" si="6"/>
        <v>0</v>
      </c>
      <c r="AS38" s="30">
        <f t="shared" si="7"/>
        <v>0.47529886149764733</v>
      </c>
      <c r="AT38" s="30">
        <f t="shared" si="8"/>
        <v>0.72154394170045333</v>
      </c>
      <c r="AU38" s="14"/>
      <c r="AV38" s="30">
        <f t="shared" si="35"/>
        <v>4708.3194167727734</v>
      </c>
      <c r="AW38" s="30">
        <f t="shared" si="36"/>
        <v>3562.8177002415173</v>
      </c>
      <c r="AX38" s="30">
        <f t="shared" si="37"/>
        <v>2199.4680392904797</v>
      </c>
      <c r="AY38" s="30">
        <f t="shared" si="38"/>
        <v>1241.9849320922838</v>
      </c>
      <c r="AZ38" s="30">
        <f t="shared" si="39"/>
        <v>1303.8166605311055</v>
      </c>
      <c r="BA38" s="30">
        <v>0</v>
      </c>
      <c r="BB38" s="30">
        <v>0</v>
      </c>
      <c r="BC38" s="30">
        <v>0</v>
      </c>
      <c r="BD38" s="30">
        <f t="shared" si="31"/>
        <v>0</v>
      </c>
      <c r="BE38" s="30">
        <f t="shared" si="32"/>
        <v>1552.1972214398172</v>
      </c>
      <c r="BF38" s="30">
        <f t="shared" si="33"/>
        <v>2593.9018564462376</v>
      </c>
      <c r="BG38" s="30">
        <f t="shared" si="34"/>
        <v>3613.1188997518079</v>
      </c>
      <c r="BH38" s="32">
        <f t="shared" si="30"/>
        <v>20775.62472656602</v>
      </c>
      <c r="BI38" s="32"/>
      <c r="BJ38" s="6"/>
      <c r="BK38" s="6"/>
    </row>
    <row r="39" spans="1:63" x14ac:dyDescent="0.3">
      <c r="A39" s="26" t="s">
        <v>93</v>
      </c>
      <c r="B39" s="26" t="s">
        <v>94</v>
      </c>
      <c r="C39" s="27">
        <f>VLOOKUP(B39,[1]площадь!$A$6:$B$257,2,0)</f>
        <v>97.1</v>
      </c>
      <c r="D39" s="28"/>
      <c r="E39" s="9">
        <f t="shared" si="12"/>
        <v>366</v>
      </c>
      <c r="F39" s="10">
        <v>31</v>
      </c>
      <c r="G39" s="10">
        <v>29</v>
      </c>
      <c r="H39" s="10">
        <v>31</v>
      </c>
      <c r="I39" s="10">
        <v>30</v>
      </c>
      <c r="J39" s="11">
        <v>31</v>
      </c>
      <c r="K39" s="11">
        <v>30</v>
      </c>
      <c r="L39" s="11">
        <v>31</v>
      </c>
      <c r="M39" s="11">
        <v>31</v>
      </c>
      <c r="N39" s="11">
        <v>30</v>
      </c>
      <c r="O39" s="11">
        <v>31</v>
      </c>
      <c r="P39" s="12">
        <v>30</v>
      </c>
      <c r="Q39" s="11">
        <v>31</v>
      </c>
      <c r="R39" s="30">
        <f>VLOOKUP(B39,'общ. показания'!$A$2:$K$94,11,0)</f>
        <v>7.6070000000000011</v>
      </c>
      <c r="S39" s="30">
        <f>VLOOKUP(B39,'общ. показания'!$A$2:$T$94,20,0)</f>
        <v>2.734</v>
      </c>
      <c r="T39" s="30">
        <f t="shared" si="28"/>
        <v>2.5200055598387121</v>
      </c>
      <c r="U39" s="30">
        <f t="shared" si="29"/>
        <v>1.9076229150604835</v>
      </c>
      <c r="V39" s="30">
        <f t="shared" si="15"/>
        <v>1.4398026593393705</v>
      </c>
      <c r="W39" s="30">
        <f t="shared" si="16"/>
        <v>0.84865934795264342</v>
      </c>
      <c r="X39" s="30">
        <f t="shared" si="17"/>
        <v>0.89090951780879135</v>
      </c>
      <c r="Y39" s="31">
        <f t="shared" si="18"/>
        <v>0</v>
      </c>
      <c r="Z39" s="14"/>
      <c r="AA39" s="14"/>
      <c r="AB39" s="14"/>
      <c r="AC39" s="30"/>
      <c r="AD39" s="30">
        <f t="shared" si="19"/>
        <v>0.90593544236310908</v>
      </c>
      <c r="AE39" s="30">
        <f t="shared" si="0"/>
        <v>0.80122086774210233</v>
      </c>
      <c r="AF39" s="30">
        <f t="shared" si="1"/>
        <v>1.0268436898947884</v>
      </c>
      <c r="AG39" s="31">
        <f t="shared" si="2"/>
        <v>0</v>
      </c>
      <c r="AH39" s="14"/>
      <c r="AI39" s="30">
        <f t="shared" si="3"/>
        <v>0.5634686058607733</v>
      </c>
      <c r="AJ39" s="30">
        <f t="shared" si="20"/>
        <v>0.42580082886693782</v>
      </c>
      <c r="AK39" s="30">
        <f t="shared" si="4"/>
        <v>5.1005229028552153E-2</v>
      </c>
      <c r="AL39" s="30">
        <f t="shared" si="5"/>
        <v>0</v>
      </c>
      <c r="AM39" s="30"/>
      <c r="AN39" s="14"/>
      <c r="AO39" s="14"/>
      <c r="AP39" s="14"/>
      <c r="AQ39" s="30"/>
      <c r="AR39" s="30">
        <f t="shared" si="6"/>
        <v>0</v>
      </c>
      <c r="AS39" s="30">
        <f t="shared" si="7"/>
        <v>0.61046983401351262</v>
      </c>
      <c r="AT39" s="30">
        <f t="shared" si="8"/>
        <v>0.92674493041156114</v>
      </c>
      <c r="AU39" s="14"/>
      <c r="AV39" s="30">
        <f t="shared" si="35"/>
        <v>7171.7908925171196</v>
      </c>
      <c r="AW39" s="30">
        <f t="shared" si="36"/>
        <v>5427.2636175259104</v>
      </c>
      <c r="AX39" s="30">
        <f t="shared" si="37"/>
        <v>3467.4402513971841</v>
      </c>
      <c r="AY39" s="30">
        <f t="shared" si="38"/>
        <v>1973.8798042160943</v>
      </c>
      <c r="AZ39" s="30">
        <f t="shared" si="39"/>
        <v>2072.1486292811119</v>
      </c>
      <c r="BA39" s="30">
        <v>0</v>
      </c>
      <c r="BB39" s="30">
        <v>0</v>
      </c>
      <c r="BC39" s="30">
        <v>0</v>
      </c>
      <c r="BD39" s="30">
        <f t="shared" si="31"/>
        <v>0</v>
      </c>
      <c r="BE39" s="30">
        <f t="shared" si="32"/>
        <v>2327.4931011016051</v>
      </c>
      <c r="BF39" s="30">
        <f t="shared" si="33"/>
        <v>3626.8592833224557</v>
      </c>
      <c r="BG39" s="30">
        <f t="shared" si="34"/>
        <v>5019.0817397462606</v>
      </c>
      <c r="BH39" s="32">
        <f t="shared" si="30"/>
        <v>31085.957319107743</v>
      </c>
      <c r="BI39" s="32"/>
      <c r="BJ39" s="6"/>
      <c r="BK39" s="6"/>
    </row>
    <row r="40" spans="1:63" x14ac:dyDescent="0.3">
      <c r="A40" s="26" t="s">
        <v>95</v>
      </c>
      <c r="B40" s="26" t="s">
        <v>96</v>
      </c>
      <c r="C40" s="27">
        <f>VLOOKUP(B40,[1]площадь!$A$6:$B$257,2,0)</f>
        <v>48.2</v>
      </c>
      <c r="D40" s="28"/>
      <c r="E40" s="9">
        <f t="shared" si="12"/>
        <v>366</v>
      </c>
      <c r="F40" s="10">
        <v>31</v>
      </c>
      <c r="G40" s="10">
        <v>29</v>
      </c>
      <c r="H40" s="10">
        <v>31</v>
      </c>
      <c r="I40" s="10">
        <v>30</v>
      </c>
      <c r="J40" s="11">
        <v>31</v>
      </c>
      <c r="K40" s="11">
        <v>30</v>
      </c>
      <c r="L40" s="11">
        <v>31</v>
      </c>
      <c r="M40" s="11">
        <v>31</v>
      </c>
      <c r="N40" s="11">
        <v>30</v>
      </c>
      <c r="O40" s="11">
        <v>31</v>
      </c>
      <c r="P40" s="12">
        <v>30</v>
      </c>
      <c r="Q40" s="11">
        <v>31</v>
      </c>
      <c r="R40" s="30">
        <f>VLOOKUP(B40,'общ. показания'!$A$2:$K$94,11,0)</f>
        <v>3.0516469108271136</v>
      </c>
      <c r="S40" s="30">
        <f>VLOOKUP(B40,'общ. показания'!$A$2:$T$94,20,0)</f>
        <v>1.1624713342279054</v>
      </c>
      <c r="T40" s="30">
        <f t="shared" si="28"/>
        <v>1.0109329804060676</v>
      </c>
      <c r="U40" s="30">
        <f t="shared" si="29"/>
        <v>0.76526772390789233</v>
      </c>
      <c r="V40" s="30">
        <f t="shared" si="15"/>
        <v>0.57759554851763539</v>
      </c>
      <c r="W40" s="30">
        <f t="shared" si="16"/>
        <v>0.34045072663655007</v>
      </c>
      <c r="X40" s="30">
        <f t="shared" si="17"/>
        <v>0.35739993135896819</v>
      </c>
      <c r="Y40" s="31">
        <f t="shared" si="18"/>
        <v>0</v>
      </c>
      <c r="Z40" s="14"/>
      <c r="AA40" s="14"/>
      <c r="AB40" s="14"/>
      <c r="AC40" s="30"/>
      <c r="AD40" s="30">
        <f t="shared" si="19"/>
        <v>0.38519531178061123</v>
      </c>
      <c r="AE40" s="30">
        <f t="shared" si="0"/>
        <v>0.34067165001294875</v>
      </c>
      <c r="AF40" s="30">
        <f t="shared" si="1"/>
        <v>0.43660437243434536</v>
      </c>
      <c r="AG40" s="31">
        <f t="shared" si="2"/>
        <v>0</v>
      </c>
      <c r="AH40" s="14"/>
      <c r="AI40" s="30">
        <f t="shared" si="3"/>
        <v>0.27970326264149614</v>
      </c>
      <c r="AJ40" s="30">
        <f t="shared" si="20"/>
        <v>0.21136560197102375</v>
      </c>
      <c r="AK40" s="30">
        <f t="shared" si="4"/>
        <v>2.531876456412167E-2</v>
      </c>
      <c r="AL40" s="30">
        <f t="shared" si="5"/>
        <v>0</v>
      </c>
      <c r="AM40" s="30"/>
      <c r="AN40" s="14"/>
      <c r="AO40" s="14"/>
      <c r="AP40" s="14"/>
      <c r="AQ40" s="30"/>
      <c r="AR40" s="30">
        <f t="shared" si="6"/>
        <v>0</v>
      </c>
      <c r="AS40" s="30">
        <f t="shared" si="7"/>
        <v>0.30303445931463763</v>
      </c>
      <c r="AT40" s="30">
        <f t="shared" si="8"/>
        <v>0.46003198399420442</v>
      </c>
      <c r="AU40" s="14"/>
      <c r="AV40" s="30">
        <f t="shared" si="35"/>
        <v>3001.8650249794678</v>
      </c>
      <c r="AW40" s="30">
        <f t="shared" si="36"/>
        <v>2271.5319199952532</v>
      </c>
      <c r="AX40" s="30">
        <f t="shared" si="37"/>
        <v>1402.306342510597</v>
      </c>
      <c r="AY40" s="30">
        <f t="shared" si="38"/>
        <v>791.84753606941911</v>
      </c>
      <c r="AZ40" s="30">
        <f t="shared" si="39"/>
        <v>831.26935234919699</v>
      </c>
      <c r="BA40" s="30">
        <v>0</v>
      </c>
      <c r="BB40" s="30">
        <v>0</v>
      </c>
      <c r="BC40" s="30">
        <v>0</v>
      </c>
      <c r="BD40" s="30">
        <f t="shared" si="31"/>
        <v>0</v>
      </c>
      <c r="BE40" s="30">
        <f t="shared" si="32"/>
        <v>989.62838721427511</v>
      </c>
      <c r="BF40" s="30">
        <f t="shared" si="33"/>
        <v>1653.7839878400619</v>
      </c>
      <c r="BG40" s="30">
        <f t="shared" si="34"/>
        <v>2303.6022614819726</v>
      </c>
      <c r="BH40" s="32">
        <f t="shared" si="30"/>
        <v>13245.834812440242</v>
      </c>
      <c r="BI40" s="32"/>
      <c r="BJ40" s="6"/>
      <c r="BK40" s="6"/>
    </row>
    <row r="41" spans="1:63" x14ac:dyDescent="0.3">
      <c r="A41" s="26" t="s">
        <v>97</v>
      </c>
      <c r="B41" s="26" t="s">
        <v>98</v>
      </c>
      <c r="C41" s="27">
        <f>VLOOKUP(B41,[1]площадь!$A$6:$B$257,2,0)</f>
        <v>74</v>
      </c>
      <c r="D41" s="28"/>
      <c r="E41" s="9">
        <f t="shared" si="12"/>
        <v>366</v>
      </c>
      <c r="F41" s="10">
        <v>31</v>
      </c>
      <c r="G41" s="10">
        <v>29</v>
      </c>
      <c r="H41" s="10">
        <v>31</v>
      </c>
      <c r="I41" s="10">
        <v>30</v>
      </c>
      <c r="J41" s="11">
        <v>31</v>
      </c>
      <c r="K41" s="11">
        <v>30</v>
      </c>
      <c r="L41" s="11">
        <v>31</v>
      </c>
      <c r="M41" s="11">
        <v>31</v>
      </c>
      <c r="N41" s="11">
        <v>30</v>
      </c>
      <c r="O41" s="11">
        <v>31</v>
      </c>
      <c r="P41" s="12">
        <v>30</v>
      </c>
      <c r="Q41" s="11">
        <v>31</v>
      </c>
      <c r="R41" s="30">
        <f>VLOOKUP(B41,'общ. показания'!$A$2:$K$94,11,0)</f>
        <v>4.6851010664150703</v>
      </c>
      <c r="S41" s="30">
        <f>VLOOKUP(B41,'общ. показания'!$A$2:$T$94,20,0)</f>
        <v>2.1</v>
      </c>
      <c r="T41" s="30">
        <f t="shared" si="28"/>
        <v>1.5520547831960372</v>
      </c>
      <c r="U41" s="30">
        <f t="shared" si="29"/>
        <v>1.1748923562071374</v>
      </c>
      <c r="V41" s="30">
        <f t="shared" si="15"/>
        <v>0.88676495000632805</v>
      </c>
      <c r="W41" s="30">
        <f t="shared" si="16"/>
        <v>0.52268368819719302</v>
      </c>
      <c r="X41" s="30">
        <f t="shared" si="17"/>
        <v>0.54870528880837433</v>
      </c>
      <c r="Y41" s="31">
        <f t="shared" si="18"/>
        <v>0</v>
      </c>
      <c r="Z41" s="14"/>
      <c r="AA41" s="14"/>
      <c r="AB41" s="14"/>
      <c r="AC41" s="30"/>
      <c r="AD41" s="30">
        <f t="shared" si="19"/>
        <v>0.69585385112016429</v>
      </c>
      <c r="AE41" s="30">
        <f t="shared" si="0"/>
        <v>0.61542202716108818</v>
      </c>
      <c r="AF41" s="30">
        <f t="shared" si="1"/>
        <v>0.78872412171874751</v>
      </c>
      <c r="AG41" s="31">
        <f t="shared" si="2"/>
        <v>0</v>
      </c>
      <c r="AH41" s="14"/>
      <c r="AI41" s="30">
        <f t="shared" si="3"/>
        <v>0.4294199467939982</v>
      </c>
      <c r="AJ41" s="30">
        <f t="shared" si="20"/>
        <v>0.32450320634555513</v>
      </c>
      <c r="AK41" s="30">
        <f t="shared" si="4"/>
        <v>3.8871132318361069E-2</v>
      </c>
      <c r="AL41" s="30">
        <f t="shared" si="5"/>
        <v>0</v>
      </c>
      <c r="AM41" s="30"/>
      <c r="AN41" s="14"/>
      <c r="AO41" s="14"/>
      <c r="AP41" s="14"/>
      <c r="AQ41" s="30"/>
      <c r="AR41" s="30">
        <f t="shared" si="6"/>
        <v>0</v>
      </c>
      <c r="AS41" s="30">
        <f t="shared" si="7"/>
        <v>0.46523962633367599</v>
      </c>
      <c r="AT41" s="30">
        <f t="shared" si="8"/>
        <v>0.70627317044753379</v>
      </c>
      <c r="AU41" s="14"/>
      <c r="AV41" s="30">
        <f t="shared" si="35"/>
        <v>4608.6724449892235</v>
      </c>
      <c r="AW41" s="30">
        <f t="shared" si="36"/>
        <v>3487.4141510300565</v>
      </c>
      <c r="AX41" s="30">
        <f t="shared" si="37"/>
        <v>2152.918451157348</v>
      </c>
      <c r="AY41" s="30">
        <f t="shared" si="38"/>
        <v>1215.6995367040874</v>
      </c>
      <c r="AZ41" s="30">
        <f t="shared" si="39"/>
        <v>1276.2226571336216</v>
      </c>
      <c r="BA41" s="30">
        <v>0</v>
      </c>
      <c r="BB41" s="30">
        <v>0</v>
      </c>
      <c r="BC41" s="30">
        <v>0</v>
      </c>
      <c r="BD41" s="30">
        <f t="shared" si="31"/>
        <v>0</v>
      </c>
      <c r="BE41" s="30">
        <f t="shared" si="32"/>
        <v>1787.7598801438812</v>
      </c>
      <c r="BF41" s="30">
        <f t="shared" si="33"/>
        <v>2776.3926936926082</v>
      </c>
      <c r="BG41" s="30">
        <f t="shared" si="34"/>
        <v>3840.8872431419231</v>
      </c>
      <c r="BH41" s="32">
        <f t="shared" si="30"/>
        <v>21145.967057992748</v>
      </c>
      <c r="BI41" s="32"/>
      <c r="BJ41" s="6"/>
      <c r="BK41" s="6"/>
    </row>
    <row r="42" spans="1:63" x14ac:dyDescent="0.3">
      <c r="A42" s="26" t="s">
        <v>99</v>
      </c>
      <c r="B42" s="26" t="s">
        <v>100</v>
      </c>
      <c r="C42" s="27">
        <f>VLOOKUP(B42,[1]площадь!$A$6:$B$257,2,0)</f>
        <v>96.2</v>
      </c>
      <c r="D42" s="28"/>
      <c r="E42" s="9">
        <f t="shared" si="12"/>
        <v>366</v>
      </c>
      <c r="F42" s="10">
        <v>31</v>
      </c>
      <c r="G42" s="10">
        <v>29</v>
      </c>
      <c r="H42" s="10">
        <v>31</v>
      </c>
      <c r="I42" s="10">
        <v>30</v>
      </c>
      <c r="J42" s="11">
        <v>31</v>
      </c>
      <c r="K42" s="11">
        <v>30</v>
      </c>
      <c r="L42" s="11">
        <v>31</v>
      </c>
      <c r="M42" s="11">
        <v>31</v>
      </c>
      <c r="N42" s="11">
        <v>30</v>
      </c>
      <c r="O42" s="11">
        <v>31</v>
      </c>
      <c r="P42" s="12">
        <v>30</v>
      </c>
      <c r="Q42" s="11">
        <v>31</v>
      </c>
      <c r="R42" s="30">
        <f>VLOOKUP(B42,'общ. показания'!$A$2:$K$94,11,0)</f>
        <v>7.9630000000000001</v>
      </c>
      <c r="S42" s="30">
        <f>VLOOKUP(B42,'общ. показания'!$A$2:$T$94,20,0)</f>
        <v>3.6289999999999996</v>
      </c>
      <c r="T42" s="30">
        <f t="shared" si="28"/>
        <v>2.6379393023525255</v>
      </c>
      <c r="U42" s="30">
        <f t="shared" si="29"/>
        <v>1.9968977616178032</v>
      </c>
      <c r="V42" s="30">
        <f t="shared" si="15"/>
        <v>1.5071839853187072</v>
      </c>
      <c r="W42" s="30">
        <f t="shared" si="16"/>
        <v>0.88837575755841969</v>
      </c>
      <c r="X42" s="30">
        <f t="shared" si="17"/>
        <v>0.93260319315254436</v>
      </c>
      <c r="Y42" s="31">
        <f t="shared" si="18"/>
        <v>0</v>
      </c>
      <c r="Z42" s="14"/>
      <c r="AA42" s="14"/>
      <c r="AB42" s="14"/>
      <c r="AC42" s="30"/>
      <c r="AD42" s="30">
        <f t="shared" si="19"/>
        <v>1.2025017265309885</v>
      </c>
      <c r="AE42" s="30">
        <f t="shared" si="0"/>
        <v>1.0635078745559945</v>
      </c>
      <c r="AF42" s="30">
        <f t="shared" si="1"/>
        <v>1.3629903989130163</v>
      </c>
      <c r="AG42" s="31">
        <f t="shared" si="2"/>
        <v>0</v>
      </c>
      <c r="AH42" s="14"/>
      <c r="AI42" s="30">
        <f t="shared" si="3"/>
        <v>0.55824593083219765</v>
      </c>
      <c r="AJ42" s="30">
        <f t="shared" si="20"/>
        <v>0.42185416824922167</v>
      </c>
      <c r="AK42" s="30">
        <f t="shared" si="4"/>
        <v>5.0532472013869394E-2</v>
      </c>
      <c r="AL42" s="30">
        <f t="shared" si="5"/>
        <v>0</v>
      </c>
      <c r="AM42" s="30"/>
      <c r="AN42" s="14"/>
      <c r="AO42" s="14"/>
      <c r="AP42" s="14"/>
      <c r="AQ42" s="30"/>
      <c r="AR42" s="30">
        <f t="shared" si="6"/>
        <v>0</v>
      </c>
      <c r="AS42" s="30">
        <f t="shared" si="7"/>
        <v>0.60481151423377877</v>
      </c>
      <c r="AT42" s="30">
        <f t="shared" si="8"/>
        <v>0.91815512158179391</v>
      </c>
      <c r="AU42" s="14"/>
      <c r="AV42" s="30">
        <f t="shared" si="35"/>
        <v>7433.9433101596833</v>
      </c>
      <c r="AW42" s="30">
        <f t="shared" si="36"/>
        <v>5625.7267386391168</v>
      </c>
      <c r="AX42" s="30">
        <f t="shared" si="37"/>
        <v>3623.0615537806934</v>
      </c>
      <c r="AY42" s="30">
        <f t="shared" si="38"/>
        <v>2066.2554069899775</v>
      </c>
      <c r="AZ42" s="30">
        <f t="shared" si="39"/>
        <v>2169.12311488964</v>
      </c>
      <c r="BA42" s="30">
        <v>0</v>
      </c>
      <c r="BB42" s="30">
        <v>0</v>
      </c>
      <c r="BC42" s="30">
        <v>0</v>
      </c>
      <c r="BD42" s="30">
        <f t="shared" si="31"/>
        <v>0</v>
      </c>
      <c r="BE42" s="30">
        <f t="shared" si="32"/>
        <v>3089.4193357343543</v>
      </c>
      <c r="BF42" s="30">
        <f t="shared" si="33"/>
        <v>4286.1794409031336</v>
      </c>
      <c r="BG42" s="30">
        <f t="shared" si="34"/>
        <v>5860.627825434447</v>
      </c>
      <c r="BH42" s="32">
        <f t="shared" si="30"/>
        <v>34154.336726531052</v>
      </c>
      <c r="BI42" s="32"/>
      <c r="BJ42" s="6"/>
      <c r="BK42" s="6"/>
    </row>
    <row r="43" spans="1:63" x14ac:dyDescent="0.3">
      <c r="A43" s="26" t="s">
        <v>101</v>
      </c>
      <c r="B43" s="26" t="s">
        <v>102</v>
      </c>
      <c r="C43" s="27">
        <f>VLOOKUP(B43,[1]площадь!$A$6:$B$257,2,0)</f>
        <v>95.8</v>
      </c>
      <c r="D43" s="28"/>
      <c r="E43" s="9">
        <f t="shared" si="12"/>
        <v>366</v>
      </c>
      <c r="F43" s="10">
        <v>31</v>
      </c>
      <c r="G43" s="10">
        <v>29</v>
      </c>
      <c r="H43" s="10">
        <v>31</v>
      </c>
      <c r="I43" s="10">
        <v>30</v>
      </c>
      <c r="J43" s="11">
        <v>31</v>
      </c>
      <c r="K43" s="11">
        <v>30</v>
      </c>
      <c r="L43" s="11">
        <v>31</v>
      </c>
      <c r="M43" s="11">
        <v>31</v>
      </c>
      <c r="N43" s="11">
        <v>30</v>
      </c>
      <c r="O43" s="11">
        <v>31</v>
      </c>
      <c r="P43" s="12">
        <v>30</v>
      </c>
      <c r="Q43" s="11">
        <v>31</v>
      </c>
      <c r="R43" s="30">
        <f>VLOOKUP(B43,'общ. показания'!$A$2:$K$94,11,0)</f>
        <v>6.4789999999999992</v>
      </c>
      <c r="S43" s="30">
        <f>VLOOKUP(B43,'общ. показания'!$A$2:$T$94,20,0)</f>
        <v>2.3800000000000008</v>
      </c>
      <c r="T43" s="30">
        <f t="shared" si="28"/>
        <v>2.1463278588398857</v>
      </c>
      <c r="U43" s="30">
        <f t="shared" si="29"/>
        <v>1.6247520529350425</v>
      </c>
      <c r="V43" s="30">
        <f t="shared" si="15"/>
        <v>1.226302278146415</v>
      </c>
      <c r="W43" s="30">
        <f t="shared" si="16"/>
        <v>0.72281634223546409</v>
      </c>
      <c r="X43" s="30">
        <f t="shared" si="17"/>
        <v>0.75880146784319147</v>
      </c>
      <c r="Y43" s="31">
        <f t="shared" si="18"/>
        <v>0</v>
      </c>
      <c r="Z43" s="14"/>
      <c r="AA43" s="14"/>
      <c r="AB43" s="14"/>
      <c r="AC43" s="30"/>
      <c r="AD43" s="30">
        <f t="shared" si="19"/>
        <v>0.78863436460285308</v>
      </c>
      <c r="AE43" s="30">
        <f t="shared" si="0"/>
        <v>0.6974782974492334</v>
      </c>
      <c r="AF43" s="30">
        <f t="shared" si="1"/>
        <v>0.89388733794791408</v>
      </c>
      <c r="AG43" s="31">
        <f t="shared" si="2"/>
        <v>0</v>
      </c>
      <c r="AH43" s="14"/>
      <c r="AI43" s="30">
        <f t="shared" si="3"/>
        <v>0.55592474193060848</v>
      </c>
      <c r="AJ43" s="30">
        <f t="shared" si="20"/>
        <v>0.42010009686356997</v>
      </c>
      <c r="AK43" s="30">
        <f t="shared" si="4"/>
        <v>5.0322357785121487E-2</v>
      </c>
      <c r="AL43" s="30">
        <f t="shared" si="5"/>
        <v>0</v>
      </c>
      <c r="AM43" s="30"/>
      <c r="AN43" s="14"/>
      <c r="AO43" s="14"/>
      <c r="AP43" s="14"/>
      <c r="AQ43" s="30"/>
      <c r="AR43" s="30">
        <f t="shared" si="6"/>
        <v>0</v>
      </c>
      <c r="AS43" s="30">
        <f t="shared" si="7"/>
        <v>0.60229670544278591</v>
      </c>
      <c r="AT43" s="30">
        <f t="shared" si="8"/>
        <v>0.91433742876856394</v>
      </c>
      <c r="AU43" s="14"/>
      <c r="AV43" s="30">
        <f t="shared" si="35"/>
        <v>6285.1152790800779</v>
      </c>
      <c r="AW43" s="30">
        <f t="shared" si="36"/>
        <v>4756.0807181735963</v>
      </c>
      <c r="AX43" s="30">
        <f t="shared" si="37"/>
        <v>2969.2757082204421</v>
      </c>
      <c r="AY43" s="30">
        <f t="shared" si="38"/>
        <v>1681.1840740786213</v>
      </c>
      <c r="AZ43" s="30">
        <f t="shared" si="39"/>
        <v>1764.8811580271222</v>
      </c>
      <c r="BA43" s="30">
        <v>0</v>
      </c>
      <c r="BB43" s="30">
        <v>0</v>
      </c>
      <c r="BC43" s="30">
        <v>0</v>
      </c>
      <c r="BD43" s="30">
        <f t="shared" si="31"/>
        <v>0</v>
      </c>
      <c r="BE43" s="30">
        <f t="shared" si="32"/>
        <v>2026.1278641630659</v>
      </c>
      <c r="BF43" s="30">
        <f t="shared" si="33"/>
        <v>3339.3299464300603</v>
      </c>
      <c r="BG43" s="30">
        <f t="shared" si="34"/>
        <v>4645.6187416573057</v>
      </c>
      <c r="BH43" s="32">
        <f t="shared" si="30"/>
        <v>27467.613489830295</v>
      </c>
      <c r="BI43" s="32"/>
      <c r="BJ43" s="6"/>
      <c r="BK43" s="6"/>
    </row>
    <row r="44" spans="1:63" x14ac:dyDescent="0.3">
      <c r="A44" s="26" t="s">
        <v>103</v>
      </c>
      <c r="B44" s="26" t="s">
        <v>104</v>
      </c>
      <c r="C44" s="27">
        <f>VLOOKUP(B44,[1]площадь!$A$6:$B$257,2,0)</f>
        <v>75.7</v>
      </c>
      <c r="D44" s="28"/>
      <c r="E44" s="9">
        <f t="shared" si="12"/>
        <v>366</v>
      </c>
      <c r="F44" s="10">
        <v>31</v>
      </c>
      <c r="G44" s="10">
        <v>29</v>
      </c>
      <c r="H44" s="10">
        <v>31</v>
      </c>
      <c r="I44" s="10">
        <v>30</v>
      </c>
      <c r="J44" s="11">
        <v>31</v>
      </c>
      <c r="K44" s="11">
        <v>30</v>
      </c>
      <c r="L44" s="11">
        <v>31</v>
      </c>
      <c r="M44" s="11">
        <v>31</v>
      </c>
      <c r="N44" s="11">
        <v>30</v>
      </c>
      <c r="O44" s="11">
        <v>31</v>
      </c>
      <c r="P44" s="12">
        <v>30</v>
      </c>
      <c r="Q44" s="11">
        <v>31</v>
      </c>
      <c r="R44" s="30">
        <f>VLOOKUP(B44,'общ. показания'!$A$2:$K$94,11,0)</f>
        <v>4.7927317665894709</v>
      </c>
      <c r="S44" s="30">
        <f>VLOOKUP(B44,'общ. показания'!$A$2:$T$94,20,0)</f>
        <v>1.8257070539637434</v>
      </c>
      <c r="T44" s="30">
        <f t="shared" si="28"/>
        <v>1.5877100957829733</v>
      </c>
      <c r="U44" s="30">
        <f t="shared" si="29"/>
        <v>1.2018831265524366</v>
      </c>
      <c r="V44" s="30">
        <f t="shared" si="15"/>
        <v>0.90713657723620322</v>
      </c>
      <c r="W44" s="30">
        <f t="shared" si="16"/>
        <v>0.53469128643956099</v>
      </c>
      <c r="X44" s="30">
        <f t="shared" si="17"/>
        <v>0.56131068057829647</v>
      </c>
      <c r="Y44" s="31">
        <f t="shared" si="18"/>
        <v>0</v>
      </c>
      <c r="Z44" s="14"/>
      <c r="AA44" s="14"/>
      <c r="AB44" s="14"/>
      <c r="AC44" s="30"/>
      <c r="AD44" s="30">
        <f t="shared" si="19"/>
        <v>0.60496442119900973</v>
      </c>
      <c r="AE44" s="30">
        <f t="shared" si="0"/>
        <v>0.53503825531079285</v>
      </c>
      <c r="AF44" s="30">
        <f t="shared" si="1"/>
        <v>0.68570437745394075</v>
      </c>
      <c r="AG44" s="31">
        <f t="shared" si="2"/>
        <v>0</v>
      </c>
      <c r="AH44" s="14"/>
      <c r="AI44" s="30">
        <f t="shared" si="3"/>
        <v>0.43928499962575224</v>
      </c>
      <c r="AJ44" s="30">
        <f t="shared" si="20"/>
        <v>0.33195800973457462</v>
      </c>
      <c r="AK44" s="30">
        <f t="shared" si="4"/>
        <v>3.9764117790539635E-2</v>
      </c>
      <c r="AL44" s="30">
        <f t="shared" si="5"/>
        <v>0</v>
      </c>
      <c r="AM44" s="30"/>
      <c r="AN44" s="14"/>
      <c r="AO44" s="14"/>
      <c r="AP44" s="14"/>
      <c r="AQ44" s="30"/>
      <c r="AR44" s="30">
        <f t="shared" si="6"/>
        <v>0</v>
      </c>
      <c r="AS44" s="30">
        <f t="shared" si="7"/>
        <v>0.47592756369539563</v>
      </c>
      <c r="AT44" s="30">
        <f t="shared" si="8"/>
        <v>0.72249836490376096</v>
      </c>
      <c r="AU44" s="14"/>
      <c r="AV44" s="30">
        <f t="shared" si="35"/>
        <v>4714.5473525092475</v>
      </c>
      <c r="AW44" s="30">
        <f t="shared" si="36"/>
        <v>3567.5304220672338</v>
      </c>
      <c r="AX44" s="30">
        <f t="shared" si="37"/>
        <v>2202.3773885488008</v>
      </c>
      <c r="AY44" s="30">
        <f t="shared" si="38"/>
        <v>1243.6277693040461</v>
      </c>
      <c r="AZ44" s="30">
        <f t="shared" si="39"/>
        <v>1305.5412857434483</v>
      </c>
      <c r="BA44" s="30">
        <v>0</v>
      </c>
      <c r="BB44" s="30">
        <v>0</v>
      </c>
      <c r="BC44" s="30">
        <v>0</v>
      </c>
      <c r="BD44" s="30">
        <f t="shared" si="31"/>
        <v>0</v>
      </c>
      <c r="BE44" s="30">
        <f t="shared" si="32"/>
        <v>1554.2503923676477</v>
      </c>
      <c r="BF44" s="30">
        <f t="shared" si="33"/>
        <v>2597.3329435579394</v>
      </c>
      <c r="BG44" s="30">
        <f t="shared" si="34"/>
        <v>3617.8981575557127</v>
      </c>
      <c r="BH44" s="32">
        <f t="shared" si="30"/>
        <v>20803.105711654076</v>
      </c>
      <c r="BI44" s="32"/>
      <c r="BJ44" s="6"/>
      <c r="BK44" s="6"/>
    </row>
    <row r="45" spans="1:63" x14ac:dyDescent="0.3">
      <c r="A45" s="26" t="s">
        <v>105</v>
      </c>
      <c r="B45" s="26" t="s">
        <v>106</v>
      </c>
      <c r="C45" s="27">
        <f>VLOOKUP(B45,[1]площадь!$A$6:$B$257,2,0)</f>
        <v>97</v>
      </c>
      <c r="D45" s="28"/>
      <c r="E45" s="9">
        <f t="shared" si="12"/>
        <v>366</v>
      </c>
      <c r="F45" s="10">
        <v>31</v>
      </c>
      <c r="G45" s="10">
        <v>29</v>
      </c>
      <c r="H45" s="10">
        <v>31</v>
      </c>
      <c r="I45" s="10">
        <v>30</v>
      </c>
      <c r="J45" s="11">
        <v>31</v>
      </c>
      <c r="K45" s="11">
        <v>30</v>
      </c>
      <c r="L45" s="11">
        <v>31</v>
      </c>
      <c r="M45" s="11">
        <v>31</v>
      </c>
      <c r="N45" s="11">
        <v>30</v>
      </c>
      <c r="O45" s="11">
        <v>31</v>
      </c>
      <c r="P45" s="12">
        <v>30</v>
      </c>
      <c r="Q45" s="11">
        <v>31</v>
      </c>
      <c r="R45" s="30">
        <f>VLOOKUP(B45,'общ. показания'!$A$2:$K$94,11,0)</f>
        <v>6.1412811275981332</v>
      </c>
      <c r="S45" s="30">
        <f>VLOOKUP(B45,'общ. показания'!$A$2:$T$94,20,0)</f>
        <v>2.3394132659773197</v>
      </c>
      <c r="T45" s="30">
        <f t="shared" si="28"/>
        <v>2.0344501887839948</v>
      </c>
      <c r="U45" s="30">
        <f t="shared" si="29"/>
        <v>1.540061602055302</v>
      </c>
      <c r="V45" s="30">
        <f t="shared" si="15"/>
        <v>1.1623810831164032</v>
      </c>
      <c r="W45" s="30">
        <f t="shared" si="16"/>
        <v>0.68513942912334769</v>
      </c>
      <c r="X45" s="30">
        <f t="shared" si="17"/>
        <v>0.71924882451908534</v>
      </c>
      <c r="Y45" s="31">
        <f t="shared" si="18"/>
        <v>0</v>
      </c>
      <c r="Z45" s="14"/>
      <c r="AA45" s="14"/>
      <c r="AB45" s="14"/>
      <c r="AC45" s="30"/>
      <c r="AD45" s="30">
        <f t="shared" si="19"/>
        <v>0.77518558594853293</v>
      </c>
      <c r="AE45" s="30">
        <f t="shared" si="0"/>
        <v>0.6855840259596685</v>
      </c>
      <c r="AF45" s="30">
        <f t="shared" si="1"/>
        <v>0.87864365406911815</v>
      </c>
      <c r="AG45" s="31">
        <f t="shared" si="2"/>
        <v>0</v>
      </c>
      <c r="AH45" s="14"/>
      <c r="AI45" s="30">
        <f t="shared" si="3"/>
        <v>0.56288830863537598</v>
      </c>
      <c r="AJ45" s="30">
        <f t="shared" si="20"/>
        <v>0.42536231102052496</v>
      </c>
      <c r="AK45" s="30">
        <f t="shared" si="4"/>
        <v>5.0952700471365187E-2</v>
      </c>
      <c r="AL45" s="30">
        <f t="shared" si="5"/>
        <v>0</v>
      </c>
      <c r="AM45" s="30"/>
      <c r="AN45" s="14"/>
      <c r="AO45" s="14"/>
      <c r="AP45" s="14"/>
      <c r="AQ45" s="30"/>
      <c r="AR45" s="30">
        <f t="shared" si="6"/>
        <v>0</v>
      </c>
      <c r="AS45" s="30">
        <f t="shared" si="7"/>
        <v>0.60984113181576449</v>
      </c>
      <c r="AT45" s="30">
        <f t="shared" si="8"/>
        <v>0.92579050720825373</v>
      </c>
      <c r="AU45" s="14"/>
      <c r="AV45" s="30">
        <f t="shared" si="35"/>
        <v>6041.0976643777667</v>
      </c>
      <c r="AW45" s="30">
        <f t="shared" si="36"/>
        <v>4571.3401709448044</v>
      </c>
      <c r="AX45" s="30">
        <f t="shared" si="37"/>
        <v>2822.0687805711191</v>
      </c>
      <c r="AY45" s="30">
        <f t="shared" si="38"/>
        <v>1593.552095409412</v>
      </c>
      <c r="AZ45" s="30">
        <f t="shared" si="39"/>
        <v>1672.8864559724502</v>
      </c>
      <c r="BA45" s="30">
        <v>0</v>
      </c>
      <c r="BB45" s="30">
        <v>0</v>
      </c>
      <c r="BC45" s="30">
        <v>0</v>
      </c>
      <c r="BD45" s="30">
        <f t="shared" si="31"/>
        <v>0</v>
      </c>
      <c r="BE45" s="30">
        <f t="shared" si="32"/>
        <v>1991.5757999955326</v>
      </c>
      <c r="BF45" s="30">
        <f t="shared" si="33"/>
        <v>3328.1544983503313</v>
      </c>
      <c r="BG45" s="30">
        <f t="shared" si="34"/>
        <v>4635.880069787373</v>
      </c>
      <c r="BH45" s="32">
        <f t="shared" si="30"/>
        <v>26656.555535408788</v>
      </c>
      <c r="BI45" s="32"/>
      <c r="BJ45" s="6"/>
      <c r="BK45" s="6"/>
    </row>
    <row r="46" spans="1:63" x14ac:dyDescent="0.3">
      <c r="A46" s="26" t="s">
        <v>107</v>
      </c>
      <c r="B46" s="26" t="s">
        <v>108</v>
      </c>
      <c r="C46" s="27">
        <f>VLOOKUP(B46,[1]площадь!$A$6:$B$257,2,0)</f>
        <v>48.1</v>
      </c>
      <c r="D46" s="28"/>
      <c r="E46" s="9">
        <f t="shared" si="12"/>
        <v>366</v>
      </c>
      <c r="F46" s="10">
        <v>31</v>
      </c>
      <c r="G46" s="10">
        <v>29</v>
      </c>
      <c r="H46" s="10">
        <v>31</v>
      </c>
      <c r="I46" s="10">
        <v>30</v>
      </c>
      <c r="J46" s="11">
        <v>31</v>
      </c>
      <c r="K46" s="11">
        <v>30</v>
      </c>
      <c r="L46" s="11">
        <v>31</v>
      </c>
      <c r="M46" s="11">
        <v>31</v>
      </c>
      <c r="N46" s="11">
        <v>30</v>
      </c>
      <c r="O46" s="11">
        <v>31</v>
      </c>
      <c r="P46" s="12">
        <v>30</v>
      </c>
      <c r="Q46" s="11">
        <v>31</v>
      </c>
      <c r="R46" s="30">
        <f>VLOOKUP(B46,'общ. показания'!$A$2:$K$94,11,0)</f>
        <v>3.0453156931697958</v>
      </c>
      <c r="S46" s="30">
        <f>VLOOKUP(B46,'общ. показания'!$A$2:$T$94,20,0)</f>
        <v>1.1600595679743204</v>
      </c>
      <c r="T46" s="30">
        <f t="shared" si="28"/>
        <v>1.0088356090774242</v>
      </c>
      <c r="U46" s="30">
        <f t="shared" si="29"/>
        <v>0.76368003153463937</v>
      </c>
      <c r="V46" s="30">
        <f t="shared" si="15"/>
        <v>0.57639721750411332</v>
      </c>
      <c r="W46" s="30">
        <f t="shared" si="16"/>
        <v>0.33974439732817546</v>
      </c>
      <c r="X46" s="30">
        <f t="shared" si="17"/>
        <v>0.35665843772544337</v>
      </c>
      <c r="Y46" s="31">
        <f t="shared" si="18"/>
        <v>0</v>
      </c>
      <c r="Z46" s="14"/>
      <c r="AA46" s="14"/>
      <c r="AB46" s="14"/>
      <c r="AC46" s="30"/>
      <c r="AD46" s="30">
        <f t="shared" si="19"/>
        <v>0.38439615138272615</v>
      </c>
      <c r="AE46" s="30">
        <f t="shared" si="0"/>
        <v>0.33996486235732015</v>
      </c>
      <c r="AF46" s="30">
        <f t="shared" si="1"/>
        <v>0.43569855423427406</v>
      </c>
      <c r="AG46" s="31">
        <f t="shared" si="2"/>
        <v>0</v>
      </c>
      <c r="AH46" s="14"/>
      <c r="AI46" s="30">
        <f t="shared" si="3"/>
        <v>0.27912296541609882</v>
      </c>
      <c r="AJ46" s="30">
        <f t="shared" si="20"/>
        <v>0.21092708412461084</v>
      </c>
      <c r="AK46" s="30">
        <f t="shared" si="4"/>
        <v>2.5266236006934697E-2</v>
      </c>
      <c r="AL46" s="30">
        <f t="shared" si="5"/>
        <v>0</v>
      </c>
      <c r="AM46" s="30"/>
      <c r="AN46" s="14"/>
      <c r="AO46" s="14"/>
      <c r="AP46" s="14"/>
      <c r="AQ46" s="30"/>
      <c r="AR46" s="30">
        <f t="shared" si="6"/>
        <v>0</v>
      </c>
      <c r="AS46" s="30">
        <f t="shared" si="7"/>
        <v>0.30240575711688938</v>
      </c>
      <c r="AT46" s="30">
        <f t="shared" si="8"/>
        <v>0.45907756079089695</v>
      </c>
      <c r="AU46" s="14"/>
      <c r="AV46" s="30">
        <f t="shared" si="35"/>
        <v>2995.6370892429959</v>
      </c>
      <c r="AW46" s="30">
        <f t="shared" si="36"/>
        <v>2266.8191981695368</v>
      </c>
      <c r="AX46" s="30">
        <f t="shared" si="37"/>
        <v>1399.3969932522764</v>
      </c>
      <c r="AY46" s="30">
        <f t="shared" si="38"/>
        <v>790.20469885765681</v>
      </c>
      <c r="AZ46" s="30">
        <f t="shared" si="39"/>
        <v>829.54472713685425</v>
      </c>
      <c r="BA46" s="30">
        <v>0</v>
      </c>
      <c r="BB46" s="30">
        <v>0</v>
      </c>
      <c r="BC46" s="30">
        <v>0</v>
      </c>
      <c r="BD46" s="30">
        <f t="shared" si="31"/>
        <v>0</v>
      </c>
      <c r="BE46" s="30">
        <f t="shared" si="32"/>
        <v>987.57521628644463</v>
      </c>
      <c r="BF46" s="30">
        <f t="shared" si="33"/>
        <v>1650.3529007283603</v>
      </c>
      <c r="BG46" s="30">
        <f t="shared" si="34"/>
        <v>2298.8230036780683</v>
      </c>
      <c r="BH46" s="32">
        <f t="shared" si="30"/>
        <v>13218.353827352192</v>
      </c>
      <c r="BI46" s="32"/>
      <c r="BJ46" s="6"/>
      <c r="BK46" s="6"/>
    </row>
    <row r="47" spans="1:63" x14ac:dyDescent="0.3">
      <c r="A47" s="26" t="s">
        <v>109</v>
      </c>
      <c r="B47" s="26" t="s">
        <v>110</v>
      </c>
      <c r="C47" s="27">
        <f>VLOOKUP(B47,[1]площадь!$A$6:$B$257,2,0)</f>
        <v>74</v>
      </c>
      <c r="D47" s="28"/>
      <c r="E47" s="9">
        <f t="shared" si="12"/>
        <v>366</v>
      </c>
      <c r="F47" s="10">
        <v>31</v>
      </c>
      <c r="G47" s="10">
        <v>29</v>
      </c>
      <c r="H47" s="10">
        <v>31</v>
      </c>
      <c r="I47" s="10">
        <v>30</v>
      </c>
      <c r="J47" s="11">
        <v>31</v>
      </c>
      <c r="K47" s="11">
        <v>30</v>
      </c>
      <c r="L47" s="11">
        <v>31</v>
      </c>
      <c r="M47" s="11">
        <v>31</v>
      </c>
      <c r="N47" s="11">
        <v>30</v>
      </c>
      <c r="O47" s="11">
        <v>31</v>
      </c>
      <c r="P47" s="12">
        <v>30</v>
      </c>
      <c r="Q47" s="11">
        <v>31</v>
      </c>
      <c r="R47" s="30">
        <f>VLOOKUP(B47,'общ. показания'!$A$2:$K$94,11,0)</f>
        <v>5.5790000000000006</v>
      </c>
      <c r="S47" s="30">
        <f>VLOOKUP(B47,'общ. показания'!$A$2:$T$94,20,0)</f>
        <v>2.3890000000000011</v>
      </c>
      <c r="T47" s="30">
        <f t="shared" si="28"/>
        <v>1.8481807569791211</v>
      </c>
      <c r="U47" s="30">
        <f t="shared" si="29"/>
        <v>1.3990572161328299</v>
      </c>
      <c r="V47" s="30">
        <f t="shared" si="15"/>
        <v>1.0559562293222489</v>
      </c>
      <c r="W47" s="30">
        <f t="shared" si="16"/>
        <v>0.62240968873771496</v>
      </c>
      <c r="X47" s="30">
        <f t="shared" si="17"/>
        <v>0.65339610882808552</v>
      </c>
      <c r="Y47" s="31">
        <f t="shared" si="18"/>
        <v>0</v>
      </c>
      <c r="Z47" s="14"/>
      <c r="AA47" s="14"/>
      <c r="AB47" s="14"/>
      <c r="AC47" s="30"/>
      <c r="AD47" s="30">
        <f t="shared" si="19"/>
        <v>0.79161659539336826</v>
      </c>
      <c r="AE47" s="30">
        <f t="shared" si="0"/>
        <v>0.70011582042278109</v>
      </c>
      <c r="AF47" s="30">
        <f t="shared" si="1"/>
        <v>0.89726758418385177</v>
      </c>
      <c r="AG47" s="31">
        <f t="shared" si="2"/>
        <v>0</v>
      </c>
      <c r="AH47" s="14"/>
      <c r="AI47" s="30">
        <f t="shared" si="3"/>
        <v>0.4294199467939982</v>
      </c>
      <c r="AJ47" s="30">
        <f t="shared" si="20"/>
        <v>0.32450320634555513</v>
      </c>
      <c r="AK47" s="30">
        <f t="shared" si="4"/>
        <v>3.8871132318361069E-2</v>
      </c>
      <c r="AL47" s="30">
        <f t="shared" si="5"/>
        <v>0</v>
      </c>
      <c r="AM47" s="30"/>
      <c r="AN47" s="14"/>
      <c r="AO47" s="14"/>
      <c r="AP47" s="14"/>
      <c r="AQ47" s="30"/>
      <c r="AR47" s="30">
        <f t="shared" si="6"/>
        <v>0</v>
      </c>
      <c r="AS47" s="30">
        <f t="shared" si="7"/>
        <v>0.46523962633367599</v>
      </c>
      <c r="AT47" s="30">
        <f t="shared" si="8"/>
        <v>0.70627317044753379</v>
      </c>
      <c r="AU47" s="14"/>
      <c r="AV47" s="30">
        <f t="shared" si="35"/>
        <v>5297.4259248918233</v>
      </c>
      <c r="AW47" s="30">
        <f t="shared" si="36"/>
        <v>4008.7947154340263</v>
      </c>
      <c r="AX47" s="30">
        <f t="shared" si="37"/>
        <v>2546.4370638926621</v>
      </c>
      <c r="AY47" s="30">
        <f t="shared" si="38"/>
        <v>1447.6502468412766</v>
      </c>
      <c r="AZ47" s="30">
        <f t="shared" si="39"/>
        <v>1519.7209416010676</v>
      </c>
      <c r="BA47" s="30">
        <v>0</v>
      </c>
      <c r="BB47" s="30">
        <v>0</v>
      </c>
      <c r="BC47" s="30">
        <v>0</v>
      </c>
      <c r="BD47" s="30">
        <f t="shared" si="31"/>
        <v>0</v>
      </c>
      <c r="BE47" s="30">
        <f t="shared" si="32"/>
        <v>2033.7896922208258</v>
      </c>
      <c r="BF47" s="30">
        <f t="shared" si="33"/>
        <v>2993.984599588819</v>
      </c>
      <c r="BG47" s="30">
        <f t="shared" si="34"/>
        <v>4119.7527651687706</v>
      </c>
      <c r="BH47" s="32">
        <f t="shared" si="30"/>
        <v>23967.555949639274</v>
      </c>
      <c r="BI47" s="32"/>
      <c r="BJ47" s="6"/>
      <c r="BK47" s="6"/>
    </row>
    <row r="48" spans="1:63" x14ac:dyDescent="0.3">
      <c r="A48" s="26" t="s">
        <v>111</v>
      </c>
      <c r="B48" s="26" t="s">
        <v>112</v>
      </c>
      <c r="C48" s="27">
        <f>VLOOKUP(B48,[1]площадь!$A$6:$B$257,2,0)</f>
        <v>97</v>
      </c>
      <c r="D48" s="28"/>
      <c r="E48" s="9">
        <f t="shared" si="12"/>
        <v>366</v>
      </c>
      <c r="F48" s="10">
        <v>31</v>
      </c>
      <c r="G48" s="10">
        <v>29</v>
      </c>
      <c r="H48" s="10">
        <v>31</v>
      </c>
      <c r="I48" s="10">
        <v>30</v>
      </c>
      <c r="J48" s="11">
        <v>31</v>
      </c>
      <c r="K48" s="11">
        <v>30</v>
      </c>
      <c r="L48" s="11">
        <v>31</v>
      </c>
      <c r="M48" s="11">
        <v>31</v>
      </c>
      <c r="N48" s="11">
        <v>30</v>
      </c>
      <c r="O48" s="11">
        <v>31</v>
      </c>
      <c r="P48" s="12">
        <v>30</v>
      </c>
      <c r="Q48" s="11">
        <v>31</v>
      </c>
      <c r="R48" s="30">
        <f>VLOOKUP(B48,'общ. показания'!$A$2:$K$94,11,0)</f>
        <v>6.1412811275981332</v>
      </c>
      <c r="S48" s="30">
        <f>VLOOKUP(B48,'общ. показания'!$A$2:$T$94,20,0)</f>
        <v>2.3394132659773197</v>
      </c>
      <c r="T48" s="30">
        <f t="shared" si="28"/>
        <v>2.0344501887839948</v>
      </c>
      <c r="U48" s="30">
        <f t="shared" si="29"/>
        <v>1.540061602055302</v>
      </c>
      <c r="V48" s="30">
        <f t="shared" si="15"/>
        <v>1.1623810831164032</v>
      </c>
      <c r="W48" s="30">
        <f t="shared" si="16"/>
        <v>0.68513942912334769</v>
      </c>
      <c r="X48" s="30">
        <f t="shared" si="17"/>
        <v>0.71924882451908534</v>
      </c>
      <c r="Y48" s="31">
        <f t="shared" si="18"/>
        <v>0</v>
      </c>
      <c r="Z48" s="14"/>
      <c r="AA48" s="14"/>
      <c r="AB48" s="14"/>
      <c r="AC48" s="30"/>
      <c r="AD48" s="30">
        <f t="shared" si="19"/>
        <v>0.77518558594853293</v>
      </c>
      <c r="AE48" s="30">
        <f t="shared" si="0"/>
        <v>0.6855840259596685</v>
      </c>
      <c r="AF48" s="30">
        <f t="shared" si="1"/>
        <v>0.87864365406911815</v>
      </c>
      <c r="AG48" s="31">
        <f t="shared" si="2"/>
        <v>0</v>
      </c>
      <c r="AH48" s="14"/>
      <c r="AI48" s="30">
        <f t="shared" si="3"/>
        <v>0.56288830863537598</v>
      </c>
      <c r="AJ48" s="30">
        <f t="shared" si="20"/>
        <v>0.42536231102052496</v>
      </c>
      <c r="AK48" s="30">
        <f t="shared" si="4"/>
        <v>5.0952700471365187E-2</v>
      </c>
      <c r="AL48" s="30">
        <f t="shared" si="5"/>
        <v>0</v>
      </c>
      <c r="AM48" s="30"/>
      <c r="AN48" s="14"/>
      <c r="AO48" s="14"/>
      <c r="AP48" s="14"/>
      <c r="AQ48" s="30"/>
      <c r="AR48" s="30">
        <f t="shared" si="6"/>
        <v>0</v>
      </c>
      <c r="AS48" s="30">
        <f t="shared" si="7"/>
        <v>0.60984113181576449</v>
      </c>
      <c r="AT48" s="30">
        <f t="shared" si="8"/>
        <v>0.92579050720825373</v>
      </c>
      <c r="AU48" s="14"/>
      <c r="AV48" s="30">
        <f t="shared" si="35"/>
        <v>6041.0976643777667</v>
      </c>
      <c r="AW48" s="30">
        <f t="shared" si="36"/>
        <v>4571.3401709448044</v>
      </c>
      <c r="AX48" s="30">
        <f t="shared" si="37"/>
        <v>2822.0687805711191</v>
      </c>
      <c r="AY48" s="30">
        <f t="shared" si="38"/>
        <v>1593.552095409412</v>
      </c>
      <c r="AZ48" s="30">
        <f t="shared" si="39"/>
        <v>1672.8864559724502</v>
      </c>
      <c r="BA48" s="30">
        <v>0</v>
      </c>
      <c r="BB48" s="30">
        <v>0</v>
      </c>
      <c r="BC48" s="30">
        <v>0</v>
      </c>
      <c r="BD48" s="30">
        <f t="shared" si="31"/>
        <v>0</v>
      </c>
      <c r="BE48" s="30">
        <f t="shared" si="32"/>
        <v>1991.5757999955326</v>
      </c>
      <c r="BF48" s="30">
        <f t="shared" si="33"/>
        <v>3328.1544983503313</v>
      </c>
      <c r="BG48" s="30">
        <f t="shared" si="34"/>
        <v>4635.880069787373</v>
      </c>
      <c r="BH48" s="32">
        <f t="shared" si="30"/>
        <v>26656.555535408788</v>
      </c>
      <c r="BI48" s="32"/>
      <c r="BJ48" s="6"/>
      <c r="BK48" s="6"/>
    </row>
    <row r="49" spans="1:63" x14ac:dyDescent="0.3">
      <c r="A49" s="26" t="s">
        <v>113</v>
      </c>
      <c r="B49" s="26" t="s">
        <v>114</v>
      </c>
      <c r="C49" s="27">
        <f>VLOOKUP(B49,[1]площадь!$A$6:$B$257,2,0)</f>
        <v>96.2</v>
      </c>
      <c r="D49" s="28"/>
      <c r="E49" s="9">
        <f t="shared" si="12"/>
        <v>366</v>
      </c>
      <c r="F49" s="10">
        <v>31</v>
      </c>
      <c r="G49" s="10">
        <v>29</v>
      </c>
      <c r="H49" s="10">
        <v>31</v>
      </c>
      <c r="I49" s="10">
        <v>30</v>
      </c>
      <c r="J49" s="11">
        <v>31</v>
      </c>
      <c r="K49" s="11">
        <v>30</v>
      </c>
      <c r="L49" s="11">
        <v>31</v>
      </c>
      <c r="M49" s="11">
        <v>31</v>
      </c>
      <c r="N49" s="11">
        <v>30</v>
      </c>
      <c r="O49" s="11">
        <v>31</v>
      </c>
      <c r="P49" s="12">
        <v>30</v>
      </c>
      <c r="Q49" s="11">
        <v>31</v>
      </c>
      <c r="R49" s="30">
        <f>VLOOKUP(B49,'общ. показания'!$A$2:$K$94,11,0)</f>
        <v>6.0906313863395916</v>
      </c>
      <c r="S49" s="30">
        <f>VLOOKUP(B49,'общ. показания'!$A$2:$T$94,20,0)</f>
        <v>3.6819999999999999</v>
      </c>
      <c r="T49" s="30">
        <f t="shared" si="28"/>
        <v>2.0176712181548484</v>
      </c>
      <c r="U49" s="30">
        <f t="shared" si="29"/>
        <v>1.5273600630692787</v>
      </c>
      <c r="V49" s="30">
        <f t="shared" si="15"/>
        <v>1.1527944350082266</v>
      </c>
      <c r="W49" s="30">
        <f t="shared" si="16"/>
        <v>0.67948879465635093</v>
      </c>
      <c r="X49" s="30">
        <f t="shared" si="17"/>
        <v>0.71331687545088673</v>
      </c>
      <c r="Y49" s="31">
        <f t="shared" si="18"/>
        <v>0</v>
      </c>
      <c r="Z49" s="14"/>
      <c r="AA49" s="14"/>
      <c r="AB49" s="14"/>
      <c r="AC49" s="30"/>
      <c r="AD49" s="30">
        <f t="shared" si="19"/>
        <v>1.2200637522973548</v>
      </c>
      <c r="AE49" s="30">
        <f t="shared" si="0"/>
        <v>1.0790399542891078</v>
      </c>
      <c r="AF49" s="30">
        <f t="shared" si="1"/>
        <v>1.3828962934135371</v>
      </c>
      <c r="AG49" s="31">
        <f t="shared" si="2"/>
        <v>0</v>
      </c>
      <c r="AH49" s="14"/>
      <c r="AI49" s="30">
        <f t="shared" si="3"/>
        <v>0.55824593083219765</v>
      </c>
      <c r="AJ49" s="30">
        <f t="shared" si="20"/>
        <v>0.42185416824922167</v>
      </c>
      <c r="AK49" s="30">
        <f t="shared" si="4"/>
        <v>5.0532472013869394E-2</v>
      </c>
      <c r="AL49" s="30">
        <f t="shared" si="5"/>
        <v>0</v>
      </c>
      <c r="AM49" s="30"/>
      <c r="AN49" s="14"/>
      <c r="AO49" s="14"/>
      <c r="AP49" s="14"/>
      <c r="AQ49" s="30"/>
      <c r="AR49" s="30">
        <f t="shared" si="6"/>
        <v>0</v>
      </c>
      <c r="AS49" s="30">
        <f t="shared" si="7"/>
        <v>0.60481151423377877</v>
      </c>
      <c r="AT49" s="30">
        <f t="shared" si="8"/>
        <v>0.91815512158179391</v>
      </c>
      <c r="AU49" s="14"/>
      <c r="AV49" s="30">
        <f t="shared" si="35"/>
        <v>5991.2741784859918</v>
      </c>
      <c r="AW49" s="30">
        <f t="shared" si="36"/>
        <v>4533.6383963390736</v>
      </c>
      <c r="AX49" s="30">
        <f t="shared" si="37"/>
        <v>2798.7939865045528</v>
      </c>
      <c r="AY49" s="30">
        <f t="shared" si="38"/>
        <v>1580.4093977153136</v>
      </c>
      <c r="AZ49" s="30">
        <f t="shared" si="39"/>
        <v>1659.0894542737085</v>
      </c>
      <c r="BA49" s="30">
        <v>0</v>
      </c>
      <c r="BB49" s="30">
        <v>0</v>
      </c>
      <c r="BC49" s="30">
        <v>0</v>
      </c>
      <c r="BD49" s="30">
        <f t="shared" si="31"/>
        <v>0</v>
      </c>
      <c r="BE49" s="30">
        <f t="shared" si="32"/>
        <v>3134.5389898522717</v>
      </c>
      <c r="BF49" s="30">
        <f t="shared" si="33"/>
        <v>4326.0838388702587</v>
      </c>
      <c r="BG49" s="30">
        <f t="shared" si="34"/>
        <v>5911.7692533494046</v>
      </c>
      <c r="BH49" s="32">
        <f t="shared" si="30"/>
        <v>29935.597495390572</v>
      </c>
      <c r="BI49" s="32"/>
      <c r="BJ49" s="6"/>
      <c r="BK49" s="6"/>
    </row>
    <row r="50" spans="1:63" x14ac:dyDescent="0.3">
      <c r="A50" s="26" t="s">
        <v>115</v>
      </c>
      <c r="B50" s="26" t="s">
        <v>116</v>
      </c>
      <c r="C50" s="27">
        <f>VLOOKUP(B50,[1]площадь!$A$6:$B$257,2,0)</f>
        <v>79.3</v>
      </c>
      <c r="D50" s="28"/>
      <c r="E50" s="9">
        <f t="shared" si="12"/>
        <v>366</v>
      </c>
      <c r="F50" s="10">
        <v>31</v>
      </c>
      <c r="G50" s="10">
        <v>29</v>
      </c>
      <c r="H50" s="10">
        <v>31</v>
      </c>
      <c r="I50" s="10">
        <v>30</v>
      </c>
      <c r="J50" s="11">
        <v>31</v>
      </c>
      <c r="K50" s="11">
        <v>30</v>
      </c>
      <c r="L50" s="11">
        <v>31</v>
      </c>
      <c r="M50" s="11">
        <v>31</v>
      </c>
      <c r="N50" s="11">
        <v>30</v>
      </c>
      <c r="O50" s="11">
        <v>31</v>
      </c>
      <c r="P50" s="12">
        <v>30</v>
      </c>
      <c r="Q50" s="11">
        <v>31</v>
      </c>
      <c r="R50" s="30">
        <f>VLOOKUP(B50,'общ. показания'!$A$2:$K$94,11,0)</f>
        <v>2.073</v>
      </c>
      <c r="S50" s="30">
        <f>VLOOKUP(B50,'общ. показания'!$A$2:$T$94,20,0)</f>
        <v>1.1709999999999998</v>
      </c>
      <c r="T50" s="30">
        <f t="shared" si="28"/>
        <v>0.6867321579526291</v>
      </c>
      <c r="U50" s="30">
        <f t="shared" si="29"/>
        <v>0.5198504407677641</v>
      </c>
      <c r="V50" s="30">
        <f t="shared" si="15"/>
        <v>0.39236373245832978</v>
      </c>
      <c r="W50" s="30">
        <f t="shared" si="16"/>
        <v>0.2312699918898159</v>
      </c>
      <c r="X50" s="30">
        <f t="shared" si="17"/>
        <v>0.24278367693146105</v>
      </c>
      <c r="Y50" s="31">
        <f t="shared" si="18"/>
        <v>0</v>
      </c>
      <c r="Z50" s="14"/>
      <c r="AA50" s="14"/>
      <c r="AB50" s="14"/>
      <c r="AC50" s="30"/>
      <c r="AD50" s="30">
        <f t="shared" si="19"/>
        <v>0.38802136174367252</v>
      </c>
      <c r="AE50" s="30">
        <f t="shared" si="0"/>
        <v>0.34317104466934956</v>
      </c>
      <c r="AF50" s="30">
        <f t="shared" si="1"/>
        <v>0.43980759358697769</v>
      </c>
      <c r="AG50" s="31">
        <f t="shared" si="2"/>
        <v>0</v>
      </c>
      <c r="AH50" s="14"/>
      <c r="AI50" s="30">
        <f t="shared" si="3"/>
        <v>0.46017569974005479</v>
      </c>
      <c r="AJ50" s="30">
        <f t="shared" si="20"/>
        <v>0.34774465220543943</v>
      </c>
      <c r="AK50" s="30">
        <f t="shared" si="4"/>
        <v>4.1655145849270714E-2</v>
      </c>
      <c r="AL50" s="30">
        <f t="shared" si="5"/>
        <v>0</v>
      </c>
      <c r="AM50" s="30"/>
      <c r="AN50" s="14"/>
      <c r="AO50" s="14"/>
      <c r="AP50" s="14"/>
      <c r="AQ50" s="30"/>
      <c r="AR50" s="30">
        <f t="shared" si="6"/>
        <v>0</v>
      </c>
      <c r="AS50" s="30">
        <f t="shared" si="7"/>
        <v>0.49856084281433116</v>
      </c>
      <c r="AT50" s="30">
        <f t="shared" si="8"/>
        <v>0.75685760022283011</v>
      </c>
      <c r="AU50" s="14"/>
      <c r="AV50" s="30">
        <f t="shared" si="35"/>
        <v>2667.5700480502596</v>
      </c>
      <c r="AW50" s="30">
        <f t="shared" si="36"/>
        <v>2017.9220748445146</v>
      </c>
      <c r="AX50" s="30">
        <f t="shared" si="37"/>
        <v>1009.4758286780819</v>
      </c>
      <c r="AY50" s="30">
        <f t="shared" si="38"/>
        <v>537.90624873668503</v>
      </c>
      <c r="AZ50" s="30">
        <f t="shared" si="39"/>
        <v>564.68569850134668</v>
      </c>
      <c r="BA50" s="30">
        <v>0</v>
      </c>
      <c r="BB50" s="30">
        <v>0</v>
      </c>
      <c r="BC50" s="30">
        <v>0</v>
      </c>
      <c r="BD50" s="30">
        <f t="shared" si="31"/>
        <v>0</v>
      </c>
      <c r="BE50" s="30">
        <f t="shared" si="32"/>
        <v>996.88896173737362</v>
      </c>
      <c r="BF50" s="30">
        <f t="shared" si="33"/>
        <v>2162.5438960475731</v>
      </c>
      <c r="BG50" s="30">
        <f t="shared" si="34"/>
        <v>3074.4243493284057</v>
      </c>
      <c r="BH50" s="32">
        <f t="shared" si="30"/>
        <v>13031.41710592424</v>
      </c>
      <c r="BI50" s="32"/>
      <c r="BJ50" s="6"/>
      <c r="BK50" s="6"/>
    </row>
    <row r="51" spans="1:63" x14ac:dyDescent="0.3">
      <c r="A51" s="26" t="s">
        <v>117</v>
      </c>
      <c r="B51" s="26" t="s">
        <v>118</v>
      </c>
      <c r="C51" s="27">
        <f>VLOOKUP(B51,[1]площадь!$A$6:$B$257,2,0)</f>
        <v>81.5</v>
      </c>
      <c r="D51" s="27"/>
      <c r="E51" s="9">
        <f t="shared" si="12"/>
        <v>317</v>
      </c>
      <c r="F51" s="10">
        <v>31</v>
      </c>
      <c r="G51" s="10">
        <v>29</v>
      </c>
      <c r="H51" s="10">
        <v>31</v>
      </c>
      <c r="I51" s="10">
        <v>30</v>
      </c>
      <c r="J51" s="11">
        <v>31</v>
      </c>
      <c r="K51" s="11">
        <v>30</v>
      </c>
      <c r="L51" s="11">
        <v>31</v>
      </c>
      <c r="M51" s="11">
        <v>31</v>
      </c>
      <c r="N51" s="11">
        <v>30</v>
      </c>
      <c r="O51" s="11">
        <v>31</v>
      </c>
      <c r="P51" s="12">
        <v>12</v>
      </c>
      <c r="Q51" s="11"/>
      <c r="R51" s="30">
        <f>VLOOKUP(B51,'общ. показания'!$A$2:$K$94,11,0)</f>
        <v>7.1359999999999992</v>
      </c>
      <c r="S51" s="30">
        <f>VLOOKUP(B51,'общ. показания'!$A$2:$T$94,20,0)</f>
        <v>2.3670000000000009</v>
      </c>
      <c r="T51" s="30">
        <f t="shared" si="28"/>
        <v>2.3639752431982441</v>
      </c>
      <c r="U51" s="30">
        <f t="shared" si="29"/>
        <v>1.7895092838006581</v>
      </c>
      <c r="V51" s="30">
        <f t="shared" si="15"/>
        <v>1.3506548937880565</v>
      </c>
      <c r="W51" s="30">
        <f t="shared" si="16"/>
        <v>0.79611319928882107</v>
      </c>
      <c r="X51" s="30">
        <f t="shared" si="17"/>
        <v>0.83574737992421899</v>
      </c>
      <c r="Y51" s="31">
        <f t="shared" si="18"/>
        <v>0</v>
      </c>
      <c r="Z51" s="14"/>
      <c r="AA51" s="14"/>
      <c r="AB51" s="14"/>
      <c r="AC51" s="30"/>
      <c r="AD51" s="30">
        <f t="shared" si="19"/>
        <v>0.78432669790544263</v>
      </c>
      <c r="AE51" s="30">
        <f t="shared" si="0"/>
        <v>0.27746741681719927</v>
      </c>
      <c r="AF51" s="30">
        <f t="shared" si="1"/>
        <v>0</v>
      </c>
      <c r="AG51" s="31">
        <f t="shared" si="2"/>
        <v>-1.3052058852773589</v>
      </c>
      <c r="AH51" s="14"/>
      <c r="AI51" s="30">
        <f t="shared" si="3"/>
        <v>0.47294223869879531</v>
      </c>
      <c r="AJ51" s="30">
        <f t="shared" si="20"/>
        <v>0.35739204482652354</v>
      </c>
      <c r="AK51" s="30">
        <f t="shared" si="4"/>
        <v>4.2810774107384153E-2</v>
      </c>
      <c r="AL51" s="30">
        <f t="shared" si="5"/>
        <v>0</v>
      </c>
      <c r="AM51" s="30"/>
      <c r="AN51" s="14"/>
      <c r="AO51" s="14"/>
      <c r="AP51" s="14"/>
      <c r="AQ51" s="30"/>
      <c r="AR51" s="30">
        <f t="shared" si="6"/>
        <v>0</v>
      </c>
      <c r="AS51" s="30">
        <f t="shared" si="7"/>
        <v>0.20495691646591668</v>
      </c>
      <c r="AT51" s="30">
        <f t="shared" si="8"/>
        <v>0</v>
      </c>
      <c r="AU51" s="14"/>
      <c r="AV51" s="30">
        <f t="shared" si="35"/>
        <v>6598.3296327946864</v>
      </c>
      <c r="AW51" s="30">
        <f t="shared" si="36"/>
        <v>4993.4348622273892</v>
      </c>
      <c r="AX51" s="30">
        <f t="shared" si="37"/>
        <v>3241.0339276446475</v>
      </c>
      <c r="AY51" s="30">
        <f t="shared" si="38"/>
        <v>1851.6637679618832</v>
      </c>
      <c r="AZ51" s="30">
        <f t="shared" si="39"/>
        <v>1943.8481160181425</v>
      </c>
      <c r="BA51" s="30">
        <v>0</v>
      </c>
      <c r="BB51" s="30">
        <v>0</v>
      </c>
      <c r="BC51" s="30">
        <v>0</v>
      </c>
      <c r="BD51" s="30">
        <f t="shared" si="31"/>
        <v>0</v>
      </c>
      <c r="BE51" s="30">
        <f t="shared" si="32"/>
        <v>2015.0607791907469</v>
      </c>
      <c r="BF51" s="30">
        <f t="shared" si="33"/>
        <v>1239.4253000976501</v>
      </c>
      <c r="BG51" s="30">
        <f t="shared" si="34"/>
        <v>0</v>
      </c>
      <c r="BH51" s="32">
        <f t="shared" si="30"/>
        <v>21882.796385935144</v>
      </c>
      <c r="BI51" s="32"/>
      <c r="BJ51" s="6"/>
      <c r="BK51" s="6"/>
    </row>
    <row r="52" spans="1:63" x14ac:dyDescent="0.3">
      <c r="A52" s="26" t="s">
        <v>519</v>
      </c>
      <c r="B52" s="26" t="s">
        <v>118</v>
      </c>
      <c r="C52" s="27">
        <f>VLOOKUP(B52,[1]площадь!$A$6:$B$257,2,0)</f>
        <v>81.5</v>
      </c>
      <c r="D52" s="27" t="s">
        <v>520</v>
      </c>
      <c r="E52" s="9"/>
      <c r="F52" s="10"/>
      <c r="G52" s="10"/>
      <c r="H52" s="10"/>
      <c r="I52" s="10"/>
      <c r="J52" s="11"/>
      <c r="K52" s="11"/>
      <c r="L52" s="11"/>
      <c r="M52" s="11"/>
      <c r="N52" s="11"/>
      <c r="O52" s="11"/>
      <c r="P52" s="12">
        <v>18</v>
      </c>
      <c r="Q52" s="11">
        <v>31</v>
      </c>
      <c r="R52" s="30">
        <f>VLOOKUP(B52,'общ. показания'!$A$2:$K$94,11,0)</f>
        <v>7.1359999999999992</v>
      </c>
      <c r="S52" s="30">
        <f>VLOOKUP(B52,'общ. показания'!$A$2:$T$94,20,0)</f>
        <v>2.3670000000000009</v>
      </c>
      <c r="T52" s="30"/>
      <c r="U52" s="30"/>
      <c r="V52" s="30"/>
      <c r="W52" s="30"/>
      <c r="X52" s="30">
        <f t="shared" si="17"/>
        <v>0</v>
      </c>
      <c r="Y52" s="31">
        <f t="shared" si="18"/>
        <v>-7.1359999999999992</v>
      </c>
      <c r="Z52" s="14"/>
      <c r="AA52" s="14"/>
      <c r="AB52" s="14"/>
      <c r="AC52" s="30"/>
      <c r="AD52" s="30">
        <f t="shared" si="19"/>
        <v>0</v>
      </c>
      <c r="AE52" s="30">
        <f t="shared" si="0"/>
        <v>0.41620112522579888</v>
      </c>
      <c r="AF52" s="30">
        <f t="shared" si="1"/>
        <v>0.88900476005156004</v>
      </c>
      <c r="AG52" s="31"/>
      <c r="AH52" s="14"/>
      <c r="AI52" s="30">
        <f t="shared" si="3"/>
        <v>0</v>
      </c>
      <c r="AJ52" s="30">
        <f t="shared" si="20"/>
        <v>0</v>
      </c>
      <c r="AK52" s="30">
        <f t="shared" si="4"/>
        <v>0</v>
      </c>
      <c r="AL52" s="30">
        <f t="shared" si="5"/>
        <v>0</v>
      </c>
      <c r="AM52" s="30"/>
      <c r="AN52" s="14"/>
      <c r="AO52" s="14"/>
      <c r="AP52" s="14"/>
      <c r="AQ52" s="30"/>
      <c r="AR52" s="30"/>
      <c r="AS52" s="30">
        <f t="shared" si="7"/>
        <v>0.30743537469887505</v>
      </c>
      <c r="AT52" s="30">
        <f t="shared" si="8"/>
        <v>0.77785491069559465</v>
      </c>
      <c r="AU52" s="14"/>
      <c r="AV52" s="30">
        <f t="shared" si="35"/>
        <v>0</v>
      </c>
      <c r="AW52" s="30">
        <f t="shared" si="36"/>
        <v>0</v>
      </c>
      <c r="AX52" s="30">
        <f t="shared" si="37"/>
        <v>0</v>
      </c>
      <c r="AY52" s="30">
        <f t="shared" si="38"/>
        <v>0</v>
      </c>
      <c r="AZ52" s="30">
        <f t="shared" si="39"/>
        <v>0</v>
      </c>
      <c r="BA52" s="30">
        <v>0</v>
      </c>
      <c r="BB52" s="30">
        <v>0</v>
      </c>
      <c r="BC52" s="30">
        <v>0</v>
      </c>
      <c r="BD52" s="30">
        <f t="shared" si="31"/>
        <v>0</v>
      </c>
      <c r="BE52" s="30">
        <f t="shared" si="32"/>
        <v>0</v>
      </c>
      <c r="BF52" s="30">
        <f t="shared" si="33"/>
        <v>1859.1379501464751</v>
      </c>
      <c r="BG52" s="30">
        <f t="shared" si="34"/>
        <v>4282.4291916967604</v>
      </c>
      <c r="BH52" s="32">
        <f>SUM(AV52:BG52)</f>
        <v>6141.5671418432357</v>
      </c>
      <c r="BI52" s="32"/>
      <c r="BJ52" s="6"/>
      <c r="BK52" s="6"/>
    </row>
    <row r="53" spans="1:63" x14ac:dyDescent="0.3">
      <c r="A53" s="26" t="s">
        <v>119</v>
      </c>
      <c r="B53" s="26" t="s">
        <v>120</v>
      </c>
      <c r="C53" s="27">
        <f>VLOOKUP(B53,[1]площадь!$A$6:$B$257,2,0)</f>
        <v>98.8</v>
      </c>
      <c r="D53" s="28"/>
      <c r="E53" s="9">
        <f t="shared" si="12"/>
        <v>366</v>
      </c>
      <c r="F53" s="10">
        <v>31</v>
      </c>
      <c r="G53" s="10">
        <v>29</v>
      </c>
      <c r="H53" s="10">
        <v>31</v>
      </c>
      <c r="I53" s="10">
        <v>30</v>
      </c>
      <c r="J53" s="11">
        <v>31</v>
      </c>
      <c r="K53" s="11">
        <v>30</v>
      </c>
      <c r="L53" s="11">
        <v>31</v>
      </c>
      <c r="M53" s="11">
        <v>31</v>
      </c>
      <c r="N53" s="11">
        <v>30</v>
      </c>
      <c r="O53" s="11">
        <v>31</v>
      </c>
      <c r="P53" s="12">
        <v>30</v>
      </c>
      <c r="Q53" s="11">
        <v>31</v>
      </c>
      <c r="R53" s="30">
        <f>VLOOKUP(B53,'общ. показания'!$A$2:$K$94,11,0)</f>
        <v>6.2552430454298511</v>
      </c>
      <c r="S53" s="30">
        <f>VLOOKUP(B53,'общ. показания'!$A$2:$T$94,20,0)</f>
        <v>2.3828250585418473</v>
      </c>
      <c r="T53" s="30">
        <f t="shared" si="28"/>
        <v>2.0722028726995743</v>
      </c>
      <c r="U53" s="30">
        <f>R53*$U$1/29*G53</f>
        <v>1.5686400647738539</v>
      </c>
      <c r="V53" s="30">
        <f t="shared" si="15"/>
        <v>1.1839510413598002</v>
      </c>
      <c r="W53" s="30">
        <f t="shared" si="16"/>
        <v>0.69785335667409021</v>
      </c>
      <c r="X53" s="30">
        <f t="shared" si="17"/>
        <v>0.73259570992253231</v>
      </c>
      <c r="Y53" s="31">
        <f t="shared" si="18"/>
        <v>0</v>
      </c>
      <c r="Z53" s="14"/>
      <c r="AA53" s="14"/>
      <c r="AB53" s="14"/>
      <c r="AC53" s="30"/>
      <c r="AD53" s="30">
        <f t="shared" si="19"/>
        <v>0.78957047311046447</v>
      </c>
      <c r="AE53" s="30">
        <f t="shared" si="0"/>
        <v>0.69830620376098196</v>
      </c>
      <c r="AF53" s="30">
        <f t="shared" si="1"/>
        <v>0.89494838167040081</v>
      </c>
      <c r="AG53" s="31">
        <f t="shared" si="2"/>
        <v>0</v>
      </c>
      <c r="AH53" s="14"/>
      <c r="AI53" s="30">
        <f t="shared" si="3"/>
        <v>0.57333365869252728</v>
      </c>
      <c r="AJ53" s="30">
        <f t="shared" si="20"/>
        <v>0.43325563225595737</v>
      </c>
      <c r="AK53" s="30">
        <f t="shared" si="4"/>
        <v>5.1898214500730726E-2</v>
      </c>
      <c r="AL53" s="30">
        <f t="shared" si="5"/>
        <v>0</v>
      </c>
      <c r="AM53" s="30"/>
      <c r="AN53" s="14"/>
      <c r="AO53" s="14"/>
      <c r="AP53" s="14"/>
      <c r="AQ53" s="30"/>
      <c r="AR53" s="30">
        <f t="shared" si="6"/>
        <v>0</v>
      </c>
      <c r="AS53" s="30">
        <f t="shared" si="7"/>
        <v>0.6211577713752322</v>
      </c>
      <c r="AT53" s="30">
        <f t="shared" si="8"/>
        <v>0.94297012486778831</v>
      </c>
      <c r="AU53" s="14"/>
      <c r="AV53" s="30">
        <f t="shared" si="35"/>
        <v>6153.2005076342621</v>
      </c>
      <c r="AW53" s="30">
        <f t="shared" si="36"/>
        <v>4656.1691638076982</v>
      </c>
      <c r="AX53" s="30">
        <f t="shared" si="37"/>
        <v>2874.437067220892</v>
      </c>
      <c r="AY53" s="30">
        <f t="shared" si="38"/>
        <v>1623.1231652211329</v>
      </c>
      <c r="AZ53" s="30">
        <f t="shared" si="39"/>
        <v>1703.9297097946196</v>
      </c>
      <c r="BA53" s="30">
        <v>0</v>
      </c>
      <c r="BB53" s="30">
        <v>0</v>
      </c>
      <c r="BC53" s="30">
        <v>0</v>
      </c>
      <c r="BD53" s="30">
        <f t="shared" si="31"/>
        <v>0</v>
      </c>
      <c r="BE53" s="30">
        <f t="shared" si="32"/>
        <v>2028.5328766964808</v>
      </c>
      <c r="BF53" s="30">
        <f t="shared" si="33"/>
        <v>3389.914066360956</v>
      </c>
      <c r="BG53" s="30">
        <f t="shared" si="34"/>
        <v>4721.9067102576537</v>
      </c>
      <c r="BH53" s="32">
        <f t="shared" ref="BH53:BH77" si="40">SUM(AV53:BG53)</f>
        <v>27151.213266993691</v>
      </c>
      <c r="BI53" s="32"/>
      <c r="BJ53" s="6"/>
      <c r="BK53" s="6"/>
    </row>
    <row r="54" spans="1:63" x14ac:dyDescent="0.3">
      <c r="A54" s="26" t="s">
        <v>121</v>
      </c>
      <c r="B54" s="26" t="s">
        <v>122</v>
      </c>
      <c r="C54" s="27">
        <f>VLOOKUP(B54,[1]площадь!$A$6:$B$257,2,0)</f>
        <v>48.3</v>
      </c>
      <c r="D54" s="28"/>
      <c r="E54" s="9">
        <f t="shared" si="12"/>
        <v>366</v>
      </c>
      <c r="F54" s="10">
        <v>31</v>
      </c>
      <c r="G54" s="10">
        <v>29</v>
      </c>
      <c r="H54" s="10">
        <v>31</v>
      </c>
      <c r="I54" s="10">
        <v>30</v>
      </c>
      <c r="J54" s="11">
        <v>31</v>
      </c>
      <c r="K54" s="11">
        <v>30</v>
      </c>
      <c r="L54" s="11">
        <v>31</v>
      </c>
      <c r="M54" s="11">
        <v>31</v>
      </c>
      <c r="N54" s="11">
        <v>30</v>
      </c>
      <c r="O54" s="11">
        <v>31</v>
      </c>
      <c r="P54" s="12">
        <v>30</v>
      </c>
      <c r="Q54" s="11">
        <v>31</v>
      </c>
      <c r="R54" s="30">
        <f>VLOOKUP(B54,'общ. показания'!$A$2:$K$94,11,0)</f>
        <v>3.057978128484431</v>
      </c>
      <c r="S54" s="30">
        <f>VLOOKUP(B54,'общ. показания'!$A$2:$T$94,20,0)</f>
        <v>1.1648831004814901</v>
      </c>
      <c r="T54" s="30">
        <f t="shared" si="28"/>
        <v>1.0130303517347108</v>
      </c>
      <c r="U54" s="30">
        <f t="shared" ref="U54:U76" si="41">R54*$U$1/29*G54</f>
        <v>0.76685541628114506</v>
      </c>
      <c r="V54" s="30">
        <f t="shared" si="15"/>
        <v>0.57879387953115735</v>
      </c>
      <c r="W54" s="30">
        <f t="shared" si="16"/>
        <v>0.34115705594492463</v>
      </c>
      <c r="X54" s="30">
        <f t="shared" si="17"/>
        <v>0.35814142499249302</v>
      </c>
      <c r="Y54" s="31">
        <f t="shared" si="18"/>
        <v>0</v>
      </c>
      <c r="Z54" s="14"/>
      <c r="AA54" s="14"/>
      <c r="AB54" s="14"/>
      <c r="AC54" s="30"/>
      <c r="AD54" s="30">
        <f t="shared" si="19"/>
        <v>0.38599447217849631</v>
      </c>
      <c r="AE54" s="30">
        <f t="shared" si="0"/>
        <v>0.34137843766857723</v>
      </c>
      <c r="AF54" s="30">
        <f t="shared" si="1"/>
        <v>0.43751019063441654</v>
      </c>
      <c r="AG54" s="31">
        <f t="shared" si="2"/>
        <v>0</v>
      </c>
      <c r="AH54" s="14"/>
      <c r="AI54" s="30">
        <f t="shared" si="3"/>
        <v>0.28028355986689341</v>
      </c>
      <c r="AJ54" s="30">
        <f t="shared" si="20"/>
        <v>0.21180411981743663</v>
      </c>
      <c r="AK54" s="30">
        <f t="shared" si="4"/>
        <v>2.5371293121308643E-2</v>
      </c>
      <c r="AL54" s="30">
        <f t="shared" si="5"/>
        <v>0</v>
      </c>
      <c r="AM54" s="30"/>
      <c r="AN54" s="14"/>
      <c r="AO54" s="14"/>
      <c r="AP54" s="14"/>
      <c r="AQ54" s="30"/>
      <c r="AR54" s="30">
        <f t="shared" si="6"/>
        <v>0</v>
      </c>
      <c r="AS54" s="30">
        <f t="shared" si="7"/>
        <v>0.30366316151238576</v>
      </c>
      <c r="AT54" s="30">
        <f t="shared" si="8"/>
        <v>0.46098640719751188</v>
      </c>
      <c r="AU54" s="14"/>
      <c r="AV54" s="30">
        <f t="shared" si="35"/>
        <v>3008.0929607159392</v>
      </c>
      <c r="AW54" s="30">
        <f t="shared" si="36"/>
        <v>2276.2446418209693</v>
      </c>
      <c r="AX54" s="30">
        <f t="shared" si="37"/>
        <v>1405.2156917689176</v>
      </c>
      <c r="AY54" s="30">
        <f t="shared" si="38"/>
        <v>793.49037328118129</v>
      </c>
      <c r="AZ54" s="30">
        <f t="shared" si="39"/>
        <v>832.99397756153974</v>
      </c>
      <c r="BA54" s="30">
        <v>0</v>
      </c>
      <c r="BB54" s="30">
        <v>0</v>
      </c>
      <c r="BC54" s="30">
        <v>0</v>
      </c>
      <c r="BD54" s="30">
        <f t="shared" si="31"/>
        <v>0</v>
      </c>
      <c r="BE54" s="30">
        <f t="shared" si="32"/>
        <v>991.68155814210547</v>
      </c>
      <c r="BF54" s="30">
        <f t="shared" si="33"/>
        <v>1657.215074951763</v>
      </c>
      <c r="BG54" s="30">
        <f t="shared" si="34"/>
        <v>2308.3815192858769</v>
      </c>
      <c r="BH54" s="32">
        <f t="shared" si="40"/>
        <v>13273.315797528292</v>
      </c>
      <c r="BI54" s="32"/>
      <c r="BJ54" s="6"/>
      <c r="BK54" s="6"/>
    </row>
    <row r="55" spans="1:63" x14ac:dyDescent="0.3">
      <c r="A55" s="26" t="s">
        <v>123</v>
      </c>
      <c r="B55" s="26" t="s">
        <v>124</v>
      </c>
      <c r="C55" s="27">
        <f>VLOOKUP(B55,[1]площадь!$A$6:$B$257,2,0)</f>
        <v>73.900000000000006</v>
      </c>
      <c r="D55" s="28"/>
      <c r="E55" s="9">
        <f t="shared" si="12"/>
        <v>366</v>
      </c>
      <c r="F55" s="10">
        <v>31</v>
      </c>
      <c r="G55" s="10">
        <v>29</v>
      </c>
      <c r="H55" s="10">
        <v>31</v>
      </c>
      <c r="I55" s="10">
        <v>30</v>
      </c>
      <c r="J55" s="11">
        <v>31</v>
      </c>
      <c r="K55" s="11">
        <v>30</v>
      </c>
      <c r="L55" s="11">
        <v>31</v>
      </c>
      <c r="M55" s="11">
        <v>31</v>
      </c>
      <c r="N55" s="11">
        <v>30</v>
      </c>
      <c r="O55" s="11">
        <v>31</v>
      </c>
      <c r="P55" s="12">
        <v>30</v>
      </c>
      <c r="Q55" s="11">
        <v>31</v>
      </c>
      <c r="R55" s="30">
        <f>VLOOKUP(B55,'общ. показания'!$A$2:$K$94,11,0)</f>
        <v>4.6787698487577529</v>
      </c>
      <c r="S55" s="30">
        <f>VLOOKUP(B55,'общ. показания'!$A$2:$T$94,20,0)</f>
        <v>1.782295261399216</v>
      </c>
      <c r="T55" s="30">
        <f t="shared" si="28"/>
        <v>1.549957411867394</v>
      </c>
      <c r="U55" s="30">
        <f t="shared" si="41"/>
        <v>1.1733046638338847</v>
      </c>
      <c r="V55" s="30">
        <f t="shared" si="15"/>
        <v>0.88556661899280609</v>
      </c>
      <c r="W55" s="30">
        <f t="shared" si="16"/>
        <v>0.52197735888881847</v>
      </c>
      <c r="X55" s="30">
        <f t="shared" si="17"/>
        <v>0.54796379517484961</v>
      </c>
      <c r="Y55" s="31">
        <f t="shared" si="18"/>
        <v>0</v>
      </c>
      <c r="Z55" s="14"/>
      <c r="AA55" s="14"/>
      <c r="AB55" s="14"/>
      <c r="AC55" s="30"/>
      <c r="AD55" s="30">
        <f t="shared" si="19"/>
        <v>0.5905795340370783</v>
      </c>
      <c r="AE55" s="30">
        <f t="shared" si="0"/>
        <v>0.5223160775094795</v>
      </c>
      <c r="AF55" s="30">
        <f t="shared" si="1"/>
        <v>0.66939964985265821</v>
      </c>
      <c r="AG55" s="31">
        <f t="shared" si="2"/>
        <v>0</v>
      </c>
      <c r="AH55" s="14"/>
      <c r="AI55" s="30">
        <f t="shared" si="3"/>
        <v>0.42883964956860093</v>
      </c>
      <c r="AJ55" s="30">
        <f t="shared" si="20"/>
        <v>0.32406468849914222</v>
      </c>
      <c r="AK55" s="30">
        <f t="shared" si="4"/>
        <v>3.8818603761174096E-2</v>
      </c>
      <c r="AL55" s="30">
        <f t="shared" si="5"/>
        <v>0</v>
      </c>
      <c r="AM55" s="30"/>
      <c r="AN55" s="14"/>
      <c r="AO55" s="14"/>
      <c r="AP55" s="14"/>
      <c r="AQ55" s="30"/>
      <c r="AR55" s="30">
        <f t="shared" si="6"/>
        <v>0</v>
      </c>
      <c r="AS55" s="30">
        <f t="shared" si="7"/>
        <v>0.46461092413592781</v>
      </c>
      <c r="AT55" s="30">
        <f t="shared" si="8"/>
        <v>0.70531874724422639</v>
      </c>
      <c r="AU55" s="14"/>
      <c r="AV55" s="30">
        <f t="shared" si="35"/>
        <v>4602.4445092527521</v>
      </c>
      <c r="AW55" s="30">
        <f t="shared" si="36"/>
        <v>3482.7014292043409</v>
      </c>
      <c r="AX55" s="30">
        <f t="shared" si="37"/>
        <v>2150.0091018990274</v>
      </c>
      <c r="AY55" s="30">
        <f t="shared" si="38"/>
        <v>1214.0566994923252</v>
      </c>
      <c r="AZ55" s="30">
        <f t="shared" si="39"/>
        <v>1274.4980319212793</v>
      </c>
      <c r="BA55" s="30">
        <v>0</v>
      </c>
      <c r="BB55" s="30">
        <v>0</v>
      </c>
      <c r="BC55" s="30">
        <v>0</v>
      </c>
      <c r="BD55" s="30">
        <f t="shared" si="31"/>
        <v>0</v>
      </c>
      <c r="BE55" s="30">
        <f t="shared" si="32"/>
        <v>1517.2933156667</v>
      </c>
      <c r="BF55" s="30">
        <f t="shared" si="33"/>
        <v>2535.5733755473143</v>
      </c>
      <c r="BG55" s="30">
        <f t="shared" si="34"/>
        <v>3531.8715170854316</v>
      </c>
      <c r="BH55" s="32">
        <f t="shared" si="40"/>
        <v>20308.44798006917</v>
      </c>
      <c r="BI55" s="32"/>
      <c r="BJ55" s="6"/>
      <c r="BK55" s="6"/>
    </row>
    <row r="56" spans="1:63" x14ac:dyDescent="0.3">
      <c r="A56" s="26" t="s">
        <v>125</v>
      </c>
      <c r="B56" s="26" t="s">
        <v>126</v>
      </c>
      <c r="C56" s="27">
        <f>VLOOKUP(B56,[1]площадь!$A$6:$B$257,2,0)</f>
        <v>96.2</v>
      </c>
      <c r="D56" s="28"/>
      <c r="E56" s="9">
        <f t="shared" si="12"/>
        <v>366</v>
      </c>
      <c r="F56" s="10">
        <v>31</v>
      </c>
      <c r="G56" s="10">
        <v>29</v>
      </c>
      <c r="H56" s="10">
        <v>31</v>
      </c>
      <c r="I56" s="10">
        <v>30</v>
      </c>
      <c r="J56" s="11">
        <v>31</v>
      </c>
      <c r="K56" s="11">
        <v>30</v>
      </c>
      <c r="L56" s="11">
        <v>31</v>
      </c>
      <c r="M56" s="11">
        <v>31</v>
      </c>
      <c r="N56" s="11">
        <v>30</v>
      </c>
      <c r="O56" s="11">
        <v>31</v>
      </c>
      <c r="P56" s="12">
        <v>30</v>
      </c>
      <c r="Q56" s="11">
        <v>31</v>
      </c>
      <c r="R56" s="30">
        <f>VLOOKUP(B56,'общ. показания'!$A$2:$K$94,11,0)</f>
        <v>3.1910000000000003</v>
      </c>
      <c r="S56" s="30">
        <f>VLOOKUP(B56,'общ. показания'!$A$2:$T$94,20,0)</f>
        <v>0</v>
      </c>
      <c r="T56" s="30">
        <f t="shared" si="28"/>
        <v>1.0570971133752241</v>
      </c>
      <c r="U56" s="30">
        <f t="shared" si="41"/>
        <v>0.80021358248429109</v>
      </c>
      <c r="V56" s="30">
        <f t="shared" si="15"/>
        <v>0.60397137977546089</v>
      </c>
      <c r="W56" s="30">
        <f t="shared" si="16"/>
        <v>0.35599736812368676</v>
      </c>
      <c r="X56" s="30">
        <f t="shared" si="17"/>
        <v>0.37372055624133732</v>
      </c>
      <c r="Y56" s="31">
        <f t="shared" si="18"/>
        <v>0</v>
      </c>
      <c r="Z56" s="14"/>
      <c r="AA56" s="14"/>
      <c r="AB56" s="14"/>
      <c r="AC56" s="30"/>
      <c r="AD56" s="30">
        <f t="shared" si="19"/>
        <v>0</v>
      </c>
      <c r="AE56" s="30">
        <f t="shared" si="0"/>
        <v>0</v>
      </c>
      <c r="AF56" s="30">
        <f t="shared" si="1"/>
        <v>0</v>
      </c>
      <c r="AG56" s="31">
        <f t="shared" si="2"/>
        <v>0</v>
      </c>
      <c r="AH56" s="14"/>
      <c r="AI56" s="30">
        <f t="shared" si="3"/>
        <v>0.55824593083219765</v>
      </c>
      <c r="AJ56" s="30">
        <f t="shared" si="20"/>
        <v>0.42185416824922167</v>
      </c>
      <c r="AK56" s="30">
        <f t="shared" si="4"/>
        <v>5.0532472013869394E-2</v>
      </c>
      <c r="AL56" s="30">
        <f t="shared" si="5"/>
        <v>0</v>
      </c>
      <c r="AM56" s="30"/>
      <c r="AN56" s="14"/>
      <c r="AO56" s="14"/>
      <c r="AP56" s="14"/>
      <c r="AQ56" s="30"/>
      <c r="AR56" s="30">
        <f t="shared" si="6"/>
        <v>0</v>
      </c>
      <c r="AS56" s="30">
        <f t="shared" si="7"/>
        <v>0.60481151423377877</v>
      </c>
      <c r="AT56" s="30">
        <f t="shared" si="8"/>
        <v>0.91815512158179391</v>
      </c>
      <c r="AU56" s="14"/>
      <c r="AV56" s="30">
        <f t="shared" si="35"/>
        <v>3757.094079661158</v>
      </c>
      <c r="AW56" s="30">
        <f t="shared" si="36"/>
        <v>2842.3829400760628</v>
      </c>
      <c r="AX56" s="30">
        <f t="shared" si="37"/>
        <v>1522.2974187997675</v>
      </c>
      <c r="AY56" s="30">
        <f t="shared" si="38"/>
        <v>828.00715857152056</v>
      </c>
      <c r="AZ56" s="30">
        <f t="shared" si="39"/>
        <v>869.22916735060164</v>
      </c>
      <c r="BA56" s="30">
        <v>0</v>
      </c>
      <c r="BB56" s="30">
        <v>0</v>
      </c>
      <c r="BC56" s="30">
        <v>0</v>
      </c>
      <c r="BD56" s="30">
        <f t="shared" si="31"/>
        <v>0</v>
      </c>
      <c r="BE56" s="30">
        <f t="shared" si="32"/>
        <v>0</v>
      </c>
      <c r="BF56" s="30">
        <f t="shared" si="33"/>
        <v>1553.8575499088549</v>
      </c>
      <c r="BG56" s="30">
        <f t="shared" si="34"/>
        <v>2358.8874121630815</v>
      </c>
      <c r="BH56" s="32">
        <f t="shared" si="40"/>
        <v>13731.755726531048</v>
      </c>
      <c r="BI56" s="32"/>
      <c r="BJ56" s="6"/>
      <c r="BK56" s="6"/>
    </row>
    <row r="57" spans="1:63" x14ac:dyDescent="0.3">
      <c r="A57" s="26" t="s">
        <v>127</v>
      </c>
      <c r="B57" s="26" t="s">
        <v>128</v>
      </c>
      <c r="C57" s="27">
        <f>VLOOKUP(B57,[1]площадь!$A$6:$B$257,2,0)</f>
        <v>83.5</v>
      </c>
      <c r="D57" s="28"/>
      <c r="E57" s="9">
        <f t="shared" si="12"/>
        <v>366</v>
      </c>
      <c r="F57" s="10">
        <v>31</v>
      </c>
      <c r="G57" s="10">
        <v>29</v>
      </c>
      <c r="H57" s="10">
        <v>31</v>
      </c>
      <c r="I57" s="10">
        <v>30</v>
      </c>
      <c r="J57" s="11">
        <v>31</v>
      </c>
      <c r="K57" s="11">
        <v>30</v>
      </c>
      <c r="L57" s="11">
        <v>31</v>
      </c>
      <c r="M57" s="11">
        <v>31</v>
      </c>
      <c r="N57" s="11">
        <v>30</v>
      </c>
      <c r="O57" s="11">
        <v>31</v>
      </c>
      <c r="P57" s="12">
        <v>30</v>
      </c>
      <c r="Q57" s="11">
        <v>31</v>
      </c>
      <c r="R57" s="30">
        <f>VLOOKUP(B57,'общ. показания'!$A$2:$K$94,11,0)</f>
        <v>2.6349999999999998</v>
      </c>
      <c r="S57" s="30">
        <f>VLOOKUP(B57,'общ. показания'!$A$2:$T$94,20,0)</f>
        <v>1.3100000000000005</v>
      </c>
      <c r="T57" s="30">
        <f t="shared" si="28"/>
        <v>0.87290845933679573</v>
      </c>
      <c r="U57" s="30">
        <f t="shared" si="41"/>
        <v>0.66078432774870155</v>
      </c>
      <c r="V57" s="30">
        <f t="shared" si="15"/>
        <v>0.49873537627964254</v>
      </c>
      <c r="W57" s="30">
        <f t="shared" si="16"/>
        <v>0.29396836885174377</v>
      </c>
      <c r="X57" s="30">
        <f t="shared" si="17"/>
        <v>0.30860346778311615</v>
      </c>
      <c r="Y57" s="31">
        <f t="shared" si="18"/>
        <v>0</v>
      </c>
      <c r="Z57" s="14"/>
      <c r="AA57" s="14"/>
      <c r="AB57" s="14"/>
      <c r="AC57" s="30"/>
      <c r="AD57" s="30">
        <f t="shared" si="19"/>
        <v>0.4340802595082931</v>
      </c>
      <c r="AE57" s="30">
        <f t="shared" si="0"/>
        <v>0.38390612170525035</v>
      </c>
      <c r="AF57" s="30">
        <f t="shared" si="1"/>
        <v>0.49201361878645694</v>
      </c>
      <c r="AG57" s="31">
        <f t="shared" si="2"/>
        <v>0</v>
      </c>
      <c r="AH57" s="14"/>
      <c r="AI57" s="30">
        <f t="shared" si="3"/>
        <v>0.48454818320674115</v>
      </c>
      <c r="AJ57" s="30">
        <f t="shared" si="20"/>
        <v>0.36616240175478176</v>
      </c>
      <c r="AK57" s="30">
        <f t="shared" si="4"/>
        <v>4.3861345251123639E-2</v>
      </c>
      <c r="AL57" s="30">
        <f t="shared" si="5"/>
        <v>0</v>
      </c>
      <c r="AM57" s="30"/>
      <c r="AN57" s="14"/>
      <c r="AO57" s="14"/>
      <c r="AP57" s="14"/>
      <c r="AQ57" s="30"/>
      <c r="AR57" s="30">
        <f t="shared" si="6"/>
        <v>0</v>
      </c>
      <c r="AS57" s="30">
        <f t="shared" si="7"/>
        <v>0.52496633511975599</v>
      </c>
      <c r="AT57" s="30">
        <f t="shared" si="8"/>
        <v>0.79694337476174415</v>
      </c>
      <c r="AU57" s="14"/>
      <c r="AV57" s="30">
        <f t="shared" si="35"/>
        <v>3157.2812557591615</v>
      </c>
      <c r="AW57" s="30">
        <f t="shared" si="36"/>
        <v>2388.5548592175619</v>
      </c>
      <c r="AX57" s="30">
        <f t="shared" si="37"/>
        <v>1262.0148626739785</v>
      </c>
      <c r="AY57" s="30">
        <f t="shared" si="38"/>
        <v>683.73514974489387</v>
      </c>
      <c r="AZ57" s="30">
        <f t="shared" si="39"/>
        <v>717.77463364739424</v>
      </c>
      <c r="BA57" s="30">
        <v>0</v>
      </c>
      <c r="BB57" s="30">
        <v>0</v>
      </c>
      <c r="BC57" s="30">
        <v>0</v>
      </c>
      <c r="BD57" s="30">
        <f t="shared" si="31"/>
        <v>0</v>
      </c>
      <c r="BE57" s="30">
        <f t="shared" si="32"/>
        <v>1115.2216395183261</v>
      </c>
      <c r="BF57" s="30">
        <f t="shared" si="33"/>
        <v>2335.0387611765332</v>
      </c>
      <c r="BG57" s="30">
        <f t="shared" si="34"/>
        <v>3311.5367495442961</v>
      </c>
      <c r="BH57" s="32">
        <f t="shared" si="40"/>
        <v>14971.157911282146</v>
      </c>
      <c r="BI57" s="32"/>
      <c r="BJ57" s="6"/>
      <c r="BK57" s="6"/>
    </row>
    <row r="58" spans="1:63" x14ac:dyDescent="0.3">
      <c r="A58" s="26" t="s">
        <v>129</v>
      </c>
      <c r="B58" s="26" t="s">
        <v>130</v>
      </c>
      <c r="C58" s="27">
        <f>VLOOKUP(B58,[1]площадь!$A$6:$B$257,2,0)</f>
        <v>81.5</v>
      </c>
      <c r="D58" s="28"/>
      <c r="E58" s="9">
        <f t="shared" si="12"/>
        <v>366</v>
      </c>
      <c r="F58" s="10">
        <v>31</v>
      </c>
      <c r="G58" s="10">
        <v>29</v>
      </c>
      <c r="H58" s="10">
        <v>31</v>
      </c>
      <c r="I58" s="10">
        <v>30</v>
      </c>
      <c r="J58" s="11">
        <v>31</v>
      </c>
      <c r="K58" s="11">
        <v>30</v>
      </c>
      <c r="L58" s="11">
        <v>31</v>
      </c>
      <c r="M58" s="11">
        <v>31</v>
      </c>
      <c r="N58" s="11">
        <v>30</v>
      </c>
      <c r="O58" s="11">
        <v>31</v>
      </c>
      <c r="P58" s="12">
        <v>30</v>
      </c>
      <c r="Q58" s="11">
        <v>31</v>
      </c>
      <c r="R58" s="30">
        <f>VLOOKUP(B58,'общ. показания'!$A$2:$K$94,11,0)</f>
        <v>3.4360000000000004</v>
      </c>
      <c r="S58" s="30">
        <f>VLOOKUP(B58,'общ. показания'!$A$2:$T$94,20,0)</f>
        <v>1.17</v>
      </c>
      <c r="T58" s="30">
        <f t="shared" si="28"/>
        <v>1.1382593799928769</v>
      </c>
      <c r="U58" s="30">
        <f t="shared" si="41"/>
        <v>0.86165273250267138</v>
      </c>
      <c r="V58" s="30">
        <f t="shared" si="15"/>
        <v>0.65034335973315061</v>
      </c>
      <c r="W58" s="30">
        <f t="shared" si="16"/>
        <v>0.38333029046474071</v>
      </c>
      <c r="X58" s="30">
        <f t="shared" si="17"/>
        <v>0.40241423730656067</v>
      </c>
      <c r="Y58" s="31">
        <f t="shared" si="18"/>
        <v>0</v>
      </c>
      <c r="Z58" s="14"/>
      <c r="AA58" s="14"/>
      <c r="AB58" s="14"/>
      <c r="AC58" s="30"/>
      <c r="AD58" s="30">
        <f t="shared" si="19"/>
        <v>0.38769000276694865</v>
      </c>
      <c r="AE58" s="30">
        <f t="shared" si="0"/>
        <v>0.34287798656117763</v>
      </c>
      <c r="AF58" s="30">
        <f t="shared" si="1"/>
        <v>0.4394320106718736</v>
      </c>
      <c r="AG58" s="31">
        <f t="shared" si="2"/>
        <v>0</v>
      </c>
      <c r="AH58" s="14"/>
      <c r="AI58" s="30">
        <f t="shared" si="3"/>
        <v>0.47294223869879531</v>
      </c>
      <c r="AJ58" s="30">
        <f t="shared" si="20"/>
        <v>0.35739204482652354</v>
      </c>
      <c r="AK58" s="30">
        <f t="shared" si="4"/>
        <v>4.2810774107384153E-2</v>
      </c>
      <c r="AL58" s="30">
        <f t="shared" si="5"/>
        <v>0</v>
      </c>
      <c r="AM58" s="30"/>
      <c r="AN58" s="14"/>
      <c r="AO58" s="14"/>
      <c r="AP58" s="14"/>
      <c r="AQ58" s="30"/>
      <c r="AR58" s="30">
        <f t="shared" si="6"/>
        <v>0</v>
      </c>
      <c r="AS58" s="30">
        <f t="shared" si="7"/>
        <v>0.51239229116479179</v>
      </c>
      <c r="AT58" s="30">
        <f t="shared" si="8"/>
        <v>0.77785491069559465</v>
      </c>
      <c r="AU58" s="14"/>
      <c r="AV58" s="30">
        <f t="shared" si="35"/>
        <v>3747.4616208825869</v>
      </c>
      <c r="AW58" s="30">
        <f t="shared" si="36"/>
        <v>2835.3518666944283</v>
      </c>
      <c r="AX58" s="30">
        <f t="shared" si="37"/>
        <v>1612.193336817023</v>
      </c>
      <c r="AY58" s="30">
        <f t="shared" si="38"/>
        <v>891.58025598613119</v>
      </c>
      <c r="AZ58" s="30">
        <f t="shared" si="39"/>
        <v>935.96722626658334</v>
      </c>
      <c r="BA58" s="30">
        <v>0</v>
      </c>
      <c r="BB58" s="30">
        <v>0</v>
      </c>
      <c r="BC58" s="30">
        <v>0</v>
      </c>
      <c r="BD58" s="30">
        <f t="shared" si="31"/>
        <v>0</v>
      </c>
      <c r="BE58" s="30">
        <f t="shared" si="32"/>
        <v>996.0376475087337</v>
      </c>
      <c r="BF58" s="30">
        <f t="shared" si="33"/>
        <v>2197.3261867224514</v>
      </c>
      <c r="BG58" s="30">
        <f t="shared" si="34"/>
        <v>3127.4048669004442</v>
      </c>
      <c r="BH58" s="32">
        <f t="shared" si="40"/>
        <v>16343.323007778383</v>
      </c>
      <c r="BI58" s="32"/>
      <c r="BJ58" s="6"/>
      <c r="BK58" s="6"/>
    </row>
    <row r="59" spans="1:63" x14ac:dyDescent="0.3">
      <c r="A59" s="26" t="s">
        <v>131</v>
      </c>
      <c r="B59" s="26" t="s">
        <v>132</v>
      </c>
      <c r="C59" s="27">
        <f>VLOOKUP(B59,[1]площадь!$A$6:$B$257,2,0)</f>
        <v>98.8</v>
      </c>
      <c r="D59" s="28"/>
      <c r="E59" s="9">
        <f t="shared" si="12"/>
        <v>366</v>
      </c>
      <c r="F59" s="10">
        <v>31</v>
      </c>
      <c r="G59" s="10">
        <v>29</v>
      </c>
      <c r="H59" s="10">
        <v>31</v>
      </c>
      <c r="I59" s="10">
        <v>30</v>
      </c>
      <c r="J59" s="11">
        <v>31</v>
      </c>
      <c r="K59" s="11">
        <v>30</v>
      </c>
      <c r="L59" s="11">
        <v>31</v>
      </c>
      <c r="M59" s="11">
        <v>31</v>
      </c>
      <c r="N59" s="11">
        <v>30</v>
      </c>
      <c r="O59" s="11">
        <v>31</v>
      </c>
      <c r="P59" s="12">
        <v>30</v>
      </c>
      <c r="Q59" s="11">
        <v>31</v>
      </c>
      <c r="R59" s="30">
        <f>VLOOKUP(B59,'общ. показания'!$A$2:$K$94,11,0)</f>
        <v>5.548</v>
      </c>
      <c r="S59" s="30">
        <f>VLOOKUP(B59,'общ. показания'!$A$2:$T$94,20,0)</f>
        <v>2.3489999999999993</v>
      </c>
      <c r="T59" s="30">
        <f t="shared" si="28"/>
        <v>1.8379112456928057</v>
      </c>
      <c r="U59" s="30">
        <f t="shared" si="41"/>
        <v>1.391283282865198</v>
      </c>
      <c r="V59" s="30">
        <f t="shared" si="15"/>
        <v>1.0500887543071942</v>
      </c>
      <c r="W59" s="30">
        <f t="shared" si="16"/>
        <v>0.61895123733945911</v>
      </c>
      <c r="X59" s="30">
        <f t="shared" si="17"/>
        <v>0.64976547979534294</v>
      </c>
      <c r="Y59" s="31">
        <f t="shared" si="18"/>
        <v>0</v>
      </c>
      <c r="Z59" s="14"/>
      <c r="AA59" s="14"/>
      <c r="AB59" s="14"/>
      <c r="AC59" s="30"/>
      <c r="AD59" s="30">
        <f t="shared" si="19"/>
        <v>0.77836223632441215</v>
      </c>
      <c r="AE59" s="30">
        <f t="shared" si="0"/>
        <v>0.68839349609590261</v>
      </c>
      <c r="AF59" s="30">
        <f t="shared" si="1"/>
        <v>0.88224426757968444</v>
      </c>
      <c r="AG59" s="31">
        <f t="shared" si="2"/>
        <v>0</v>
      </c>
      <c r="AH59" s="14"/>
      <c r="AI59" s="30">
        <f t="shared" si="3"/>
        <v>0.57333365869252728</v>
      </c>
      <c r="AJ59" s="30">
        <f t="shared" si="20"/>
        <v>0.43325563225595737</v>
      </c>
      <c r="AK59" s="30">
        <f t="shared" si="4"/>
        <v>5.1898214500730726E-2</v>
      </c>
      <c r="AL59" s="30">
        <f t="shared" si="5"/>
        <v>0</v>
      </c>
      <c r="AM59" s="30"/>
      <c r="AN59" s="14"/>
      <c r="AO59" s="14"/>
      <c r="AP59" s="14"/>
      <c r="AQ59" s="30"/>
      <c r="AR59" s="30">
        <f t="shared" si="6"/>
        <v>0</v>
      </c>
      <c r="AS59" s="30">
        <f t="shared" si="7"/>
        <v>0.6211577713752322</v>
      </c>
      <c r="AT59" s="30">
        <f t="shared" si="8"/>
        <v>0.94297012486778831</v>
      </c>
      <c r="AU59" s="14"/>
      <c r="AV59" s="30">
        <f t="shared" si="35"/>
        <v>5608.2662982117581</v>
      </c>
      <c r="AW59" s="30">
        <f t="shared" si="36"/>
        <v>4243.6585719019931</v>
      </c>
      <c r="AX59" s="30">
        <f t="shared" si="37"/>
        <v>2563.0894510109765</v>
      </c>
      <c r="AY59" s="30">
        <f t="shared" si="38"/>
        <v>1439.6063039031012</v>
      </c>
      <c r="AZ59" s="30">
        <f t="shared" si="39"/>
        <v>1511.2765341463924</v>
      </c>
      <c r="BA59" s="30">
        <v>0</v>
      </c>
      <c r="BB59" s="30">
        <v>0</v>
      </c>
      <c r="BC59" s="30">
        <v>0</v>
      </c>
      <c r="BD59" s="30">
        <f t="shared" si="31"/>
        <v>0</v>
      </c>
      <c r="BE59" s="30">
        <f t="shared" si="32"/>
        <v>1999.7371230752267</v>
      </c>
      <c r="BF59" s="30">
        <f t="shared" si="33"/>
        <v>3364.4467343361407</v>
      </c>
      <c r="BG59" s="30">
        <f t="shared" si="34"/>
        <v>4689.2678085003481</v>
      </c>
      <c r="BH59" s="32">
        <f t="shared" si="40"/>
        <v>25419.348825085937</v>
      </c>
      <c r="BI59" s="32"/>
      <c r="BJ59" s="6"/>
      <c r="BK59" s="6"/>
    </row>
    <row r="60" spans="1:63" x14ac:dyDescent="0.3">
      <c r="A60" s="26" t="s">
        <v>133</v>
      </c>
      <c r="B60" s="26" t="s">
        <v>134</v>
      </c>
      <c r="C60" s="27">
        <f>VLOOKUP(B60,[1]площадь!$A$6:$B$257,2,0)</f>
        <v>48.2</v>
      </c>
      <c r="D60" s="28"/>
      <c r="E60" s="9">
        <f t="shared" si="12"/>
        <v>366</v>
      </c>
      <c r="F60" s="10">
        <v>31</v>
      </c>
      <c r="G60" s="10">
        <v>29</v>
      </c>
      <c r="H60" s="10">
        <v>31</v>
      </c>
      <c r="I60" s="10">
        <v>30</v>
      </c>
      <c r="J60" s="11">
        <v>31</v>
      </c>
      <c r="K60" s="11">
        <v>30</v>
      </c>
      <c r="L60" s="11">
        <v>31</v>
      </c>
      <c r="M60" s="11">
        <v>31</v>
      </c>
      <c r="N60" s="11">
        <v>30</v>
      </c>
      <c r="O60" s="11">
        <v>31</v>
      </c>
      <c r="P60" s="12">
        <v>30</v>
      </c>
      <c r="Q60" s="11">
        <v>31</v>
      </c>
      <c r="R60" s="30">
        <f>VLOOKUP(B60,'общ. показания'!$A$2:$K$94,11,0)</f>
        <v>3.0516469108271136</v>
      </c>
      <c r="S60" s="30">
        <f>VLOOKUP(B60,'общ. показания'!$A$2:$T$94,20,0)</f>
        <v>1.1624713342279054</v>
      </c>
      <c r="T60" s="30">
        <f t="shared" si="28"/>
        <v>1.0109329804060676</v>
      </c>
      <c r="U60" s="30">
        <f t="shared" si="41"/>
        <v>0.76526772390789233</v>
      </c>
      <c r="V60" s="30">
        <f t="shared" si="15"/>
        <v>0.57759554851763539</v>
      </c>
      <c r="W60" s="30">
        <f t="shared" si="16"/>
        <v>0.34045072663655007</v>
      </c>
      <c r="X60" s="30">
        <f t="shared" si="17"/>
        <v>0.35739993135896819</v>
      </c>
      <c r="Y60" s="31">
        <f t="shared" si="18"/>
        <v>0</v>
      </c>
      <c r="Z60" s="14"/>
      <c r="AA60" s="14"/>
      <c r="AB60" s="14"/>
      <c r="AC60" s="30"/>
      <c r="AD60" s="30">
        <f t="shared" si="19"/>
        <v>0.38519531178061123</v>
      </c>
      <c r="AE60" s="30">
        <f t="shared" si="0"/>
        <v>0.34067165001294875</v>
      </c>
      <c r="AF60" s="30">
        <f t="shared" si="1"/>
        <v>0.43660437243434536</v>
      </c>
      <c r="AG60" s="31">
        <f t="shared" si="2"/>
        <v>0</v>
      </c>
      <c r="AH60" s="14"/>
      <c r="AI60" s="30">
        <f t="shared" si="3"/>
        <v>0.27970326264149614</v>
      </c>
      <c r="AJ60" s="30">
        <f t="shared" si="20"/>
        <v>0.21136560197102375</v>
      </c>
      <c r="AK60" s="30">
        <f t="shared" si="4"/>
        <v>2.531876456412167E-2</v>
      </c>
      <c r="AL60" s="30">
        <f t="shared" si="5"/>
        <v>0</v>
      </c>
      <c r="AM60" s="30"/>
      <c r="AN60" s="14"/>
      <c r="AO60" s="14"/>
      <c r="AP60" s="14"/>
      <c r="AQ60" s="30"/>
      <c r="AR60" s="30">
        <f t="shared" si="6"/>
        <v>0</v>
      </c>
      <c r="AS60" s="30">
        <f t="shared" si="7"/>
        <v>0.30303445931463763</v>
      </c>
      <c r="AT60" s="30">
        <f t="shared" si="8"/>
        <v>0.46003198399420442</v>
      </c>
      <c r="AU60" s="14"/>
      <c r="AV60" s="30">
        <f t="shared" si="35"/>
        <v>3001.8650249794678</v>
      </c>
      <c r="AW60" s="30">
        <f t="shared" si="36"/>
        <v>2271.5319199952532</v>
      </c>
      <c r="AX60" s="30">
        <f t="shared" si="37"/>
        <v>1402.306342510597</v>
      </c>
      <c r="AY60" s="30">
        <f t="shared" si="38"/>
        <v>791.84753606941911</v>
      </c>
      <c r="AZ60" s="30">
        <f t="shared" si="39"/>
        <v>831.26935234919699</v>
      </c>
      <c r="BA60" s="30">
        <v>0</v>
      </c>
      <c r="BB60" s="30">
        <v>0</v>
      </c>
      <c r="BC60" s="30">
        <v>0</v>
      </c>
      <c r="BD60" s="30">
        <f t="shared" si="31"/>
        <v>0</v>
      </c>
      <c r="BE60" s="30">
        <f t="shared" si="32"/>
        <v>989.62838721427511</v>
      </c>
      <c r="BF60" s="30">
        <f t="shared" si="33"/>
        <v>1653.7839878400619</v>
      </c>
      <c r="BG60" s="30">
        <f t="shared" si="34"/>
        <v>2303.6022614819726</v>
      </c>
      <c r="BH60" s="32">
        <f t="shared" si="40"/>
        <v>13245.834812440242</v>
      </c>
      <c r="BI60" s="32"/>
      <c r="BJ60" s="6"/>
      <c r="BK60" s="6"/>
    </row>
    <row r="61" spans="1:63" x14ac:dyDescent="0.3">
      <c r="A61" s="26" t="s">
        <v>135</v>
      </c>
      <c r="B61" s="26" t="s">
        <v>136</v>
      </c>
      <c r="C61" s="27">
        <f>VLOOKUP(B61,[1]площадь!$A$6:$B$257,2,0)</f>
        <v>48.3</v>
      </c>
      <c r="D61" s="28"/>
      <c r="E61" s="9">
        <f t="shared" si="12"/>
        <v>366</v>
      </c>
      <c r="F61" s="10">
        <v>31</v>
      </c>
      <c r="G61" s="10">
        <v>29</v>
      </c>
      <c r="H61" s="10">
        <v>31</v>
      </c>
      <c r="I61" s="10">
        <v>30</v>
      </c>
      <c r="J61" s="11">
        <v>31</v>
      </c>
      <c r="K61" s="11">
        <v>30</v>
      </c>
      <c r="L61" s="11">
        <v>31</v>
      </c>
      <c r="M61" s="11">
        <v>31</v>
      </c>
      <c r="N61" s="11">
        <v>30</v>
      </c>
      <c r="O61" s="11">
        <v>31</v>
      </c>
      <c r="P61" s="12">
        <v>30</v>
      </c>
      <c r="Q61" s="11">
        <v>31</v>
      </c>
      <c r="R61" s="30">
        <f>VLOOKUP(B61,'общ. показания'!$A$2:$K$94,11,0)</f>
        <v>2.3959999999999999</v>
      </c>
      <c r="S61" s="30">
        <f>VLOOKUP(B61,'общ. показания'!$A$2:$T$94,20,0)</f>
        <v>0.80899999999999972</v>
      </c>
      <c r="T61" s="30">
        <f t="shared" si="28"/>
        <v>0.79373384006488146</v>
      </c>
      <c r="U61" s="30">
        <f t="shared" si="41"/>
        <v>0.60084980997566939</v>
      </c>
      <c r="V61" s="30">
        <f t="shared" si="15"/>
        <v>0.45349903664744723</v>
      </c>
      <c r="W61" s="30">
        <f t="shared" si="16"/>
        <v>0.26730482420067481</v>
      </c>
      <c r="X61" s="30">
        <f t="shared" si="17"/>
        <v>0.28061248911132691</v>
      </c>
      <c r="Y61" s="31">
        <f t="shared" si="18"/>
        <v>0</v>
      </c>
      <c r="Z61" s="14"/>
      <c r="AA61" s="14"/>
      <c r="AB61" s="14"/>
      <c r="AC61" s="30"/>
      <c r="AD61" s="30">
        <f t="shared" si="19"/>
        <v>0.2680694121696251</v>
      </c>
      <c r="AE61" s="30">
        <f t="shared" si="0"/>
        <v>0.23708400951110481</v>
      </c>
      <c r="AF61" s="30">
        <f t="shared" si="1"/>
        <v>0.30384657831926976</v>
      </c>
      <c r="AG61" s="31">
        <f t="shared" si="2"/>
        <v>0</v>
      </c>
      <c r="AH61" s="14"/>
      <c r="AI61" s="30">
        <f t="shared" si="3"/>
        <v>0.28028355986689341</v>
      </c>
      <c r="AJ61" s="30">
        <f t="shared" si="20"/>
        <v>0.21180411981743663</v>
      </c>
      <c r="AK61" s="30">
        <f t="shared" si="4"/>
        <v>2.5371293121308643E-2</v>
      </c>
      <c r="AL61" s="30">
        <f t="shared" si="5"/>
        <v>0</v>
      </c>
      <c r="AM61" s="30"/>
      <c r="AN61" s="14"/>
      <c r="AO61" s="14"/>
      <c r="AP61" s="14"/>
      <c r="AQ61" s="30"/>
      <c r="AR61" s="30">
        <f t="shared" si="6"/>
        <v>0</v>
      </c>
      <c r="AS61" s="30">
        <f t="shared" si="7"/>
        <v>0.30366316151238576</v>
      </c>
      <c r="AT61" s="30">
        <f t="shared" si="8"/>
        <v>0.46098640719751188</v>
      </c>
      <c r="AU61" s="14"/>
      <c r="AV61" s="30">
        <f t="shared" si="35"/>
        <v>2498.0355901533167</v>
      </c>
      <c r="AW61" s="30">
        <f t="shared" si="36"/>
        <v>1890.1355222271895</v>
      </c>
      <c r="AX61" s="30">
        <f t="shared" si="37"/>
        <v>1113.7949226025539</v>
      </c>
      <c r="AY61" s="30">
        <f t="shared" si="38"/>
        <v>621.71894451186552</v>
      </c>
      <c r="AZ61" s="30">
        <f t="shared" si="39"/>
        <v>652.67097617425304</v>
      </c>
      <c r="BA61" s="30">
        <v>0</v>
      </c>
      <c r="BB61" s="30">
        <v>0</v>
      </c>
      <c r="BC61" s="30">
        <v>0</v>
      </c>
      <c r="BD61" s="30">
        <f t="shared" si="31"/>
        <v>0</v>
      </c>
      <c r="BE61" s="30">
        <f t="shared" si="32"/>
        <v>688.71321096971394</v>
      </c>
      <c r="BF61" s="30">
        <f t="shared" si="33"/>
        <v>1389.2660019067109</v>
      </c>
      <c r="BG61" s="30">
        <f t="shared" si="34"/>
        <v>1964.9783130702947</v>
      </c>
      <c r="BH61" s="32">
        <f t="shared" si="40"/>
        <v>10819.313481615898</v>
      </c>
      <c r="BI61" s="32"/>
      <c r="BJ61" s="6"/>
      <c r="BK61" s="6"/>
    </row>
    <row r="62" spans="1:63" x14ac:dyDescent="0.3">
      <c r="A62" s="26" t="s">
        <v>137</v>
      </c>
      <c r="B62" s="26" t="s">
        <v>138</v>
      </c>
      <c r="C62" s="27">
        <f>VLOOKUP(B62,[1]площадь!$A$6:$B$257,2,0)</f>
        <v>73.900000000000006</v>
      </c>
      <c r="D62" s="27"/>
      <c r="E62" s="9">
        <f t="shared" si="12"/>
        <v>366</v>
      </c>
      <c r="F62" s="10">
        <v>31</v>
      </c>
      <c r="G62" s="10">
        <v>29</v>
      </c>
      <c r="H62" s="10">
        <v>31</v>
      </c>
      <c r="I62" s="10">
        <v>30</v>
      </c>
      <c r="J62" s="11">
        <v>31</v>
      </c>
      <c r="K62" s="11">
        <v>30</v>
      </c>
      <c r="L62" s="11">
        <v>31</v>
      </c>
      <c r="M62" s="11">
        <v>31</v>
      </c>
      <c r="N62" s="11">
        <v>30</v>
      </c>
      <c r="O62" s="11">
        <v>31</v>
      </c>
      <c r="P62" s="12">
        <v>30</v>
      </c>
      <c r="Q62" s="11">
        <v>31</v>
      </c>
      <c r="R62" s="30">
        <f>VLOOKUP(B62,'общ. показания'!$A$2:$K$94,11,0)</f>
        <v>3.661999999999999</v>
      </c>
      <c r="S62" s="30">
        <f>VLOOKUP(B62,'общ. показания'!$A$2:$T$94,20,0)</f>
        <v>1.5389999999999997</v>
      </c>
      <c r="T62" s="30">
        <f t="shared" si="28"/>
        <v>1.2131274300156909</v>
      </c>
      <c r="U62" s="30">
        <f t="shared" si="41"/>
        <v>0.91832721374411574</v>
      </c>
      <c r="V62" s="30">
        <f t="shared" si="15"/>
        <v>0.69311914532677432</v>
      </c>
      <c r="W62" s="30">
        <f t="shared" si="16"/>
        <v>0.40854351678750872</v>
      </c>
      <c r="X62" s="30">
        <f t="shared" si="17"/>
        <v>0.4288826941259094</v>
      </c>
      <c r="Y62" s="31">
        <f t="shared" si="18"/>
        <v>0</v>
      </c>
      <c r="Z62" s="14"/>
      <c r="AA62" s="14"/>
      <c r="AB62" s="14"/>
      <c r="AC62" s="30"/>
      <c r="AD62" s="30">
        <f t="shared" si="19"/>
        <v>0.50996146517806318</v>
      </c>
      <c r="AE62" s="30">
        <f t="shared" si="0"/>
        <v>0.45101642847662593</v>
      </c>
      <c r="AF62" s="30">
        <f t="shared" si="1"/>
        <v>0.57802210634531059</v>
      </c>
      <c r="AG62" s="31">
        <f t="shared" si="2"/>
        <v>0</v>
      </c>
      <c r="AH62" s="14"/>
      <c r="AI62" s="30">
        <f t="shared" si="3"/>
        <v>0.42883964956860093</v>
      </c>
      <c r="AJ62" s="30">
        <f t="shared" si="20"/>
        <v>0.32406468849914222</v>
      </c>
      <c r="AK62" s="30">
        <f t="shared" si="4"/>
        <v>3.8818603761174096E-2</v>
      </c>
      <c r="AL62" s="30">
        <f t="shared" si="5"/>
        <v>0</v>
      </c>
      <c r="AM62" s="30"/>
      <c r="AN62" s="14"/>
      <c r="AO62" s="14"/>
      <c r="AP62" s="14"/>
      <c r="AQ62" s="30"/>
      <c r="AR62" s="30">
        <f t="shared" si="6"/>
        <v>0</v>
      </c>
      <c r="AS62" s="30">
        <f t="shared" si="7"/>
        <v>0.46461092413592781</v>
      </c>
      <c r="AT62" s="30">
        <f t="shared" si="8"/>
        <v>0.70531874724422639</v>
      </c>
      <c r="AU62" s="14"/>
      <c r="AV62" s="30">
        <f t="shared" si="35"/>
        <v>3819.0183910635128</v>
      </c>
      <c r="AW62" s="30">
        <f t="shared" si="36"/>
        <v>2889.6544775895491</v>
      </c>
      <c r="AX62" s="30">
        <f t="shared" si="37"/>
        <v>1702.3993718486774</v>
      </c>
      <c r="AY62" s="30">
        <f t="shared" si="38"/>
        <v>950.22319482573084</v>
      </c>
      <c r="AZ62" s="30">
        <f t="shared" si="39"/>
        <v>997.52968061357024</v>
      </c>
      <c r="BA62" s="30">
        <v>0</v>
      </c>
      <c r="BB62" s="30">
        <v>0</v>
      </c>
      <c r="BC62" s="30">
        <v>0</v>
      </c>
      <c r="BD62" s="30">
        <f t="shared" si="31"/>
        <v>0</v>
      </c>
      <c r="BE62" s="30">
        <f t="shared" si="32"/>
        <v>1310.1725978768727</v>
      </c>
      <c r="BF62" s="30">
        <f t="shared" si="33"/>
        <v>2352.3931692380684</v>
      </c>
      <c r="BG62" s="30">
        <f t="shared" si="34"/>
        <v>3297.1079874080947</v>
      </c>
      <c r="BH62" s="32">
        <f t="shared" si="40"/>
        <v>17318.498870464075</v>
      </c>
      <c r="BI62" s="32"/>
      <c r="BJ62" s="6"/>
      <c r="BK62" s="6"/>
    </row>
    <row r="63" spans="1:63" x14ac:dyDescent="0.3">
      <c r="A63" s="26" t="s">
        <v>139</v>
      </c>
      <c r="B63" s="26" t="s">
        <v>140</v>
      </c>
      <c r="C63" s="27">
        <f>VLOOKUP(B63,[1]площадь!$A$6:$B$257,2,0)</f>
        <v>95.9</v>
      </c>
      <c r="D63" s="28"/>
      <c r="E63" s="9">
        <f t="shared" si="12"/>
        <v>366</v>
      </c>
      <c r="F63" s="10">
        <v>31</v>
      </c>
      <c r="G63" s="10">
        <v>29</v>
      </c>
      <c r="H63" s="10">
        <v>31</v>
      </c>
      <c r="I63" s="10">
        <v>30</v>
      </c>
      <c r="J63" s="11">
        <v>31</v>
      </c>
      <c r="K63" s="11">
        <v>30</v>
      </c>
      <c r="L63" s="11">
        <v>31</v>
      </c>
      <c r="M63" s="11">
        <v>31</v>
      </c>
      <c r="N63" s="11">
        <v>30</v>
      </c>
      <c r="O63" s="11">
        <v>31</v>
      </c>
      <c r="P63" s="12">
        <v>30</v>
      </c>
      <c r="Q63" s="11">
        <v>31</v>
      </c>
      <c r="R63" s="30">
        <f>VLOOKUP(B63,'общ. показания'!$A$2:$K$94,11,0)</f>
        <v>5.2609999999999992</v>
      </c>
      <c r="S63" s="30">
        <f>VLOOKUP(B63,'общ. показания'!$A$2:$T$94,20,0)</f>
        <v>2.0060000000000002</v>
      </c>
      <c r="T63" s="30">
        <f t="shared" si="28"/>
        <v>1.7428354476549837</v>
      </c>
      <c r="U63" s="30">
        <f t="shared" si="41"/>
        <v>1.319311707129381</v>
      </c>
      <c r="V63" s="30">
        <f t="shared" si="15"/>
        <v>0.9957672920710432</v>
      </c>
      <c r="W63" s="30">
        <f t="shared" si="16"/>
        <v>0.58693267116851</v>
      </c>
      <c r="X63" s="30">
        <f t="shared" si="17"/>
        <v>0.6161528819760812</v>
      </c>
      <c r="Y63" s="31">
        <f t="shared" si="18"/>
        <v>0</v>
      </c>
      <c r="Z63" s="14"/>
      <c r="AA63" s="14"/>
      <c r="AB63" s="14"/>
      <c r="AC63" s="30"/>
      <c r="AD63" s="30">
        <f t="shared" si="19"/>
        <v>0.66470610730811897</v>
      </c>
      <c r="AE63" s="30">
        <f t="shared" si="0"/>
        <v>0.58787456499292523</v>
      </c>
      <c r="AF63" s="30">
        <f t="shared" si="1"/>
        <v>0.75341932769895603</v>
      </c>
      <c r="AG63" s="31">
        <f t="shared" si="2"/>
        <v>0</v>
      </c>
      <c r="AH63" s="14"/>
      <c r="AI63" s="30">
        <f t="shared" si="3"/>
        <v>0.5565050391560058</v>
      </c>
      <c r="AJ63" s="30">
        <f t="shared" si="20"/>
        <v>0.42053861470998294</v>
      </c>
      <c r="AK63" s="30">
        <f t="shared" si="4"/>
        <v>5.0374886342308467E-2</v>
      </c>
      <c r="AL63" s="30">
        <f t="shared" si="5"/>
        <v>0</v>
      </c>
      <c r="AM63" s="30"/>
      <c r="AN63" s="14"/>
      <c r="AO63" s="14"/>
      <c r="AP63" s="14"/>
      <c r="AQ63" s="30"/>
      <c r="AR63" s="30">
        <f t="shared" si="6"/>
        <v>0</v>
      </c>
      <c r="AS63" s="30">
        <f t="shared" si="7"/>
        <v>0.60292540764053415</v>
      </c>
      <c r="AT63" s="30">
        <f t="shared" si="8"/>
        <v>0.91529185197187146</v>
      </c>
      <c r="AU63" s="14"/>
      <c r="AV63" s="30">
        <f t="shared" si="35"/>
        <v>5347.9900514639448</v>
      </c>
      <c r="AW63" s="30">
        <f t="shared" si="36"/>
        <v>4046.6830665597399</v>
      </c>
      <c r="AX63" s="30">
        <f t="shared" si="37"/>
        <v>2433.201169928047</v>
      </c>
      <c r="AY63" s="30">
        <f t="shared" si="38"/>
        <v>1365.134961217414</v>
      </c>
      <c r="AZ63" s="30">
        <f t="shared" si="39"/>
        <v>1433.0976651305277</v>
      </c>
      <c r="BA63" s="30">
        <v>0</v>
      </c>
      <c r="BB63" s="30">
        <v>0</v>
      </c>
      <c r="BC63" s="30">
        <v>0</v>
      </c>
      <c r="BD63" s="30">
        <f t="shared" si="31"/>
        <v>0</v>
      </c>
      <c r="BE63" s="30">
        <f t="shared" si="32"/>
        <v>1707.7363426517268</v>
      </c>
      <c r="BF63" s="30">
        <f t="shared" si="33"/>
        <v>3059.3556576909782</v>
      </c>
      <c r="BG63" s="30">
        <f t="shared" si="34"/>
        <v>4287.1860143631029</v>
      </c>
      <c r="BH63" s="32">
        <f t="shared" si="40"/>
        <v>23680.384929005482</v>
      </c>
      <c r="BI63" s="32"/>
      <c r="BJ63" s="6"/>
      <c r="BK63" s="6"/>
    </row>
    <row r="64" spans="1:63" x14ac:dyDescent="0.3">
      <c r="A64" s="26" t="s">
        <v>141</v>
      </c>
      <c r="B64" s="26" t="s">
        <v>142</v>
      </c>
      <c r="C64" s="27">
        <f>VLOOKUP(B64,[1]площадь!$A$6:$B$257,2,0)</f>
        <v>83.7</v>
      </c>
      <c r="D64" s="28"/>
      <c r="E64" s="9">
        <f t="shared" si="12"/>
        <v>366</v>
      </c>
      <c r="F64" s="10">
        <v>31</v>
      </c>
      <c r="G64" s="10">
        <v>29</v>
      </c>
      <c r="H64" s="10">
        <v>31</v>
      </c>
      <c r="I64" s="10">
        <v>30</v>
      </c>
      <c r="J64" s="11">
        <v>31</v>
      </c>
      <c r="K64" s="11">
        <v>30</v>
      </c>
      <c r="L64" s="11">
        <v>31</v>
      </c>
      <c r="M64" s="11">
        <v>31</v>
      </c>
      <c r="N64" s="11">
        <v>30</v>
      </c>
      <c r="O64" s="11">
        <v>31</v>
      </c>
      <c r="P64" s="12">
        <v>30</v>
      </c>
      <c r="Q64" s="11">
        <v>31</v>
      </c>
      <c r="R64" s="30">
        <f>VLOOKUP(B64,'общ. показания'!$A$2:$K$94,11,0)</f>
        <v>3.4370000000000003</v>
      </c>
      <c r="S64" s="30">
        <f>VLOOKUP(B64,'общ. показания'!$A$2:$T$94,20,0)</f>
        <v>0.96</v>
      </c>
      <c r="T64" s="30">
        <f t="shared" si="28"/>
        <v>1.1385906545505</v>
      </c>
      <c r="U64" s="30">
        <f t="shared" si="41"/>
        <v>0.86190350454356268</v>
      </c>
      <c r="V64" s="30">
        <f t="shared" si="15"/>
        <v>0.65053263312073295</v>
      </c>
      <c r="W64" s="30">
        <f t="shared" si="16"/>
        <v>0.38344185341307158</v>
      </c>
      <c r="X64" s="30">
        <f t="shared" si="17"/>
        <v>0.402531354372133</v>
      </c>
      <c r="Y64" s="31">
        <f t="shared" si="18"/>
        <v>0</v>
      </c>
      <c r="Z64" s="14"/>
      <c r="AA64" s="14"/>
      <c r="AB64" s="14"/>
      <c r="AC64" s="30"/>
      <c r="AD64" s="30">
        <f t="shared" si="19"/>
        <v>0.31810461765493225</v>
      </c>
      <c r="AE64" s="30">
        <f t="shared" si="0"/>
        <v>0.28133578384506885</v>
      </c>
      <c r="AF64" s="30">
        <f t="shared" si="1"/>
        <v>0.36055959849999886</v>
      </c>
      <c r="AG64" s="31">
        <f t="shared" si="2"/>
        <v>0</v>
      </c>
      <c r="AH64" s="14"/>
      <c r="AI64" s="30">
        <f t="shared" si="3"/>
        <v>0.48570877765753584</v>
      </c>
      <c r="AJ64" s="30">
        <f t="shared" si="20"/>
        <v>0.36703943744760764</v>
      </c>
      <c r="AK64" s="30">
        <f t="shared" si="4"/>
        <v>4.3966402365497585E-2</v>
      </c>
      <c r="AL64" s="30">
        <f t="shared" si="5"/>
        <v>0</v>
      </c>
      <c r="AM64" s="30"/>
      <c r="AN64" s="14"/>
      <c r="AO64" s="14"/>
      <c r="AP64" s="14"/>
      <c r="AQ64" s="30"/>
      <c r="AR64" s="30">
        <f t="shared" si="6"/>
        <v>0</v>
      </c>
      <c r="AS64" s="30">
        <f t="shared" si="7"/>
        <v>0.52622373951525248</v>
      </c>
      <c r="AT64" s="30">
        <f t="shared" si="8"/>
        <v>0.79885222116835919</v>
      </c>
      <c r="AU64" s="14"/>
      <c r="AV64" s="30">
        <f t="shared" si="35"/>
        <v>3777.9255633840262</v>
      </c>
      <c r="AW64" s="30">
        <f t="shared" si="36"/>
        <v>2858.3738099184234</v>
      </c>
      <c r="AX64" s="30">
        <f t="shared" si="37"/>
        <v>1615.3214166567138</v>
      </c>
      <c r="AY64" s="30">
        <f t="shared" si="38"/>
        <v>891.8397380163949</v>
      </c>
      <c r="AZ64" s="30">
        <f t="shared" si="39"/>
        <v>936.23962650705676</v>
      </c>
      <c r="BA64" s="30">
        <v>0</v>
      </c>
      <c r="BB64" s="30">
        <v>0</v>
      </c>
      <c r="BC64" s="30">
        <v>0</v>
      </c>
      <c r="BD64" s="30">
        <f t="shared" si="31"/>
        <v>0</v>
      </c>
      <c r="BE64" s="30">
        <f t="shared" si="32"/>
        <v>817.26165949434574</v>
      </c>
      <c r="BF64" s="30">
        <f t="shared" si="33"/>
        <v>2074.7496250364029</v>
      </c>
      <c r="BG64" s="30">
        <f t="shared" si="34"/>
        <v>2978.7144706191584</v>
      </c>
      <c r="BH64" s="32">
        <f t="shared" si="40"/>
        <v>15950.425909632522</v>
      </c>
      <c r="BI64" s="32"/>
      <c r="BJ64" s="6"/>
      <c r="BK64" s="6"/>
    </row>
    <row r="65" spans="1:63" x14ac:dyDescent="0.3">
      <c r="A65" s="26" t="s">
        <v>143</v>
      </c>
      <c r="B65" s="26" t="s">
        <v>144</v>
      </c>
      <c r="C65" s="27">
        <f>VLOOKUP(B65,[1]площадь!$A$6:$B$257,2,0)</f>
        <v>81.5</v>
      </c>
      <c r="D65" s="28"/>
      <c r="E65" s="9">
        <f t="shared" si="12"/>
        <v>366</v>
      </c>
      <c r="F65" s="10">
        <v>31</v>
      </c>
      <c r="G65" s="10">
        <v>29</v>
      </c>
      <c r="H65" s="10">
        <v>31</v>
      </c>
      <c r="I65" s="10">
        <v>30</v>
      </c>
      <c r="J65" s="11">
        <v>31</v>
      </c>
      <c r="K65" s="11">
        <v>30</v>
      </c>
      <c r="L65" s="11">
        <v>31</v>
      </c>
      <c r="M65" s="11">
        <v>31</v>
      </c>
      <c r="N65" s="11">
        <v>30</v>
      </c>
      <c r="O65" s="11">
        <v>31</v>
      </c>
      <c r="P65" s="12">
        <v>30</v>
      </c>
      <c r="Q65" s="11">
        <v>31</v>
      </c>
      <c r="R65" s="30">
        <f>VLOOKUP(B65,'общ. показания'!$A$2:$K$94,11,0)</f>
        <v>5.159942390713895</v>
      </c>
      <c r="S65" s="30">
        <f>VLOOKUP(B65,'общ. показания'!$A$2:$T$94,20,0)</f>
        <v>2.1339999999999999</v>
      </c>
      <c r="T65" s="30">
        <f t="shared" si="28"/>
        <v>1.7093576328442841</v>
      </c>
      <c r="U65" s="30">
        <f t="shared" si="41"/>
        <v>1.2939692842011041</v>
      </c>
      <c r="V65" s="30">
        <f t="shared" si="15"/>
        <v>0.97663977602048302</v>
      </c>
      <c r="W65" s="30">
        <f t="shared" si="16"/>
        <v>0.57565838632528699</v>
      </c>
      <c r="X65" s="30">
        <f t="shared" si="17"/>
        <v>0.60431731132273669</v>
      </c>
      <c r="Y65" s="31">
        <f t="shared" si="18"/>
        <v>0</v>
      </c>
      <c r="Z65" s="14"/>
      <c r="AA65" s="14"/>
      <c r="AB65" s="14"/>
      <c r="AC65" s="30"/>
      <c r="AD65" s="30">
        <f t="shared" si="19"/>
        <v>0.70712005632877639</v>
      </c>
      <c r="AE65" s="30">
        <f t="shared" si="0"/>
        <v>0.62538600283893431</v>
      </c>
      <c r="AF65" s="30">
        <f t="shared" si="1"/>
        <v>0.80149394083228909</v>
      </c>
      <c r="AG65" s="31">
        <f t="shared" si="2"/>
        <v>0</v>
      </c>
      <c r="AH65" s="14"/>
      <c r="AI65" s="30">
        <f t="shared" si="3"/>
        <v>0.47294223869879531</v>
      </c>
      <c r="AJ65" s="30">
        <f t="shared" si="20"/>
        <v>0.35739204482652354</v>
      </c>
      <c r="AK65" s="30">
        <f t="shared" si="4"/>
        <v>4.2810774107384153E-2</v>
      </c>
      <c r="AL65" s="30">
        <f t="shared" si="5"/>
        <v>0</v>
      </c>
      <c r="AM65" s="30"/>
      <c r="AN65" s="14"/>
      <c r="AO65" s="14"/>
      <c r="AP65" s="14"/>
      <c r="AQ65" s="30"/>
      <c r="AR65" s="30">
        <f t="shared" si="6"/>
        <v>0</v>
      </c>
      <c r="AS65" s="30">
        <f t="shared" si="7"/>
        <v>0.51239229116479179</v>
      </c>
      <c r="AT65" s="30">
        <f t="shared" si="8"/>
        <v>0.77785491069559465</v>
      </c>
      <c r="AU65" s="14"/>
      <c r="AV65" s="30">
        <f t="shared" si="35"/>
        <v>5075.7676252246183</v>
      </c>
      <c r="AW65" s="30">
        <f t="shared" si="36"/>
        <v>3840.8682879587786</v>
      </c>
      <c r="AX65" s="30">
        <f t="shared" si="37"/>
        <v>2371.1196455314039</v>
      </c>
      <c r="AY65" s="30">
        <f t="shared" si="38"/>
        <v>1338.9123275862585</v>
      </c>
      <c r="AZ65" s="30">
        <f t="shared" si="39"/>
        <v>1405.569548059327</v>
      </c>
      <c r="BA65" s="30">
        <v>0</v>
      </c>
      <c r="BB65" s="30">
        <v>0</v>
      </c>
      <c r="BC65" s="30">
        <v>0</v>
      </c>
      <c r="BD65" s="30">
        <f t="shared" si="31"/>
        <v>0</v>
      </c>
      <c r="BE65" s="30">
        <f t="shared" si="32"/>
        <v>1816.704563917639</v>
      </c>
      <c r="BF65" s="30">
        <f t="shared" si="33"/>
        <v>2923.134481822613</v>
      </c>
      <c r="BG65" s="30">
        <f t="shared" si="34"/>
        <v>4057.5998953913777</v>
      </c>
      <c r="BH65" s="32">
        <f t="shared" si="40"/>
        <v>22829.676375492014</v>
      </c>
      <c r="BI65" s="32"/>
      <c r="BJ65" s="6"/>
      <c r="BK65" s="6"/>
    </row>
    <row r="66" spans="1:63" x14ac:dyDescent="0.3">
      <c r="A66" s="26" t="s">
        <v>145</v>
      </c>
      <c r="B66" s="26" t="s">
        <v>146</v>
      </c>
      <c r="C66" s="27">
        <f>VLOOKUP(B66,[1]площадь!$A$6:$B$257,2,0)</f>
        <v>98.8</v>
      </c>
      <c r="D66" s="28"/>
      <c r="E66" s="9">
        <f t="shared" si="12"/>
        <v>366</v>
      </c>
      <c r="F66" s="10">
        <v>31</v>
      </c>
      <c r="G66" s="10">
        <v>29</v>
      </c>
      <c r="H66" s="10">
        <v>31</v>
      </c>
      <c r="I66" s="10">
        <v>30</v>
      </c>
      <c r="J66" s="11">
        <v>31</v>
      </c>
      <c r="K66" s="11">
        <v>30</v>
      </c>
      <c r="L66" s="11">
        <v>31</v>
      </c>
      <c r="M66" s="11">
        <v>31</v>
      </c>
      <c r="N66" s="11">
        <v>30</v>
      </c>
      <c r="O66" s="11">
        <v>31</v>
      </c>
      <c r="P66" s="12">
        <v>30</v>
      </c>
      <c r="Q66" s="11">
        <v>31</v>
      </c>
      <c r="R66" s="30">
        <f>VLOOKUP(B66,'общ. показания'!$A$2:$K$94,11,0)</f>
        <v>6.2552430454298511</v>
      </c>
      <c r="S66" s="30">
        <f>VLOOKUP(B66,'общ. показания'!$A$2:$T$94,20,0)</f>
        <v>2.8200000000000003</v>
      </c>
      <c r="T66" s="30">
        <f t="shared" si="28"/>
        <v>2.0722028726995743</v>
      </c>
      <c r="U66" s="30">
        <f t="shared" si="41"/>
        <v>1.5686400647738539</v>
      </c>
      <c r="V66" s="30">
        <f t="shared" si="15"/>
        <v>1.1839510413598002</v>
      </c>
      <c r="W66" s="30">
        <f t="shared" si="16"/>
        <v>0.69785335667409021</v>
      </c>
      <c r="X66" s="30">
        <f t="shared" si="17"/>
        <v>0.73259570992253231</v>
      </c>
      <c r="Y66" s="31">
        <f t="shared" si="18"/>
        <v>0</v>
      </c>
      <c r="Z66" s="14"/>
      <c r="AA66" s="14"/>
      <c r="AB66" s="14"/>
      <c r="AC66" s="30"/>
      <c r="AD66" s="30">
        <f t="shared" si="19"/>
        <v>0.93443231436136354</v>
      </c>
      <c r="AE66" s="30">
        <f t="shared" si="0"/>
        <v>0.82642386504488985</v>
      </c>
      <c r="AF66" s="30">
        <f t="shared" si="1"/>
        <v>1.0591438205937467</v>
      </c>
      <c r="AG66" s="31">
        <f t="shared" si="2"/>
        <v>0</v>
      </c>
      <c r="AH66" s="14"/>
      <c r="AI66" s="30">
        <f t="shared" si="3"/>
        <v>0.57333365869252728</v>
      </c>
      <c r="AJ66" s="30">
        <f t="shared" si="20"/>
        <v>0.43325563225595737</v>
      </c>
      <c r="AK66" s="30">
        <f t="shared" si="4"/>
        <v>5.1898214500730726E-2</v>
      </c>
      <c r="AL66" s="30">
        <f t="shared" si="5"/>
        <v>0</v>
      </c>
      <c r="AM66" s="30"/>
      <c r="AN66" s="14"/>
      <c r="AO66" s="14"/>
      <c r="AP66" s="14"/>
      <c r="AQ66" s="30"/>
      <c r="AR66" s="30">
        <f t="shared" si="6"/>
        <v>0</v>
      </c>
      <c r="AS66" s="30">
        <f t="shared" si="7"/>
        <v>0.6211577713752322</v>
      </c>
      <c r="AT66" s="30">
        <f t="shared" si="8"/>
        <v>0.94297012486778831</v>
      </c>
      <c r="AU66" s="14"/>
      <c r="AV66" s="30">
        <f t="shared" si="35"/>
        <v>6153.2005076342621</v>
      </c>
      <c r="AW66" s="30">
        <f t="shared" si="36"/>
        <v>4656.1691638076982</v>
      </c>
      <c r="AX66" s="30">
        <f t="shared" si="37"/>
        <v>2874.437067220892</v>
      </c>
      <c r="AY66" s="30">
        <f t="shared" si="38"/>
        <v>1623.1231652211329</v>
      </c>
      <c r="AZ66" s="30">
        <f t="shared" si="39"/>
        <v>1703.9297097946196</v>
      </c>
      <c r="BA66" s="30">
        <v>0</v>
      </c>
      <c r="BB66" s="30">
        <v>0</v>
      </c>
      <c r="BC66" s="30">
        <v>0</v>
      </c>
      <c r="BD66" s="30">
        <f t="shared" si="31"/>
        <v>0</v>
      </c>
      <c r="BE66" s="30">
        <f t="shared" si="32"/>
        <v>2400.7061247646407</v>
      </c>
      <c r="BF66" s="30">
        <f t="shared" si="33"/>
        <v>3719.0688370251205</v>
      </c>
      <c r="BG66" s="30">
        <f t="shared" si="34"/>
        <v>5143.7510641219569</v>
      </c>
      <c r="BH66" s="32">
        <f t="shared" si="40"/>
        <v>28274.38563959032</v>
      </c>
      <c r="BI66" s="32"/>
      <c r="BJ66" s="6"/>
      <c r="BK66" s="6"/>
    </row>
    <row r="67" spans="1:63" x14ac:dyDescent="0.3">
      <c r="A67" s="26" t="s">
        <v>147</v>
      </c>
      <c r="B67" s="26" t="s">
        <v>148</v>
      </c>
      <c r="C67" s="27">
        <f>VLOOKUP(B67,[1]площадь!$A$6:$B$257,2,0)</f>
        <v>48.1</v>
      </c>
      <c r="D67" s="28"/>
      <c r="E67" s="9">
        <f t="shared" si="12"/>
        <v>366</v>
      </c>
      <c r="F67" s="10">
        <v>31</v>
      </c>
      <c r="G67" s="10">
        <v>29</v>
      </c>
      <c r="H67" s="10">
        <v>31</v>
      </c>
      <c r="I67" s="10">
        <v>30</v>
      </c>
      <c r="J67" s="11">
        <v>31</v>
      </c>
      <c r="K67" s="11">
        <v>30</v>
      </c>
      <c r="L67" s="11">
        <v>31</v>
      </c>
      <c r="M67" s="11">
        <v>31</v>
      </c>
      <c r="N67" s="11">
        <v>30</v>
      </c>
      <c r="O67" s="11">
        <v>31</v>
      </c>
      <c r="P67" s="12">
        <v>30</v>
      </c>
      <c r="Q67" s="11">
        <v>31</v>
      </c>
      <c r="R67" s="30">
        <f>VLOOKUP(B67,'общ. показания'!$A$2:$K$94,11,0)</f>
        <v>3.0453156931697958</v>
      </c>
      <c r="S67" s="30">
        <f>VLOOKUP(B67,'общ. показания'!$A$2:$T$94,20,0)</f>
        <v>1.1600595679743204</v>
      </c>
      <c r="T67" s="30">
        <f t="shared" si="28"/>
        <v>1.0088356090774242</v>
      </c>
      <c r="U67" s="30">
        <f t="shared" si="41"/>
        <v>0.76368003153463937</v>
      </c>
      <c r="V67" s="30">
        <f t="shared" si="15"/>
        <v>0.57639721750411332</v>
      </c>
      <c r="W67" s="30">
        <f t="shared" si="16"/>
        <v>0.33974439732817546</v>
      </c>
      <c r="X67" s="30">
        <f t="shared" si="17"/>
        <v>0.35665843772544337</v>
      </c>
      <c r="Y67" s="31">
        <f t="shared" si="18"/>
        <v>0</v>
      </c>
      <c r="Z67" s="14"/>
      <c r="AA67" s="14"/>
      <c r="AB67" s="14"/>
      <c r="AC67" s="30"/>
      <c r="AD67" s="30">
        <f t="shared" si="19"/>
        <v>0.38439615138272615</v>
      </c>
      <c r="AE67" s="30">
        <f t="shared" si="0"/>
        <v>0.33996486235732015</v>
      </c>
      <c r="AF67" s="30">
        <f t="shared" si="1"/>
        <v>0.43569855423427406</v>
      </c>
      <c r="AG67" s="31">
        <f t="shared" si="2"/>
        <v>0</v>
      </c>
      <c r="AH67" s="14"/>
      <c r="AI67" s="30">
        <f t="shared" si="3"/>
        <v>0.27912296541609882</v>
      </c>
      <c r="AJ67" s="30">
        <f t="shared" si="20"/>
        <v>0.21092708412461084</v>
      </c>
      <c r="AK67" s="30">
        <f t="shared" si="4"/>
        <v>2.5266236006934697E-2</v>
      </c>
      <c r="AL67" s="30">
        <f t="shared" si="5"/>
        <v>0</v>
      </c>
      <c r="AM67" s="30"/>
      <c r="AN67" s="14"/>
      <c r="AO67" s="14"/>
      <c r="AP67" s="14"/>
      <c r="AQ67" s="30"/>
      <c r="AR67" s="30">
        <f t="shared" si="6"/>
        <v>0</v>
      </c>
      <c r="AS67" s="30">
        <f t="shared" si="7"/>
        <v>0.30240575711688938</v>
      </c>
      <c r="AT67" s="30">
        <f t="shared" si="8"/>
        <v>0.45907756079089695</v>
      </c>
      <c r="AU67" s="14"/>
      <c r="AV67" s="30">
        <f t="shared" si="35"/>
        <v>2995.6370892429959</v>
      </c>
      <c r="AW67" s="30">
        <f t="shared" si="36"/>
        <v>2266.8191981695368</v>
      </c>
      <c r="AX67" s="30">
        <f t="shared" si="37"/>
        <v>1399.3969932522764</v>
      </c>
      <c r="AY67" s="30">
        <f t="shared" si="38"/>
        <v>790.20469885765681</v>
      </c>
      <c r="AZ67" s="30">
        <f t="shared" si="39"/>
        <v>829.54472713685425</v>
      </c>
      <c r="BA67" s="30">
        <v>0</v>
      </c>
      <c r="BB67" s="30">
        <v>0</v>
      </c>
      <c r="BC67" s="30">
        <v>0</v>
      </c>
      <c r="BD67" s="30">
        <f t="shared" si="31"/>
        <v>0</v>
      </c>
      <c r="BE67" s="30">
        <f t="shared" si="32"/>
        <v>987.57521628644463</v>
      </c>
      <c r="BF67" s="30">
        <f t="shared" si="33"/>
        <v>1650.3529007283603</v>
      </c>
      <c r="BG67" s="30">
        <f t="shared" si="34"/>
        <v>2298.8230036780683</v>
      </c>
      <c r="BH67" s="32">
        <f t="shared" si="40"/>
        <v>13218.353827352192</v>
      </c>
      <c r="BI67" s="32"/>
      <c r="BJ67" s="6"/>
      <c r="BK67" s="6"/>
    </row>
    <row r="68" spans="1:63" x14ac:dyDescent="0.3">
      <c r="A68" s="26" t="s">
        <v>149</v>
      </c>
      <c r="B68" s="26" t="s">
        <v>150</v>
      </c>
      <c r="C68" s="27">
        <f>VLOOKUP(B68,[1]площадь!$A$6:$B$257,2,0)</f>
        <v>74</v>
      </c>
      <c r="D68" s="28"/>
      <c r="E68" s="9">
        <f t="shared" si="12"/>
        <v>366</v>
      </c>
      <c r="F68" s="10">
        <v>31</v>
      </c>
      <c r="G68" s="10">
        <v>29</v>
      </c>
      <c r="H68" s="10">
        <v>31</v>
      </c>
      <c r="I68" s="10">
        <v>30</v>
      </c>
      <c r="J68" s="11">
        <v>31</v>
      </c>
      <c r="K68" s="11">
        <v>30</v>
      </c>
      <c r="L68" s="11">
        <v>31</v>
      </c>
      <c r="M68" s="11">
        <v>31</v>
      </c>
      <c r="N68" s="11">
        <v>30</v>
      </c>
      <c r="O68" s="11">
        <v>31</v>
      </c>
      <c r="P68" s="12">
        <v>30</v>
      </c>
      <c r="Q68" s="11">
        <v>31</v>
      </c>
      <c r="R68" s="30">
        <f>VLOOKUP(B68,'общ. показания'!$A$2:$K$94,11,0)</f>
        <v>4.6851010664150703</v>
      </c>
      <c r="S68" s="30">
        <f>VLOOKUP(B68,'общ. показания'!$A$2:$T$94,20,0)</f>
        <v>1.7847070276528008</v>
      </c>
      <c r="T68" s="30">
        <f t="shared" si="28"/>
        <v>1.5520547831960372</v>
      </c>
      <c r="U68" s="30">
        <f t="shared" si="41"/>
        <v>1.1748923562071374</v>
      </c>
      <c r="V68" s="30">
        <f t="shared" si="15"/>
        <v>0.88676495000632805</v>
      </c>
      <c r="W68" s="30">
        <f t="shared" si="16"/>
        <v>0.52268368819719302</v>
      </c>
      <c r="X68" s="30">
        <f t="shared" si="17"/>
        <v>0.54870528880837433</v>
      </c>
      <c r="Y68" s="31">
        <f t="shared" si="18"/>
        <v>0</v>
      </c>
      <c r="Z68" s="14"/>
      <c r="AA68" s="14"/>
      <c r="AB68" s="14"/>
      <c r="AC68" s="30"/>
      <c r="AD68" s="30">
        <f t="shared" si="19"/>
        <v>0.59137869443496327</v>
      </c>
      <c r="AE68" s="30">
        <f t="shared" si="0"/>
        <v>0.52302286516510799</v>
      </c>
      <c r="AF68" s="30">
        <f t="shared" si="1"/>
        <v>0.67030546805272939</v>
      </c>
      <c r="AG68" s="31">
        <f t="shared" si="2"/>
        <v>0</v>
      </c>
      <c r="AH68" s="14"/>
      <c r="AI68" s="30">
        <f t="shared" si="3"/>
        <v>0.4294199467939982</v>
      </c>
      <c r="AJ68" s="30">
        <f t="shared" si="20"/>
        <v>0.32450320634555513</v>
      </c>
      <c r="AK68" s="30">
        <f t="shared" si="4"/>
        <v>3.8871132318361069E-2</v>
      </c>
      <c r="AL68" s="30">
        <f t="shared" si="5"/>
        <v>0</v>
      </c>
      <c r="AM68" s="30"/>
      <c r="AN68" s="14"/>
      <c r="AO68" s="14"/>
      <c r="AP68" s="14"/>
      <c r="AQ68" s="30"/>
      <c r="AR68" s="30">
        <f t="shared" si="6"/>
        <v>0</v>
      </c>
      <c r="AS68" s="30">
        <f t="shared" si="7"/>
        <v>0.46523962633367599</v>
      </c>
      <c r="AT68" s="30">
        <f t="shared" si="8"/>
        <v>0.70627317044753379</v>
      </c>
      <c r="AU68" s="14"/>
      <c r="AV68" s="30">
        <f t="shared" si="35"/>
        <v>4608.6724449892235</v>
      </c>
      <c r="AW68" s="30">
        <f t="shared" si="36"/>
        <v>3487.4141510300565</v>
      </c>
      <c r="AX68" s="30">
        <f t="shared" si="37"/>
        <v>2152.918451157348</v>
      </c>
      <c r="AY68" s="30">
        <f t="shared" si="38"/>
        <v>1215.6995367040874</v>
      </c>
      <c r="AZ68" s="30">
        <f t="shared" si="39"/>
        <v>1276.2226571336216</v>
      </c>
      <c r="BA68" s="30">
        <v>0</v>
      </c>
      <c r="BB68" s="30">
        <v>0</v>
      </c>
      <c r="BC68" s="30">
        <v>0</v>
      </c>
      <c r="BD68" s="30">
        <f t="shared" ref="BD68:BD96" si="42">(AC68+AQ68)*2325.88</f>
        <v>0</v>
      </c>
      <c r="BE68" s="30">
        <f t="shared" ref="BE68:BE96" si="43">(AD68+AR68)*2569.16</f>
        <v>1519.3464865945302</v>
      </c>
      <c r="BF68" s="30">
        <f t="shared" ref="BF68:BF96" si="44">(AE68+AS68)*2569.16</f>
        <v>2539.0044626590156</v>
      </c>
      <c r="BG68" s="30">
        <f t="shared" ref="BG68:BG96" si="45">(AF68+AT68)*2569.16</f>
        <v>3536.6507748893359</v>
      </c>
      <c r="BH68" s="32">
        <f t="shared" si="40"/>
        <v>20335.928965157218</v>
      </c>
      <c r="BI68" s="32"/>
      <c r="BJ68" s="6"/>
      <c r="BK68" s="6"/>
    </row>
    <row r="69" spans="1:63" x14ac:dyDescent="0.3">
      <c r="A69" s="26" t="s">
        <v>151</v>
      </c>
      <c r="B69" s="26" t="s">
        <v>152</v>
      </c>
      <c r="C69" s="27">
        <f>VLOOKUP(B69,[1]площадь!$A$6:$B$257,2,0)</f>
        <v>96</v>
      </c>
      <c r="D69" s="28"/>
      <c r="E69" s="9">
        <f t="shared" si="12"/>
        <v>366</v>
      </c>
      <c r="F69" s="10">
        <v>31</v>
      </c>
      <c r="G69" s="10">
        <v>29</v>
      </c>
      <c r="H69" s="10">
        <v>31</v>
      </c>
      <c r="I69" s="10">
        <v>30</v>
      </c>
      <c r="J69" s="11">
        <v>31</v>
      </c>
      <c r="K69" s="11">
        <v>30</v>
      </c>
      <c r="L69" s="11">
        <v>31</v>
      </c>
      <c r="M69" s="11">
        <v>31</v>
      </c>
      <c r="N69" s="11">
        <v>30</v>
      </c>
      <c r="O69" s="11">
        <v>31</v>
      </c>
      <c r="P69" s="12">
        <v>30</v>
      </c>
      <c r="Q69" s="11">
        <v>31</v>
      </c>
      <c r="R69" s="30">
        <f>VLOOKUP(B69,'общ. показания'!$A$2:$K$94,11,0)</f>
        <v>6.0779689510249568</v>
      </c>
      <c r="S69" s="30">
        <f>VLOOKUP(B69,'общ. показания'!$A$2:$T$94,20,0)</f>
        <v>2.3152956034414713</v>
      </c>
      <c r="T69" s="30">
        <f t="shared" si="28"/>
        <v>2.013476475497562</v>
      </c>
      <c r="U69" s="30">
        <f t="shared" si="41"/>
        <v>1.524184678322773</v>
      </c>
      <c r="V69" s="30">
        <f t="shared" si="15"/>
        <v>1.1503977729811825</v>
      </c>
      <c r="W69" s="30">
        <f t="shared" si="16"/>
        <v>0.67807613603960182</v>
      </c>
      <c r="X69" s="30">
        <f t="shared" si="17"/>
        <v>0.71183388818383708</v>
      </c>
      <c r="Y69" s="31">
        <f t="shared" si="18"/>
        <v>0</v>
      </c>
      <c r="Z69" s="14"/>
      <c r="AA69" s="14"/>
      <c r="AB69" s="14"/>
      <c r="AC69" s="30"/>
      <c r="AD69" s="30">
        <f t="shared" ref="AD69:AD96" si="46">S69*$AD$1/31*O69</f>
        <v>0.76719398196968214</v>
      </c>
      <c r="AE69" s="30">
        <f t="shared" si="0"/>
        <v>0.67851614940338334</v>
      </c>
      <c r="AF69" s="30">
        <f t="shared" si="1"/>
        <v>0.86958547206840564</v>
      </c>
      <c r="AG69" s="31">
        <f t="shared" si="2"/>
        <v>0</v>
      </c>
      <c r="AH69" s="14"/>
      <c r="AI69" s="30">
        <f t="shared" si="3"/>
        <v>0.55708533638140301</v>
      </c>
      <c r="AJ69" s="30">
        <f t="shared" ref="AJ69:AJ132" si="47">$AJ$1*C69/29*G69</f>
        <v>0.42097713255639579</v>
      </c>
      <c r="AK69" s="30">
        <f t="shared" si="4"/>
        <v>5.042741489949544E-2</v>
      </c>
      <c r="AL69" s="30">
        <f t="shared" si="5"/>
        <v>0</v>
      </c>
      <c r="AM69" s="30"/>
      <c r="AN69" s="14"/>
      <c r="AO69" s="14"/>
      <c r="AP69" s="14"/>
      <c r="AQ69" s="30"/>
      <c r="AR69" s="30">
        <f t="shared" si="6"/>
        <v>0</v>
      </c>
      <c r="AS69" s="30">
        <f t="shared" si="7"/>
        <v>0.60355410983828239</v>
      </c>
      <c r="AT69" s="30">
        <f t="shared" si="8"/>
        <v>0.91624627517517898</v>
      </c>
      <c r="AU69" s="14"/>
      <c r="AV69" s="30">
        <f t="shared" si="35"/>
        <v>5978.8183070130472</v>
      </c>
      <c r="AW69" s="30">
        <f t="shared" ref="AW69:AW96" si="48">(U69+AJ69)*2325.88</f>
        <v>4524.2129526876415</v>
      </c>
      <c r="AX69" s="30">
        <f t="shared" ref="AX69:AX96" si="49">(V69+AK69)*2325.88</f>
        <v>2792.9752879879115</v>
      </c>
      <c r="AY69" s="30">
        <f t="shared" ref="AY69:AY96" si="50">(W69+AL69)*2325.88</f>
        <v>1577.1237232917892</v>
      </c>
      <c r="AZ69" s="30">
        <f t="shared" ref="AZ69:AZ96" si="51">(X69+AM69)*2325.88</f>
        <v>1655.640203849023</v>
      </c>
      <c r="BA69" s="30">
        <v>0</v>
      </c>
      <c r="BB69" s="30">
        <v>0</v>
      </c>
      <c r="BC69" s="30">
        <v>0</v>
      </c>
      <c r="BD69" s="30">
        <f t="shared" si="42"/>
        <v>0</v>
      </c>
      <c r="BE69" s="30">
        <f t="shared" si="43"/>
        <v>1971.0440907172285</v>
      </c>
      <c r="BF69" s="30">
        <f t="shared" si="44"/>
        <v>3293.8436272333179</v>
      </c>
      <c r="BG69" s="30">
        <f t="shared" si="45"/>
        <v>4588.0874917483279</v>
      </c>
      <c r="BH69" s="32">
        <f t="shared" si="40"/>
        <v>26381.745684528283</v>
      </c>
      <c r="BI69" s="32"/>
      <c r="BJ69" s="6"/>
      <c r="BK69" s="6"/>
    </row>
    <row r="70" spans="1:63" x14ac:dyDescent="0.3">
      <c r="A70" s="26" t="s">
        <v>153</v>
      </c>
      <c r="B70" s="26" t="s">
        <v>154</v>
      </c>
      <c r="C70" s="27">
        <f>VLOOKUP(B70,[1]площадь!$A$6:$B$257,2,0)</f>
        <v>83.8</v>
      </c>
      <c r="D70" s="28"/>
      <c r="E70" s="9">
        <f t="shared" si="12"/>
        <v>366</v>
      </c>
      <c r="F70" s="10">
        <v>31</v>
      </c>
      <c r="G70" s="10">
        <v>29</v>
      </c>
      <c r="H70" s="10">
        <v>31</v>
      </c>
      <c r="I70" s="10">
        <v>30</v>
      </c>
      <c r="J70" s="11">
        <v>31</v>
      </c>
      <c r="K70" s="11">
        <v>30</v>
      </c>
      <c r="L70" s="11">
        <v>31</v>
      </c>
      <c r="M70" s="11">
        <v>31</v>
      </c>
      <c r="N70" s="11">
        <v>30</v>
      </c>
      <c r="O70" s="11">
        <v>31</v>
      </c>
      <c r="P70" s="12">
        <v>30</v>
      </c>
      <c r="Q70" s="11">
        <v>31</v>
      </c>
      <c r="R70" s="30">
        <f>VLOOKUP(B70,'общ. показания'!$A$2:$K$94,11,0)</f>
        <v>5.3055603968322016</v>
      </c>
      <c r="S70" s="30">
        <f>VLOOKUP(B70,'общ. показания'!$A$2:$T$94,20,0)</f>
        <v>2.0210601205041177</v>
      </c>
      <c r="T70" s="30">
        <f t="shared" si="28"/>
        <v>1.75759717340308</v>
      </c>
      <c r="U70" s="30">
        <f t="shared" si="41"/>
        <v>1.3304862087859206</v>
      </c>
      <c r="V70" s="30">
        <f t="shared" si="15"/>
        <v>1.0042013893314905</v>
      </c>
      <c r="W70" s="30">
        <f t="shared" si="16"/>
        <v>0.59190396041790239</v>
      </c>
      <c r="X70" s="30">
        <f t="shared" si="17"/>
        <v>0.6213716648938078</v>
      </c>
      <c r="Y70" s="31">
        <f t="shared" si="18"/>
        <v>0</v>
      </c>
      <c r="Z70" s="14"/>
      <c r="AA70" s="14"/>
      <c r="AB70" s="14"/>
      <c r="AC70" s="30"/>
      <c r="AD70" s="30">
        <f t="shared" si="46"/>
        <v>0.6696964134277017</v>
      </c>
      <c r="AE70" s="30">
        <f t="shared" ref="AE70:AE96" si="52">S70*$AE$1/30*P70</f>
        <v>0.59228805541670337</v>
      </c>
      <c r="AF70" s="30">
        <f t="shared" ref="AF70:AF96" si="53">S70*$AF$1/31*Q70</f>
        <v>0.75907565165971247</v>
      </c>
      <c r="AG70" s="31">
        <f t="shared" ref="AG70:AG96" si="54">AC70+AD70+AE70+AF70-S70</f>
        <v>0</v>
      </c>
      <c r="AH70" s="14"/>
      <c r="AI70" s="30">
        <f t="shared" ref="AI70:AI96" si="55">$AI$1*C70/31*F70</f>
        <v>0.48628907488293299</v>
      </c>
      <c r="AJ70" s="30">
        <f t="shared" si="47"/>
        <v>0.3674779552940205</v>
      </c>
      <c r="AK70" s="30">
        <f t="shared" ref="AK70:AK96" si="56">$AK$1*C70/31*H70</f>
        <v>4.4018930922684558E-2</v>
      </c>
      <c r="AL70" s="30">
        <f t="shared" ref="AL70:AL96" si="57">$AL$1*C70/30*I70</f>
        <v>0</v>
      </c>
      <c r="AM70" s="30"/>
      <c r="AN70" s="14"/>
      <c r="AO70" s="14"/>
      <c r="AP70" s="14"/>
      <c r="AQ70" s="30"/>
      <c r="AR70" s="30">
        <f t="shared" ref="AR70:AR96" si="58">$AR$1*C70/31*O70</f>
        <v>0</v>
      </c>
      <c r="AS70" s="30">
        <f t="shared" ref="AS70:AS96" si="59">$AS$1*C70/30*P70</f>
        <v>0.52685244171300061</v>
      </c>
      <c r="AT70" s="30">
        <f t="shared" ref="AT70:AT96" si="60">$AT$1*C70/31*Q70</f>
        <v>0.7998066443716666</v>
      </c>
      <c r="AU70" s="14"/>
      <c r="AV70" s="30">
        <f t="shared" ref="AV70:AV96" si="61">(T70+AI70)*2325.88</f>
        <v>5219.0101471634716</v>
      </c>
      <c r="AW70" s="30">
        <f t="shared" si="48"/>
        <v>3949.2608899502534</v>
      </c>
      <c r="AX70" s="30">
        <f t="shared" si="49"/>
        <v>2438.0346784727808</v>
      </c>
      <c r="AY70" s="30">
        <f t="shared" si="50"/>
        <v>1376.6975834567909</v>
      </c>
      <c r="AZ70" s="30">
        <f t="shared" si="51"/>
        <v>1445.2359279432098</v>
      </c>
      <c r="BA70" s="30">
        <v>0</v>
      </c>
      <c r="BB70" s="30">
        <v>0</v>
      </c>
      <c r="BC70" s="30">
        <v>0</v>
      </c>
      <c r="BD70" s="30">
        <f t="shared" si="42"/>
        <v>0</v>
      </c>
      <c r="BE70" s="30">
        <f t="shared" si="43"/>
        <v>1720.557237521914</v>
      </c>
      <c r="BF70" s="30">
        <f t="shared" si="44"/>
        <v>2875.2509996057497</v>
      </c>
      <c r="BG70" s="30">
        <f t="shared" si="45"/>
        <v>4005.0180396719775</v>
      </c>
      <c r="BH70" s="32">
        <f t="shared" si="40"/>
        <v>23029.065503786147</v>
      </c>
      <c r="BI70" s="32"/>
      <c r="BJ70" s="6"/>
      <c r="BK70" s="6"/>
    </row>
    <row r="71" spans="1:63" x14ac:dyDescent="0.3">
      <c r="A71" s="26" t="s">
        <v>155</v>
      </c>
      <c r="B71" s="26" t="s">
        <v>156</v>
      </c>
      <c r="C71" s="27">
        <f>VLOOKUP(B71,[1]площадь!$A$6:$B$257,2,0)</f>
        <v>73.7</v>
      </c>
      <c r="D71" s="28"/>
      <c r="E71" s="9">
        <f t="shared" ref="E71:E96" si="62">SUM(F71:Q71)</f>
        <v>366</v>
      </c>
      <c r="F71" s="10">
        <v>31</v>
      </c>
      <c r="G71" s="10">
        <v>29</v>
      </c>
      <c r="H71" s="10">
        <v>31</v>
      </c>
      <c r="I71" s="10">
        <v>30</v>
      </c>
      <c r="J71" s="11">
        <v>31</v>
      </c>
      <c r="K71" s="11">
        <v>30</v>
      </c>
      <c r="L71" s="11">
        <v>31</v>
      </c>
      <c r="M71" s="11">
        <v>31</v>
      </c>
      <c r="N71" s="11">
        <v>30</v>
      </c>
      <c r="O71" s="11">
        <v>31</v>
      </c>
      <c r="P71" s="12">
        <v>30</v>
      </c>
      <c r="Q71" s="11">
        <v>31</v>
      </c>
      <c r="R71" s="30">
        <f>VLOOKUP(B71,'общ. показания'!$A$2:$K$94,11,0)</f>
        <v>4.6661074134431173</v>
      </c>
      <c r="S71" s="30">
        <f>VLOOKUP(B71,'общ. показания'!$A$2:$T$94,20,0)</f>
        <v>1.7774717288920463</v>
      </c>
      <c r="T71" s="30">
        <f t="shared" ref="T71:T96" si="63">R71*$T$1/31*F71</f>
        <v>1.5457626692101072</v>
      </c>
      <c r="U71" s="30">
        <f t="shared" si="41"/>
        <v>1.1701292790873787</v>
      </c>
      <c r="V71" s="30">
        <f t="shared" ref="V71:V96" si="64">R71*$V$1/31*H71</f>
        <v>0.88316995696576184</v>
      </c>
      <c r="W71" s="30">
        <f t="shared" ref="W71:W96" si="65">R71*$W$1/30*I71</f>
        <v>0.52056470027206925</v>
      </c>
      <c r="X71" s="30">
        <f t="shared" ref="X71:X96" si="66">R71*$X$1/31*J71</f>
        <v>0.54648080790779985</v>
      </c>
      <c r="Y71" s="31">
        <f t="shared" ref="Y71:Y96" si="67">T71+U71+V71+W71+X71-R71</f>
        <v>0</v>
      </c>
      <c r="Z71" s="14"/>
      <c r="AA71" s="14"/>
      <c r="AB71" s="14"/>
      <c r="AC71" s="30"/>
      <c r="AD71" s="30">
        <f t="shared" si="46"/>
        <v>0.58898121324130814</v>
      </c>
      <c r="AE71" s="30">
        <f t="shared" si="52"/>
        <v>0.52090250219822243</v>
      </c>
      <c r="AF71" s="30">
        <f t="shared" si="53"/>
        <v>0.66758801345251562</v>
      </c>
      <c r="AG71" s="31">
        <f t="shared" si="54"/>
        <v>0</v>
      </c>
      <c r="AH71" s="14"/>
      <c r="AI71" s="30">
        <f t="shared" si="55"/>
        <v>0.42767905511780635</v>
      </c>
      <c r="AJ71" s="30">
        <f t="shared" si="47"/>
        <v>0.32318765280631639</v>
      </c>
      <c r="AK71" s="30">
        <f t="shared" si="56"/>
        <v>3.871354664680015E-2</v>
      </c>
      <c r="AL71" s="30">
        <f t="shared" si="57"/>
        <v>0</v>
      </c>
      <c r="AM71" s="30"/>
      <c r="AN71" s="14"/>
      <c r="AO71" s="14"/>
      <c r="AP71" s="14"/>
      <c r="AQ71" s="30"/>
      <c r="AR71" s="30">
        <f t="shared" si="58"/>
        <v>0</v>
      </c>
      <c r="AS71" s="30">
        <f t="shared" si="59"/>
        <v>0.46335351974043137</v>
      </c>
      <c r="AT71" s="30">
        <f t="shared" si="60"/>
        <v>0.70340990083761135</v>
      </c>
      <c r="AU71" s="14"/>
      <c r="AV71" s="30">
        <f t="shared" si="61"/>
        <v>4589.9886377798075</v>
      </c>
      <c r="AW71" s="30">
        <f t="shared" si="48"/>
        <v>3473.275985552908</v>
      </c>
      <c r="AX71" s="30">
        <f t="shared" si="49"/>
        <v>2144.1904033823857</v>
      </c>
      <c r="AY71" s="30">
        <f t="shared" si="50"/>
        <v>1210.7710250688006</v>
      </c>
      <c r="AZ71" s="30">
        <f t="shared" si="51"/>
        <v>1271.0487814965936</v>
      </c>
      <c r="BA71" s="30">
        <v>0</v>
      </c>
      <c r="BB71" s="30">
        <v>0</v>
      </c>
      <c r="BC71" s="30">
        <v>0</v>
      </c>
      <c r="BD71" s="30">
        <f t="shared" si="42"/>
        <v>0</v>
      </c>
      <c r="BE71" s="30">
        <f t="shared" si="43"/>
        <v>1513.1869738110393</v>
      </c>
      <c r="BF71" s="30">
        <f t="shared" si="44"/>
        <v>2528.7112013239116</v>
      </c>
      <c r="BG71" s="30">
        <f t="shared" si="45"/>
        <v>3522.3130014776225</v>
      </c>
      <c r="BH71" s="32">
        <f t="shared" si="40"/>
        <v>20253.486009893069</v>
      </c>
      <c r="BI71" s="32"/>
      <c r="BJ71" s="6"/>
      <c r="BK71" s="6"/>
    </row>
    <row r="72" spans="1:63" x14ac:dyDescent="0.3">
      <c r="A72" s="26" t="s">
        <v>157</v>
      </c>
      <c r="B72" s="26" t="s">
        <v>158</v>
      </c>
      <c r="C72" s="27">
        <f>VLOOKUP(B72,[1]площадь!$A$6:$B$257,2,0)</f>
        <v>81.599999999999994</v>
      </c>
      <c r="D72" s="28"/>
      <c r="E72" s="9">
        <f t="shared" si="62"/>
        <v>366</v>
      </c>
      <c r="F72" s="10">
        <v>31</v>
      </c>
      <c r="G72" s="10">
        <v>29</v>
      </c>
      <c r="H72" s="10">
        <v>31</v>
      </c>
      <c r="I72" s="10">
        <v>30</v>
      </c>
      <c r="J72" s="11">
        <v>31</v>
      </c>
      <c r="K72" s="11">
        <v>30</v>
      </c>
      <c r="L72" s="11">
        <v>31</v>
      </c>
      <c r="M72" s="11">
        <v>31</v>
      </c>
      <c r="N72" s="11">
        <v>30</v>
      </c>
      <c r="O72" s="11">
        <v>31</v>
      </c>
      <c r="P72" s="12">
        <v>30</v>
      </c>
      <c r="Q72" s="11">
        <v>31</v>
      </c>
      <c r="R72" s="30">
        <f>VLOOKUP(B72,'общ. показания'!$A$2:$K$94,11,0)</f>
        <v>5.1662736083712124</v>
      </c>
      <c r="S72" s="30">
        <f>VLOOKUP(B72,'общ. показания'!$A$2:$T$94,20,0)</f>
        <v>1.9680012629252503</v>
      </c>
      <c r="T72" s="30">
        <f t="shared" si="63"/>
        <v>1.7114550041729273</v>
      </c>
      <c r="U72" s="30">
        <f t="shared" si="41"/>
        <v>1.2955569765743569</v>
      </c>
      <c r="V72" s="30">
        <f t="shared" si="64"/>
        <v>0.97783810703400498</v>
      </c>
      <c r="W72" s="30">
        <f t="shared" si="65"/>
        <v>0.57636471563366143</v>
      </c>
      <c r="X72" s="30">
        <f t="shared" si="66"/>
        <v>0.60505880495626141</v>
      </c>
      <c r="Y72" s="31">
        <f t="shared" si="67"/>
        <v>0</v>
      </c>
      <c r="Z72" s="14"/>
      <c r="AA72" s="14"/>
      <c r="AB72" s="14"/>
      <c r="AC72" s="30"/>
      <c r="AD72" s="30">
        <f t="shared" si="46"/>
        <v>0.65211488467422973</v>
      </c>
      <c r="AE72" s="30">
        <f t="shared" si="52"/>
        <v>0.57673872699287576</v>
      </c>
      <c r="AF72" s="30">
        <f t="shared" si="53"/>
        <v>0.73914765125814474</v>
      </c>
      <c r="AG72" s="31">
        <f t="shared" si="54"/>
        <v>0</v>
      </c>
      <c r="AH72" s="14"/>
      <c r="AI72" s="30">
        <f t="shared" si="55"/>
        <v>0.47352253592419258</v>
      </c>
      <c r="AJ72" s="30">
        <f t="shared" si="47"/>
        <v>0.35783056267293645</v>
      </c>
      <c r="AK72" s="30">
        <f t="shared" si="56"/>
        <v>4.2863302664571119E-2</v>
      </c>
      <c r="AL72" s="30">
        <f t="shared" si="57"/>
        <v>0</v>
      </c>
      <c r="AM72" s="30"/>
      <c r="AN72" s="14"/>
      <c r="AO72" s="14"/>
      <c r="AP72" s="14"/>
      <c r="AQ72" s="30"/>
      <c r="AR72" s="30">
        <f t="shared" si="58"/>
        <v>0</v>
      </c>
      <c r="AS72" s="30">
        <f t="shared" si="59"/>
        <v>0.51302099336253992</v>
      </c>
      <c r="AT72" s="30">
        <f t="shared" si="60"/>
        <v>0.77880933389890206</v>
      </c>
      <c r="AU72" s="14"/>
      <c r="AV72" s="30">
        <f t="shared" si="61"/>
        <v>5081.9955609610897</v>
      </c>
      <c r="AW72" s="30">
        <f t="shared" si="48"/>
        <v>3845.5810097844951</v>
      </c>
      <c r="AX72" s="30">
        <f t="shared" si="49"/>
        <v>2374.028994789724</v>
      </c>
      <c r="AY72" s="30">
        <f t="shared" si="50"/>
        <v>1340.5551647980205</v>
      </c>
      <c r="AZ72" s="30">
        <f t="shared" si="51"/>
        <v>1407.2941732716693</v>
      </c>
      <c r="BA72" s="30">
        <v>0</v>
      </c>
      <c r="BB72" s="30">
        <v>0</v>
      </c>
      <c r="BC72" s="30">
        <v>0</v>
      </c>
      <c r="BD72" s="30">
        <f t="shared" si="42"/>
        <v>0</v>
      </c>
      <c r="BE72" s="30">
        <f t="shared" si="43"/>
        <v>1675.3874771096439</v>
      </c>
      <c r="BF72" s="30">
        <f t="shared" si="44"/>
        <v>2799.7670831483197</v>
      </c>
      <c r="BG72" s="30">
        <f t="shared" si="45"/>
        <v>3899.8743679860786</v>
      </c>
      <c r="BH72" s="32">
        <f t="shared" si="40"/>
        <v>22424.48383184904</v>
      </c>
      <c r="BI72" s="32"/>
      <c r="BJ72" s="6"/>
      <c r="BK72" s="6"/>
    </row>
    <row r="73" spans="1:63" x14ac:dyDescent="0.3">
      <c r="A73" s="26" t="s">
        <v>159</v>
      </c>
      <c r="B73" s="26" t="s">
        <v>160</v>
      </c>
      <c r="C73" s="27">
        <f>VLOOKUP(B73,[1]площадь!$A$6:$B$257,2,0)</f>
        <v>98.6</v>
      </c>
      <c r="D73" s="28"/>
      <c r="E73" s="9">
        <f t="shared" si="62"/>
        <v>366</v>
      </c>
      <c r="F73" s="10">
        <v>31</v>
      </c>
      <c r="G73" s="10">
        <v>29</v>
      </c>
      <c r="H73" s="10">
        <v>31</v>
      </c>
      <c r="I73" s="10">
        <v>30</v>
      </c>
      <c r="J73" s="11">
        <v>31</v>
      </c>
      <c r="K73" s="11">
        <v>30</v>
      </c>
      <c r="L73" s="11">
        <v>31</v>
      </c>
      <c r="M73" s="11">
        <v>31</v>
      </c>
      <c r="N73" s="11">
        <v>30</v>
      </c>
      <c r="O73" s="11">
        <v>31</v>
      </c>
      <c r="P73" s="12">
        <v>30</v>
      </c>
      <c r="Q73" s="11">
        <v>31</v>
      </c>
      <c r="R73" s="30">
        <f>VLOOKUP(B73,'общ. показания'!$A$2:$K$94,11,0)</f>
        <v>6.2425806101152155</v>
      </c>
      <c r="S73" s="30">
        <f>VLOOKUP(B73,'общ. показания'!$A$2:$T$94,20,0)</f>
        <v>2.3780015260346774</v>
      </c>
      <c r="T73" s="30">
        <f t="shared" si="63"/>
        <v>2.0680081300422875</v>
      </c>
      <c r="U73" s="30">
        <f t="shared" si="41"/>
        <v>1.5654646800273482</v>
      </c>
      <c r="V73" s="30">
        <f t="shared" si="64"/>
        <v>1.1815543793327561</v>
      </c>
      <c r="W73" s="30">
        <f t="shared" si="65"/>
        <v>0.69644069805734099</v>
      </c>
      <c r="X73" s="30">
        <f t="shared" si="66"/>
        <v>0.73111272265548266</v>
      </c>
      <c r="Y73" s="31">
        <f t="shared" si="67"/>
        <v>0</v>
      </c>
      <c r="Z73" s="14"/>
      <c r="AA73" s="14"/>
      <c r="AB73" s="14"/>
      <c r="AC73" s="30"/>
      <c r="AD73" s="30">
        <f t="shared" si="46"/>
        <v>0.7879721523146942</v>
      </c>
      <c r="AE73" s="30">
        <f t="shared" si="52"/>
        <v>0.69689262844972488</v>
      </c>
      <c r="AF73" s="30">
        <f t="shared" si="53"/>
        <v>0.89313674527025821</v>
      </c>
      <c r="AG73" s="31">
        <f t="shared" si="54"/>
        <v>0</v>
      </c>
      <c r="AH73" s="14"/>
      <c r="AI73" s="30">
        <f t="shared" si="55"/>
        <v>0.57217306424173264</v>
      </c>
      <c r="AJ73" s="30">
        <f t="shared" si="47"/>
        <v>0.43237859656313149</v>
      </c>
      <c r="AK73" s="30">
        <f t="shared" si="56"/>
        <v>5.1793157386356772E-2</v>
      </c>
      <c r="AL73" s="30">
        <f t="shared" si="57"/>
        <v>0</v>
      </c>
      <c r="AM73" s="30"/>
      <c r="AN73" s="14"/>
      <c r="AO73" s="14"/>
      <c r="AP73" s="14"/>
      <c r="AQ73" s="30"/>
      <c r="AR73" s="30">
        <f t="shared" si="58"/>
        <v>0</v>
      </c>
      <c r="AS73" s="30">
        <f t="shared" si="59"/>
        <v>0.61990036697973583</v>
      </c>
      <c r="AT73" s="30">
        <f t="shared" si="60"/>
        <v>0.94106127846117327</v>
      </c>
      <c r="AU73" s="14"/>
      <c r="AV73" s="30">
        <f t="shared" si="61"/>
        <v>6140.7446361613165</v>
      </c>
      <c r="AW73" s="30">
        <f t="shared" si="48"/>
        <v>4646.7437201562652</v>
      </c>
      <c r="AX73" s="30">
        <f t="shared" si="49"/>
        <v>2868.6183687042503</v>
      </c>
      <c r="AY73" s="30">
        <f t="shared" si="50"/>
        <v>1619.8374907976083</v>
      </c>
      <c r="AZ73" s="30">
        <f t="shared" si="51"/>
        <v>1700.4804593699341</v>
      </c>
      <c r="BA73" s="30">
        <v>0</v>
      </c>
      <c r="BB73" s="30">
        <v>0</v>
      </c>
      <c r="BC73" s="30">
        <v>0</v>
      </c>
      <c r="BD73" s="30">
        <f t="shared" si="42"/>
        <v>0</v>
      </c>
      <c r="BE73" s="30">
        <f t="shared" si="43"/>
        <v>2024.4265348408196</v>
      </c>
      <c r="BF73" s="30">
        <f t="shared" si="44"/>
        <v>3383.0518921375528</v>
      </c>
      <c r="BG73" s="30">
        <f t="shared" si="45"/>
        <v>4712.3481946498441</v>
      </c>
      <c r="BH73" s="32">
        <f t="shared" si="40"/>
        <v>27096.251296817591</v>
      </c>
      <c r="BI73" s="32"/>
      <c r="BJ73" s="6"/>
      <c r="BK73" s="6"/>
    </row>
    <row r="74" spans="1:63" x14ac:dyDescent="0.3">
      <c r="A74" s="26" t="s">
        <v>161</v>
      </c>
      <c r="B74" s="26" t="s">
        <v>162</v>
      </c>
      <c r="C74" s="27">
        <f>VLOOKUP(B74,[1]площадь!$A$6:$B$257,2,0)</f>
        <v>48.3</v>
      </c>
      <c r="D74" s="28"/>
      <c r="E74" s="9">
        <f t="shared" si="62"/>
        <v>366</v>
      </c>
      <c r="F74" s="10">
        <v>31</v>
      </c>
      <c r="G74" s="10">
        <v>29</v>
      </c>
      <c r="H74" s="10">
        <v>31</v>
      </c>
      <c r="I74" s="10">
        <v>30</v>
      </c>
      <c r="J74" s="11">
        <v>31</v>
      </c>
      <c r="K74" s="11">
        <v>30</v>
      </c>
      <c r="L74" s="11">
        <v>31</v>
      </c>
      <c r="M74" s="11">
        <v>31</v>
      </c>
      <c r="N74" s="11">
        <v>30</v>
      </c>
      <c r="O74" s="11">
        <v>31</v>
      </c>
      <c r="P74" s="12">
        <v>30</v>
      </c>
      <c r="Q74" s="11">
        <v>31</v>
      </c>
      <c r="R74" s="30">
        <f>VLOOKUP(B74,'общ. показания'!$A$2:$K$94,11,0)</f>
        <v>3.057978128484431</v>
      </c>
      <c r="S74" s="30">
        <f>VLOOKUP(B74,'общ. показания'!$A$2:$T$94,20,0)</f>
        <v>1.1648831004814901</v>
      </c>
      <c r="T74" s="30">
        <f t="shared" si="63"/>
        <v>1.0130303517347108</v>
      </c>
      <c r="U74" s="30">
        <f t="shared" si="41"/>
        <v>0.76685541628114506</v>
      </c>
      <c r="V74" s="30">
        <f t="shared" si="64"/>
        <v>0.57879387953115735</v>
      </c>
      <c r="W74" s="30">
        <f t="shared" si="65"/>
        <v>0.34115705594492463</v>
      </c>
      <c r="X74" s="30">
        <f t="shared" si="66"/>
        <v>0.35814142499249302</v>
      </c>
      <c r="Y74" s="31">
        <f t="shared" si="67"/>
        <v>0</v>
      </c>
      <c r="Z74" s="14"/>
      <c r="AA74" s="14"/>
      <c r="AB74" s="14"/>
      <c r="AC74" s="30"/>
      <c r="AD74" s="30">
        <f t="shared" si="46"/>
        <v>0.38599447217849631</v>
      </c>
      <c r="AE74" s="30">
        <f t="shared" si="52"/>
        <v>0.34137843766857723</v>
      </c>
      <c r="AF74" s="30">
        <f t="shared" si="53"/>
        <v>0.43751019063441654</v>
      </c>
      <c r="AG74" s="31">
        <f t="shared" si="54"/>
        <v>0</v>
      </c>
      <c r="AH74" s="14"/>
      <c r="AI74" s="30">
        <f t="shared" si="55"/>
        <v>0.28028355986689341</v>
      </c>
      <c r="AJ74" s="30">
        <f t="shared" si="47"/>
        <v>0.21180411981743663</v>
      </c>
      <c r="AK74" s="30">
        <f t="shared" si="56"/>
        <v>2.5371293121308643E-2</v>
      </c>
      <c r="AL74" s="30">
        <f t="shared" si="57"/>
        <v>0</v>
      </c>
      <c r="AM74" s="30"/>
      <c r="AN74" s="14"/>
      <c r="AO74" s="14"/>
      <c r="AP74" s="14"/>
      <c r="AQ74" s="30"/>
      <c r="AR74" s="30">
        <f t="shared" si="58"/>
        <v>0</v>
      </c>
      <c r="AS74" s="30">
        <f t="shared" si="59"/>
        <v>0.30366316151238576</v>
      </c>
      <c r="AT74" s="30">
        <f t="shared" si="60"/>
        <v>0.46098640719751188</v>
      </c>
      <c r="AU74" s="14"/>
      <c r="AV74" s="30">
        <f t="shared" si="61"/>
        <v>3008.0929607159392</v>
      </c>
      <c r="AW74" s="30">
        <f t="shared" si="48"/>
        <v>2276.2446418209693</v>
      </c>
      <c r="AX74" s="30">
        <f t="shared" si="49"/>
        <v>1405.2156917689176</v>
      </c>
      <c r="AY74" s="30">
        <f t="shared" si="50"/>
        <v>793.49037328118129</v>
      </c>
      <c r="AZ74" s="30">
        <f t="shared" si="51"/>
        <v>832.99397756153974</v>
      </c>
      <c r="BA74" s="30">
        <v>0</v>
      </c>
      <c r="BB74" s="30">
        <v>0</v>
      </c>
      <c r="BC74" s="30">
        <v>0</v>
      </c>
      <c r="BD74" s="30">
        <f t="shared" si="42"/>
        <v>0</v>
      </c>
      <c r="BE74" s="30">
        <f t="shared" si="43"/>
        <v>991.68155814210547</v>
      </c>
      <c r="BF74" s="30">
        <f t="shared" si="44"/>
        <v>1657.215074951763</v>
      </c>
      <c r="BG74" s="30">
        <f t="shared" si="45"/>
        <v>2308.3815192858769</v>
      </c>
      <c r="BH74" s="32">
        <f t="shared" si="40"/>
        <v>13273.315797528292</v>
      </c>
      <c r="BI74" s="32"/>
      <c r="BJ74" s="6"/>
      <c r="BK74" s="6"/>
    </row>
    <row r="75" spans="1:63" x14ac:dyDescent="0.3">
      <c r="A75" s="26" t="s">
        <v>163</v>
      </c>
      <c r="B75" s="26" t="s">
        <v>164</v>
      </c>
      <c r="C75" s="27">
        <f>VLOOKUP(B75,[1]площадь!$A$6:$B$257,2,0)</f>
        <v>73.900000000000006</v>
      </c>
      <c r="D75" s="28"/>
      <c r="E75" s="9">
        <f t="shared" si="62"/>
        <v>366</v>
      </c>
      <c r="F75" s="10">
        <v>31</v>
      </c>
      <c r="G75" s="10">
        <v>29</v>
      </c>
      <c r="H75" s="10">
        <v>31</v>
      </c>
      <c r="I75" s="10">
        <v>30</v>
      </c>
      <c r="J75" s="11">
        <v>31</v>
      </c>
      <c r="K75" s="11">
        <v>30</v>
      </c>
      <c r="L75" s="11">
        <v>31</v>
      </c>
      <c r="M75" s="11">
        <v>31</v>
      </c>
      <c r="N75" s="11">
        <v>30</v>
      </c>
      <c r="O75" s="11">
        <v>31</v>
      </c>
      <c r="P75" s="12">
        <v>30</v>
      </c>
      <c r="Q75" s="11">
        <v>31</v>
      </c>
      <c r="R75" s="30">
        <f>VLOOKUP(B75,'общ. показания'!$A$2:$K$94,11,0)</f>
        <v>4.6787698487577529</v>
      </c>
      <c r="S75" s="30">
        <f>VLOOKUP(B75,'общ. показания'!$A$2:$T$94,20,0)</f>
        <v>1.782295261399216</v>
      </c>
      <c r="T75" s="30">
        <f t="shared" si="63"/>
        <v>1.549957411867394</v>
      </c>
      <c r="U75" s="30">
        <f t="shared" si="41"/>
        <v>1.1733046638338847</v>
      </c>
      <c r="V75" s="30">
        <f t="shared" si="64"/>
        <v>0.88556661899280609</v>
      </c>
      <c r="W75" s="30">
        <f t="shared" si="65"/>
        <v>0.52197735888881847</v>
      </c>
      <c r="X75" s="30">
        <f t="shared" si="66"/>
        <v>0.54796379517484961</v>
      </c>
      <c r="Y75" s="31">
        <f t="shared" si="67"/>
        <v>0</v>
      </c>
      <c r="Z75" s="14"/>
      <c r="AA75" s="14"/>
      <c r="AB75" s="14"/>
      <c r="AC75" s="30"/>
      <c r="AD75" s="30">
        <f t="shared" si="46"/>
        <v>0.5905795340370783</v>
      </c>
      <c r="AE75" s="30">
        <f t="shared" si="52"/>
        <v>0.5223160775094795</v>
      </c>
      <c r="AF75" s="30">
        <f t="shared" si="53"/>
        <v>0.66939964985265821</v>
      </c>
      <c r="AG75" s="31">
        <f t="shared" si="54"/>
        <v>0</v>
      </c>
      <c r="AH75" s="14"/>
      <c r="AI75" s="30">
        <f t="shared" si="55"/>
        <v>0.42883964956860093</v>
      </c>
      <c r="AJ75" s="30">
        <f t="shared" si="47"/>
        <v>0.32406468849914222</v>
      </c>
      <c r="AK75" s="30">
        <f t="shared" si="56"/>
        <v>3.8818603761174096E-2</v>
      </c>
      <c r="AL75" s="30">
        <f t="shared" si="57"/>
        <v>0</v>
      </c>
      <c r="AM75" s="30"/>
      <c r="AN75" s="14"/>
      <c r="AO75" s="14"/>
      <c r="AP75" s="14"/>
      <c r="AQ75" s="30"/>
      <c r="AR75" s="30">
        <f t="shared" si="58"/>
        <v>0</v>
      </c>
      <c r="AS75" s="30">
        <f t="shared" si="59"/>
        <v>0.46461092413592781</v>
      </c>
      <c r="AT75" s="30">
        <f t="shared" si="60"/>
        <v>0.70531874724422639</v>
      </c>
      <c r="AU75" s="14"/>
      <c r="AV75" s="30">
        <f t="shared" si="61"/>
        <v>4602.4445092527521</v>
      </c>
      <c r="AW75" s="30">
        <f t="shared" si="48"/>
        <v>3482.7014292043409</v>
      </c>
      <c r="AX75" s="30">
        <f t="shared" si="49"/>
        <v>2150.0091018990274</v>
      </c>
      <c r="AY75" s="30">
        <f t="shared" si="50"/>
        <v>1214.0566994923252</v>
      </c>
      <c r="AZ75" s="30">
        <f t="shared" si="51"/>
        <v>1274.4980319212793</v>
      </c>
      <c r="BA75" s="30">
        <v>0</v>
      </c>
      <c r="BB75" s="30">
        <v>0</v>
      </c>
      <c r="BC75" s="30">
        <v>0</v>
      </c>
      <c r="BD75" s="30">
        <f t="shared" si="42"/>
        <v>0</v>
      </c>
      <c r="BE75" s="30">
        <f t="shared" si="43"/>
        <v>1517.2933156667</v>
      </c>
      <c r="BF75" s="30">
        <f t="shared" si="44"/>
        <v>2535.5733755473143</v>
      </c>
      <c r="BG75" s="30">
        <f t="shared" si="45"/>
        <v>3531.8715170854316</v>
      </c>
      <c r="BH75" s="32">
        <f t="shared" si="40"/>
        <v>20308.44798006917</v>
      </c>
      <c r="BI75" s="32"/>
      <c r="BJ75" s="6"/>
      <c r="BK75" s="6"/>
    </row>
    <row r="76" spans="1:63" x14ac:dyDescent="0.3">
      <c r="A76" s="26" t="s">
        <v>165</v>
      </c>
      <c r="B76" s="26" t="s">
        <v>166</v>
      </c>
      <c r="C76" s="27">
        <f>VLOOKUP(B76,[1]площадь!$A$6:$B$257,2,0)</f>
        <v>96</v>
      </c>
      <c r="D76" s="28"/>
      <c r="E76" s="9">
        <f t="shared" si="62"/>
        <v>203</v>
      </c>
      <c r="F76" s="10">
        <v>31</v>
      </c>
      <c r="G76" s="10">
        <v>29</v>
      </c>
      <c r="H76" s="10">
        <v>31</v>
      </c>
      <c r="I76" s="10">
        <v>30</v>
      </c>
      <c r="J76" s="11">
        <v>31</v>
      </c>
      <c r="K76" s="11">
        <v>30</v>
      </c>
      <c r="L76" s="11">
        <v>21</v>
      </c>
      <c r="M76" s="11"/>
      <c r="N76" s="11"/>
      <c r="O76" s="11"/>
      <c r="P76" s="12"/>
      <c r="Q76" s="11"/>
      <c r="R76" s="30">
        <f>VLOOKUP(B76,'общ. показания'!$A$2:$K$94,11,0)</f>
        <v>6.0779689510249568</v>
      </c>
      <c r="S76" s="30">
        <f>VLOOKUP(B76,'общ. показания'!$A$2:$T$94,20,0)</f>
        <v>2.3152956034414713</v>
      </c>
      <c r="T76" s="30">
        <f t="shared" si="63"/>
        <v>2.013476475497562</v>
      </c>
      <c r="U76" s="30">
        <f t="shared" si="41"/>
        <v>1.524184678322773</v>
      </c>
      <c r="V76" s="30">
        <f t="shared" si="64"/>
        <v>1.1503977729811825</v>
      </c>
      <c r="W76" s="30">
        <f t="shared" si="65"/>
        <v>0.67807613603960182</v>
      </c>
      <c r="X76" s="30">
        <f t="shared" si="66"/>
        <v>0.71183388818383708</v>
      </c>
      <c r="Y76" s="31">
        <f t="shared" si="67"/>
        <v>0</v>
      </c>
      <c r="Z76" s="14"/>
      <c r="AA76" s="14"/>
      <c r="AB76" s="14"/>
      <c r="AC76" s="30"/>
      <c r="AD76" s="30">
        <f t="shared" si="46"/>
        <v>0</v>
      </c>
      <c r="AE76" s="30">
        <f t="shared" si="52"/>
        <v>0</v>
      </c>
      <c r="AF76" s="30">
        <f t="shared" si="53"/>
        <v>0</v>
      </c>
      <c r="AG76" s="31">
        <f t="shared" si="54"/>
        <v>-2.3152956034414713</v>
      </c>
      <c r="AH76" s="14"/>
      <c r="AI76" s="30">
        <f t="shared" si="55"/>
        <v>0.55708533638140301</v>
      </c>
      <c r="AJ76" s="30">
        <f t="shared" si="47"/>
        <v>0.42097713255639579</v>
      </c>
      <c r="AK76" s="30">
        <f t="shared" si="56"/>
        <v>5.042741489949544E-2</v>
      </c>
      <c r="AL76" s="30">
        <f t="shared" si="57"/>
        <v>0</v>
      </c>
      <c r="AM76" s="30"/>
      <c r="AN76" s="14"/>
      <c r="AO76" s="14"/>
      <c r="AP76" s="14"/>
      <c r="AQ76" s="30"/>
      <c r="AR76" s="30">
        <f t="shared" si="58"/>
        <v>0</v>
      </c>
      <c r="AS76" s="30">
        <f t="shared" si="59"/>
        <v>0</v>
      </c>
      <c r="AT76" s="30">
        <f t="shared" si="60"/>
        <v>0</v>
      </c>
      <c r="AU76" s="14"/>
      <c r="AV76" s="30">
        <f t="shared" si="61"/>
        <v>5978.8183070130472</v>
      </c>
      <c r="AW76" s="30">
        <f t="shared" si="48"/>
        <v>4524.2129526876415</v>
      </c>
      <c r="AX76" s="30">
        <f t="shared" si="49"/>
        <v>2792.9752879879115</v>
      </c>
      <c r="AY76" s="30">
        <f t="shared" si="50"/>
        <v>1577.1237232917892</v>
      </c>
      <c r="AZ76" s="30">
        <f t="shared" si="51"/>
        <v>1655.640203849023</v>
      </c>
      <c r="BA76" s="30">
        <v>0</v>
      </c>
      <c r="BB76" s="30">
        <v>0</v>
      </c>
      <c r="BC76" s="30">
        <v>0</v>
      </c>
      <c r="BD76" s="30">
        <f t="shared" si="42"/>
        <v>0</v>
      </c>
      <c r="BE76" s="30">
        <f t="shared" si="43"/>
        <v>0</v>
      </c>
      <c r="BF76" s="30">
        <f t="shared" si="44"/>
        <v>0</v>
      </c>
      <c r="BG76" s="30">
        <f t="shared" si="45"/>
        <v>0</v>
      </c>
      <c r="BH76" s="32">
        <f t="shared" si="40"/>
        <v>16528.770474829413</v>
      </c>
      <c r="BI76" s="32"/>
      <c r="BJ76" s="6"/>
      <c r="BK76" s="6"/>
    </row>
    <row r="77" spans="1:63" x14ac:dyDescent="0.3">
      <c r="A77" s="26" t="s">
        <v>518</v>
      </c>
      <c r="B77" s="26" t="s">
        <v>166</v>
      </c>
      <c r="C77" s="27">
        <f>VLOOKUP(B77,[1]площадь!$A$6:$B$257,2,0)</f>
        <v>96</v>
      </c>
      <c r="D77" s="28">
        <v>45495</v>
      </c>
      <c r="E77" s="9"/>
      <c r="F77" s="10"/>
      <c r="G77" s="10"/>
      <c r="H77" s="10"/>
      <c r="I77" s="10"/>
      <c r="J77" s="11"/>
      <c r="K77" s="11"/>
      <c r="L77" s="11">
        <v>10</v>
      </c>
      <c r="M77" s="11">
        <v>31</v>
      </c>
      <c r="N77" s="11">
        <v>30</v>
      </c>
      <c r="O77" s="11">
        <v>31</v>
      </c>
      <c r="P77" s="12">
        <v>30</v>
      </c>
      <c r="Q77" s="11">
        <v>31</v>
      </c>
      <c r="R77" s="30">
        <f>VLOOKUP(B77,'общ. показания'!$A$2:$K$94,11,0)</f>
        <v>6.0779689510249568</v>
      </c>
      <c r="S77" s="30">
        <f>VLOOKUP(B77,'общ. показания'!$A$2:$T$94,20,0)</f>
        <v>2.3152956034414713</v>
      </c>
      <c r="T77" s="30"/>
      <c r="U77" s="30"/>
      <c r="V77" s="30"/>
      <c r="W77" s="30"/>
      <c r="X77" s="30">
        <f t="shared" si="66"/>
        <v>0</v>
      </c>
      <c r="Y77" s="31">
        <f t="shared" si="67"/>
        <v>-6.0779689510249568</v>
      </c>
      <c r="Z77" s="14"/>
      <c r="AA77" s="14"/>
      <c r="AB77" s="14"/>
      <c r="AC77" s="30"/>
      <c r="AD77" s="30">
        <f t="shared" si="46"/>
        <v>0.76719398196968214</v>
      </c>
      <c r="AE77" s="30">
        <f t="shared" si="52"/>
        <v>0.67851614940338334</v>
      </c>
      <c r="AF77" s="30">
        <f t="shared" si="53"/>
        <v>0.86958547206840564</v>
      </c>
      <c r="AG77" s="31"/>
      <c r="AH77" s="14"/>
      <c r="AI77" s="30">
        <f t="shared" si="55"/>
        <v>0</v>
      </c>
      <c r="AJ77" s="30">
        <f t="shared" si="47"/>
        <v>0</v>
      </c>
      <c r="AK77" s="30">
        <f t="shared" si="56"/>
        <v>0</v>
      </c>
      <c r="AL77" s="30">
        <f t="shared" si="57"/>
        <v>0</v>
      </c>
      <c r="AM77" s="30"/>
      <c r="AN77" s="14"/>
      <c r="AO77" s="14"/>
      <c r="AP77" s="14"/>
      <c r="AQ77" s="30"/>
      <c r="AR77" s="30"/>
      <c r="AS77" s="30">
        <f t="shared" si="59"/>
        <v>0.60355410983828239</v>
      </c>
      <c r="AT77" s="30">
        <f t="shared" si="60"/>
        <v>0.91624627517517898</v>
      </c>
      <c r="AU77" s="14"/>
      <c r="AV77" s="30">
        <f t="shared" si="61"/>
        <v>0</v>
      </c>
      <c r="AW77" s="30">
        <f t="shared" si="48"/>
        <v>0</v>
      </c>
      <c r="AX77" s="30">
        <f t="shared" si="49"/>
        <v>0</v>
      </c>
      <c r="AY77" s="30">
        <f t="shared" si="50"/>
        <v>0</v>
      </c>
      <c r="AZ77" s="30">
        <f t="shared" si="51"/>
        <v>0</v>
      </c>
      <c r="BA77" s="30">
        <v>0</v>
      </c>
      <c r="BB77" s="30">
        <v>0</v>
      </c>
      <c r="BC77" s="30">
        <v>0</v>
      </c>
      <c r="BD77" s="30">
        <f t="shared" si="42"/>
        <v>0</v>
      </c>
      <c r="BE77" s="30">
        <f t="shared" si="43"/>
        <v>1971.0440907172285</v>
      </c>
      <c r="BF77" s="30">
        <f t="shared" si="44"/>
        <v>3293.8436272333179</v>
      </c>
      <c r="BG77" s="30">
        <f t="shared" si="45"/>
        <v>4588.0874917483279</v>
      </c>
      <c r="BH77" s="32">
        <f t="shared" si="40"/>
        <v>9852.9752096988741</v>
      </c>
      <c r="BI77" s="32"/>
      <c r="BJ77" s="6"/>
      <c r="BK77" s="6"/>
    </row>
    <row r="78" spans="1:63" x14ac:dyDescent="0.3">
      <c r="A78" s="26" t="s">
        <v>167</v>
      </c>
      <c r="B78" s="26" t="s">
        <v>168</v>
      </c>
      <c r="C78" s="27">
        <f>VLOOKUP(B78,[1]площадь!$A$6:$B$257,2,0)</f>
        <v>83.6</v>
      </c>
      <c r="D78" s="28"/>
      <c r="E78" s="9">
        <f t="shared" si="62"/>
        <v>366</v>
      </c>
      <c r="F78" s="10">
        <v>31</v>
      </c>
      <c r="G78" s="10">
        <v>29</v>
      </c>
      <c r="H78" s="10">
        <v>31</v>
      </c>
      <c r="I78" s="10">
        <v>30</v>
      </c>
      <c r="J78" s="11">
        <v>31</v>
      </c>
      <c r="K78" s="11">
        <v>30</v>
      </c>
      <c r="L78" s="11">
        <v>31</v>
      </c>
      <c r="M78" s="11">
        <v>31</v>
      </c>
      <c r="N78" s="11">
        <v>30</v>
      </c>
      <c r="O78" s="11">
        <v>31</v>
      </c>
      <c r="P78" s="12">
        <v>30</v>
      </c>
      <c r="Q78" s="11">
        <v>31</v>
      </c>
      <c r="R78" s="30">
        <f>VLOOKUP(B78,'общ. показания'!$A$2:$K$94,11,0)</f>
        <v>5.292897961517566</v>
      </c>
      <c r="S78" s="30">
        <f>VLOOKUP(B78,'общ. показания'!$A$2:$T$94,20,0)</f>
        <v>2.0162365879969477</v>
      </c>
      <c r="T78" s="30">
        <f t="shared" si="63"/>
        <v>1.7534024307457934</v>
      </c>
      <c r="U78" s="30">
        <f>R78*$U$1/29*G78</f>
        <v>1.3273108240394147</v>
      </c>
      <c r="V78" s="30">
        <f t="shared" si="64"/>
        <v>1.0018047273044464</v>
      </c>
      <c r="W78" s="30">
        <f t="shared" si="65"/>
        <v>0.59049130180115317</v>
      </c>
      <c r="X78" s="30">
        <f t="shared" si="66"/>
        <v>0.61988867762675803</v>
      </c>
      <c r="Y78" s="31">
        <f t="shared" si="67"/>
        <v>0</v>
      </c>
      <c r="Z78" s="14"/>
      <c r="AA78" s="14"/>
      <c r="AB78" s="14"/>
      <c r="AC78" s="30"/>
      <c r="AD78" s="30">
        <f t="shared" si="46"/>
        <v>0.66809809263193143</v>
      </c>
      <c r="AE78" s="30">
        <f t="shared" si="52"/>
        <v>0.5908744801054463</v>
      </c>
      <c r="AF78" s="30">
        <f t="shared" si="53"/>
        <v>0.75726401525956988</v>
      </c>
      <c r="AG78" s="31">
        <f t="shared" si="54"/>
        <v>0</v>
      </c>
      <c r="AH78" s="14"/>
      <c r="AI78" s="30">
        <f t="shared" si="55"/>
        <v>0.48512848043213841</v>
      </c>
      <c r="AJ78" s="30">
        <f t="shared" si="47"/>
        <v>0.36660091960119467</v>
      </c>
      <c r="AK78" s="30">
        <f t="shared" si="56"/>
        <v>4.3913873808310612E-2</v>
      </c>
      <c r="AL78" s="30">
        <f t="shared" si="57"/>
        <v>0</v>
      </c>
      <c r="AM78" s="30"/>
      <c r="AN78" s="14"/>
      <c r="AO78" s="14"/>
      <c r="AP78" s="14"/>
      <c r="AQ78" s="30"/>
      <c r="AR78" s="30">
        <f t="shared" si="58"/>
        <v>0</v>
      </c>
      <c r="AS78" s="30">
        <f t="shared" si="59"/>
        <v>0.52559503731750412</v>
      </c>
      <c r="AT78" s="30">
        <f t="shared" si="60"/>
        <v>0.79789779796505156</v>
      </c>
      <c r="AU78" s="14"/>
      <c r="AV78" s="30">
        <f t="shared" si="61"/>
        <v>5206.5542756905279</v>
      </c>
      <c r="AW78" s="30">
        <f t="shared" si="48"/>
        <v>3939.8354462988209</v>
      </c>
      <c r="AX78" s="30">
        <f t="shared" si="49"/>
        <v>2432.2159799561396</v>
      </c>
      <c r="AY78" s="30">
        <f t="shared" si="50"/>
        <v>1373.4119090332663</v>
      </c>
      <c r="AZ78" s="30">
        <f t="shared" si="51"/>
        <v>1441.7866775185241</v>
      </c>
      <c r="BA78" s="30">
        <v>0</v>
      </c>
      <c r="BB78" s="30">
        <v>0</v>
      </c>
      <c r="BC78" s="30">
        <v>0</v>
      </c>
      <c r="BD78" s="30">
        <f t="shared" si="42"/>
        <v>0</v>
      </c>
      <c r="BE78" s="30">
        <f t="shared" si="43"/>
        <v>1716.4508956662528</v>
      </c>
      <c r="BF78" s="30">
        <f t="shared" si="44"/>
        <v>2868.388825382347</v>
      </c>
      <c r="BG78" s="30">
        <f t="shared" si="45"/>
        <v>3995.4595240641684</v>
      </c>
      <c r="BH78" s="32">
        <f t="shared" ref="BH78:BH96" si="68">SUM(AV78:BG78)</f>
        <v>22974.103533610047</v>
      </c>
      <c r="BI78" s="32"/>
      <c r="BJ78" s="6"/>
      <c r="BK78" s="6"/>
    </row>
    <row r="79" spans="1:63" x14ac:dyDescent="0.3">
      <c r="A79" s="26" t="s">
        <v>169</v>
      </c>
      <c r="B79" s="26" t="s">
        <v>170</v>
      </c>
      <c r="C79" s="27">
        <f>VLOOKUP(B79,[1]площадь!$A$6:$B$257,2,0)</f>
        <v>81.400000000000006</v>
      </c>
      <c r="D79" s="28"/>
      <c r="E79" s="9">
        <f t="shared" si="62"/>
        <v>366</v>
      </c>
      <c r="F79" s="10">
        <v>31</v>
      </c>
      <c r="G79" s="10">
        <v>29</v>
      </c>
      <c r="H79" s="10">
        <v>31</v>
      </c>
      <c r="I79" s="10">
        <v>30</v>
      </c>
      <c r="J79" s="11">
        <v>31</v>
      </c>
      <c r="K79" s="11">
        <v>30</v>
      </c>
      <c r="L79" s="11">
        <v>31</v>
      </c>
      <c r="M79" s="11">
        <v>31</v>
      </c>
      <c r="N79" s="11">
        <v>30</v>
      </c>
      <c r="O79" s="11">
        <v>31</v>
      </c>
      <c r="P79" s="12">
        <v>30</v>
      </c>
      <c r="Q79" s="11">
        <v>31</v>
      </c>
      <c r="R79" s="30">
        <f>VLOOKUP(B79,'общ. показания'!$A$2:$K$94,11,0)</f>
        <v>5.1536111730565777</v>
      </c>
      <c r="S79" s="30">
        <f>VLOOKUP(B79,'общ. показания'!$A$2:$T$94,20,0)</f>
        <v>1.9631777304180809</v>
      </c>
      <c r="T79" s="30">
        <f t="shared" si="63"/>
        <v>1.7072602615156409</v>
      </c>
      <c r="U79" s="30">
        <f t="shared" ref="U79:U96" si="69">R79*$U$1/29*G79</f>
        <v>1.2923815918278514</v>
      </c>
      <c r="V79" s="30">
        <f t="shared" si="64"/>
        <v>0.97544144500696084</v>
      </c>
      <c r="W79" s="30">
        <f t="shared" si="65"/>
        <v>0.57495205701691243</v>
      </c>
      <c r="X79" s="30">
        <f t="shared" si="66"/>
        <v>0.60357581768921187</v>
      </c>
      <c r="Y79" s="31">
        <f t="shared" si="67"/>
        <v>0</v>
      </c>
      <c r="Z79" s="14"/>
      <c r="AA79" s="14"/>
      <c r="AB79" s="14"/>
      <c r="AC79" s="30"/>
      <c r="AD79" s="30">
        <f t="shared" si="46"/>
        <v>0.65051656387845969</v>
      </c>
      <c r="AE79" s="30">
        <f t="shared" si="52"/>
        <v>0.5753251516816188</v>
      </c>
      <c r="AF79" s="30">
        <f t="shared" si="53"/>
        <v>0.73733601485800226</v>
      </c>
      <c r="AG79" s="31">
        <f t="shared" si="54"/>
        <v>0</v>
      </c>
      <c r="AH79" s="14"/>
      <c r="AI79" s="30">
        <f t="shared" si="55"/>
        <v>0.47236194147339805</v>
      </c>
      <c r="AJ79" s="30">
        <f t="shared" si="47"/>
        <v>0.35695352698011062</v>
      </c>
      <c r="AK79" s="30">
        <f t="shared" si="56"/>
        <v>4.275824555019718E-2</v>
      </c>
      <c r="AL79" s="30">
        <f t="shared" si="57"/>
        <v>0</v>
      </c>
      <c r="AM79" s="30"/>
      <c r="AN79" s="14"/>
      <c r="AO79" s="14"/>
      <c r="AP79" s="14"/>
      <c r="AQ79" s="30"/>
      <c r="AR79" s="30">
        <f t="shared" si="58"/>
        <v>0</v>
      </c>
      <c r="AS79" s="30">
        <f t="shared" si="59"/>
        <v>0.51176358896704355</v>
      </c>
      <c r="AT79" s="30">
        <f t="shared" si="60"/>
        <v>0.77690048749228724</v>
      </c>
      <c r="AU79" s="14"/>
      <c r="AV79" s="30">
        <f t="shared" si="61"/>
        <v>5069.5396894881469</v>
      </c>
      <c r="AW79" s="30">
        <f t="shared" si="48"/>
        <v>3836.1555661330626</v>
      </c>
      <c r="AX79" s="30">
        <f t="shared" si="49"/>
        <v>2368.2102962730828</v>
      </c>
      <c r="AY79" s="30">
        <f t="shared" si="50"/>
        <v>1337.2694903744964</v>
      </c>
      <c r="AZ79" s="30">
        <f t="shared" si="51"/>
        <v>1403.8449228469842</v>
      </c>
      <c r="BA79" s="30">
        <v>0</v>
      </c>
      <c r="BB79" s="30">
        <v>0</v>
      </c>
      <c r="BC79" s="30">
        <v>0</v>
      </c>
      <c r="BD79" s="30">
        <f t="shared" si="42"/>
        <v>0</v>
      </c>
      <c r="BE79" s="30">
        <f t="shared" si="43"/>
        <v>1671.2811352539834</v>
      </c>
      <c r="BF79" s="30">
        <f t="shared" si="44"/>
        <v>2792.9049089249174</v>
      </c>
      <c r="BG79" s="30">
        <f t="shared" si="45"/>
        <v>3890.3158523782695</v>
      </c>
      <c r="BH79" s="32">
        <f t="shared" si="68"/>
        <v>22369.52186167294</v>
      </c>
      <c r="BI79" s="32"/>
      <c r="BJ79" s="6"/>
      <c r="BK79" s="6"/>
    </row>
    <row r="80" spans="1:63" x14ac:dyDescent="0.3">
      <c r="A80" s="26" t="s">
        <v>171</v>
      </c>
      <c r="B80" s="26" t="s">
        <v>172</v>
      </c>
      <c r="C80" s="27">
        <f>VLOOKUP(B80,[1]площадь!$A$6:$B$257,2,0)</f>
        <v>98.5</v>
      </c>
      <c r="D80" s="28"/>
      <c r="E80" s="9">
        <f t="shared" si="62"/>
        <v>366</v>
      </c>
      <c r="F80" s="10">
        <v>31</v>
      </c>
      <c r="G80" s="10">
        <v>29</v>
      </c>
      <c r="H80" s="10">
        <v>31</v>
      </c>
      <c r="I80" s="10">
        <v>30</v>
      </c>
      <c r="J80" s="11">
        <v>31</v>
      </c>
      <c r="K80" s="11">
        <v>30</v>
      </c>
      <c r="L80" s="11">
        <v>31</v>
      </c>
      <c r="M80" s="11">
        <v>31</v>
      </c>
      <c r="N80" s="11">
        <v>30</v>
      </c>
      <c r="O80" s="11">
        <v>31</v>
      </c>
      <c r="P80" s="12">
        <v>30</v>
      </c>
      <c r="Q80" s="11">
        <v>31</v>
      </c>
      <c r="R80" s="30">
        <f>VLOOKUP(B80,'общ. показания'!$A$2:$K$94,11,0)</f>
        <v>6.2362493924578981</v>
      </c>
      <c r="S80" s="30">
        <f>VLOOKUP(B80,'общ. показания'!$A$2:$T$94,20,0)</f>
        <v>2.3755897597810929</v>
      </c>
      <c r="T80" s="30">
        <f t="shared" si="63"/>
        <v>2.065910758713644</v>
      </c>
      <c r="U80" s="30">
        <f t="shared" si="69"/>
        <v>1.5638769876540952</v>
      </c>
      <c r="V80" s="30">
        <f t="shared" si="64"/>
        <v>1.1803560483192341</v>
      </c>
      <c r="W80" s="30">
        <f t="shared" si="65"/>
        <v>0.69573436874896644</v>
      </c>
      <c r="X80" s="30">
        <f t="shared" si="66"/>
        <v>0.73037122902195784</v>
      </c>
      <c r="Y80" s="31">
        <f t="shared" si="67"/>
        <v>0</v>
      </c>
      <c r="Z80" s="14"/>
      <c r="AA80" s="14"/>
      <c r="AB80" s="14"/>
      <c r="AC80" s="30"/>
      <c r="AD80" s="30">
        <f t="shared" si="46"/>
        <v>0.78717299191680923</v>
      </c>
      <c r="AE80" s="30">
        <f t="shared" si="52"/>
        <v>0.6961858407940964</v>
      </c>
      <c r="AF80" s="30">
        <f t="shared" si="53"/>
        <v>0.89223092707018703</v>
      </c>
      <c r="AG80" s="31">
        <f t="shared" si="54"/>
        <v>0</v>
      </c>
      <c r="AH80" s="14"/>
      <c r="AI80" s="30">
        <f t="shared" si="55"/>
        <v>0.57159276701633543</v>
      </c>
      <c r="AJ80" s="30">
        <f t="shared" si="47"/>
        <v>0.43194007871671863</v>
      </c>
      <c r="AK80" s="30">
        <f t="shared" si="56"/>
        <v>5.1740628829169799E-2</v>
      </c>
      <c r="AL80" s="30">
        <f t="shared" si="57"/>
        <v>0</v>
      </c>
      <c r="AM80" s="30"/>
      <c r="AN80" s="14"/>
      <c r="AO80" s="14"/>
      <c r="AP80" s="14"/>
      <c r="AQ80" s="30"/>
      <c r="AR80" s="30">
        <f t="shared" si="58"/>
        <v>0</v>
      </c>
      <c r="AS80" s="30">
        <f t="shared" si="59"/>
        <v>0.61927166478198759</v>
      </c>
      <c r="AT80" s="30">
        <f t="shared" si="60"/>
        <v>0.94010685525786586</v>
      </c>
      <c r="AU80" s="14"/>
      <c r="AV80" s="30">
        <f t="shared" si="61"/>
        <v>6134.5167004248442</v>
      </c>
      <c r="AW80" s="30">
        <f t="shared" si="48"/>
        <v>4642.0309983305488</v>
      </c>
      <c r="AX80" s="30">
        <f t="shared" si="49"/>
        <v>2865.7090194459297</v>
      </c>
      <c r="AY80" s="30">
        <f t="shared" si="50"/>
        <v>1618.194653585846</v>
      </c>
      <c r="AZ80" s="30">
        <f t="shared" si="51"/>
        <v>1698.7558341575914</v>
      </c>
      <c r="BA80" s="30">
        <v>0</v>
      </c>
      <c r="BB80" s="30">
        <v>0</v>
      </c>
      <c r="BC80" s="30">
        <v>0</v>
      </c>
      <c r="BD80" s="30">
        <f t="shared" si="42"/>
        <v>0</v>
      </c>
      <c r="BE80" s="30">
        <f t="shared" si="43"/>
        <v>2022.3733639129896</v>
      </c>
      <c r="BF80" s="30">
        <f t="shared" si="44"/>
        <v>3379.620805025852</v>
      </c>
      <c r="BG80" s="30">
        <f t="shared" si="45"/>
        <v>4707.5689368459398</v>
      </c>
      <c r="BH80" s="32">
        <f t="shared" si="68"/>
        <v>27068.770311729542</v>
      </c>
      <c r="BI80" s="32"/>
      <c r="BJ80" s="6"/>
      <c r="BK80" s="6"/>
    </row>
    <row r="81" spans="1:63" x14ac:dyDescent="0.3">
      <c r="A81" s="26" t="s">
        <v>173</v>
      </c>
      <c r="B81" s="26" t="s">
        <v>174</v>
      </c>
      <c r="C81" s="27">
        <f>VLOOKUP(B81,[1]площадь!$A$6:$B$257,2,0)</f>
        <v>48.3</v>
      </c>
      <c r="D81" s="28"/>
      <c r="E81" s="9">
        <f t="shared" si="62"/>
        <v>366</v>
      </c>
      <c r="F81" s="10">
        <v>31</v>
      </c>
      <c r="G81" s="10">
        <v>29</v>
      </c>
      <c r="H81" s="10">
        <v>31</v>
      </c>
      <c r="I81" s="10">
        <v>30</v>
      </c>
      <c r="J81" s="11">
        <v>31</v>
      </c>
      <c r="K81" s="11">
        <v>30</v>
      </c>
      <c r="L81" s="11">
        <v>31</v>
      </c>
      <c r="M81" s="11">
        <v>31</v>
      </c>
      <c r="N81" s="11">
        <v>30</v>
      </c>
      <c r="O81" s="11">
        <v>31</v>
      </c>
      <c r="P81" s="12">
        <v>30</v>
      </c>
      <c r="Q81" s="11">
        <v>31</v>
      </c>
      <c r="R81" s="30">
        <f>VLOOKUP(B81,'общ. показания'!$A$2:$K$94,11,0)</f>
        <v>0</v>
      </c>
      <c r="S81" s="30">
        <f>VLOOKUP(B81,'общ. показания'!$A$2:$T$94,20,0)</f>
        <v>1.1648831004814901</v>
      </c>
      <c r="T81" s="30">
        <f t="shared" si="63"/>
        <v>0</v>
      </c>
      <c r="U81" s="30">
        <f t="shared" si="69"/>
        <v>0</v>
      </c>
      <c r="V81" s="30">
        <f t="shared" si="64"/>
        <v>0</v>
      </c>
      <c r="W81" s="30">
        <f t="shared" si="65"/>
        <v>0</v>
      </c>
      <c r="X81" s="30">
        <f t="shared" si="66"/>
        <v>0</v>
      </c>
      <c r="Y81" s="31">
        <f t="shared" si="67"/>
        <v>0</v>
      </c>
      <c r="Z81" s="14"/>
      <c r="AA81" s="14"/>
      <c r="AB81" s="14"/>
      <c r="AC81" s="30"/>
      <c r="AD81" s="30">
        <f t="shared" si="46"/>
        <v>0.38599447217849631</v>
      </c>
      <c r="AE81" s="30">
        <f t="shared" si="52"/>
        <v>0.34137843766857723</v>
      </c>
      <c r="AF81" s="30">
        <f t="shared" si="53"/>
        <v>0.43751019063441654</v>
      </c>
      <c r="AG81" s="31">
        <f t="shared" si="54"/>
        <v>0</v>
      </c>
      <c r="AH81" s="14"/>
      <c r="AI81" s="30">
        <f t="shared" si="55"/>
        <v>0.28028355986689341</v>
      </c>
      <c r="AJ81" s="30">
        <f t="shared" si="47"/>
        <v>0.21180411981743663</v>
      </c>
      <c r="AK81" s="30">
        <f t="shared" si="56"/>
        <v>2.5371293121308643E-2</v>
      </c>
      <c r="AL81" s="30">
        <f t="shared" si="57"/>
        <v>0</v>
      </c>
      <c r="AM81" s="30"/>
      <c r="AN81" s="14"/>
      <c r="AO81" s="14"/>
      <c r="AP81" s="14"/>
      <c r="AQ81" s="30"/>
      <c r="AR81" s="30">
        <f t="shared" si="58"/>
        <v>0</v>
      </c>
      <c r="AS81" s="30">
        <f t="shared" si="59"/>
        <v>0.30366316151238576</v>
      </c>
      <c r="AT81" s="30">
        <f t="shared" si="60"/>
        <v>0.46098640719751188</v>
      </c>
      <c r="AU81" s="14"/>
      <c r="AV81" s="30">
        <f t="shared" si="61"/>
        <v>651.90592622321003</v>
      </c>
      <c r="AW81" s="30">
        <f t="shared" si="48"/>
        <v>492.63096620097951</v>
      </c>
      <c r="AX81" s="30">
        <f t="shared" si="49"/>
        <v>59.010583244989348</v>
      </c>
      <c r="AY81" s="30">
        <f t="shared" si="50"/>
        <v>0</v>
      </c>
      <c r="AZ81" s="30">
        <f t="shared" si="51"/>
        <v>0</v>
      </c>
      <c r="BA81" s="30">
        <v>0</v>
      </c>
      <c r="BB81" s="30">
        <v>0</v>
      </c>
      <c r="BC81" s="30">
        <v>0</v>
      </c>
      <c r="BD81" s="30">
        <f t="shared" si="42"/>
        <v>0</v>
      </c>
      <c r="BE81" s="30">
        <f t="shared" si="43"/>
        <v>991.68155814210547</v>
      </c>
      <c r="BF81" s="30">
        <f t="shared" si="44"/>
        <v>1657.215074951763</v>
      </c>
      <c r="BG81" s="30">
        <f t="shared" si="45"/>
        <v>2308.3815192858769</v>
      </c>
      <c r="BH81" s="32">
        <f t="shared" si="68"/>
        <v>6160.825628048924</v>
      </c>
      <c r="BI81" s="32"/>
      <c r="BJ81" s="6"/>
      <c r="BK81" s="6"/>
    </row>
    <row r="82" spans="1:63" x14ac:dyDescent="0.3">
      <c r="A82" s="26" t="s">
        <v>175</v>
      </c>
      <c r="B82" s="26" t="s">
        <v>176</v>
      </c>
      <c r="C82" s="27">
        <f>VLOOKUP(B82,[1]площадь!$A$6:$B$257,2,0)</f>
        <v>74.2</v>
      </c>
      <c r="D82" s="28"/>
      <c r="E82" s="9">
        <f t="shared" si="62"/>
        <v>366</v>
      </c>
      <c r="F82" s="10">
        <v>31</v>
      </c>
      <c r="G82" s="10">
        <v>29</v>
      </c>
      <c r="H82" s="10">
        <v>31</v>
      </c>
      <c r="I82" s="10">
        <v>30</v>
      </c>
      <c r="J82" s="11">
        <v>31</v>
      </c>
      <c r="K82" s="11">
        <v>30</v>
      </c>
      <c r="L82" s="11">
        <v>31</v>
      </c>
      <c r="M82" s="11">
        <v>31</v>
      </c>
      <c r="N82" s="11">
        <v>30</v>
      </c>
      <c r="O82" s="11">
        <v>31</v>
      </c>
      <c r="P82" s="12">
        <v>30</v>
      </c>
      <c r="Q82" s="11">
        <v>31</v>
      </c>
      <c r="R82" s="30">
        <f>VLOOKUP(B82,'общ. показания'!$A$2:$K$94,11,0)</f>
        <v>4.6977635017297059</v>
      </c>
      <c r="S82" s="30">
        <f>VLOOKUP(B82,'общ. показания'!$A$2:$T$94,20,0)</f>
        <v>1.7895305601599705</v>
      </c>
      <c r="T82" s="30">
        <f t="shared" si="63"/>
        <v>1.5562495258533238</v>
      </c>
      <c r="U82" s="30">
        <f t="shared" si="69"/>
        <v>1.1780677409536433</v>
      </c>
      <c r="V82" s="30">
        <f t="shared" si="64"/>
        <v>0.8891616120333723</v>
      </c>
      <c r="W82" s="30">
        <f t="shared" si="65"/>
        <v>0.52409634681394224</v>
      </c>
      <c r="X82" s="30">
        <f t="shared" si="66"/>
        <v>0.55018827607542409</v>
      </c>
      <c r="Y82" s="31">
        <f t="shared" si="67"/>
        <v>0</v>
      </c>
      <c r="Z82" s="14"/>
      <c r="AA82" s="14"/>
      <c r="AB82" s="14"/>
      <c r="AC82" s="30"/>
      <c r="AD82" s="30">
        <f t="shared" si="46"/>
        <v>0.59297701523073343</v>
      </c>
      <c r="AE82" s="30">
        <f t="shared" si="52"/>
        <v>0.52443644047636506</v>
      </c>
      <c r="AF82" s="30">
        <f t="shared" si="53"/>
        <v>0.67211710445287187</v>
      </c>
      <c r="AG82" s="31">
        <f t="shared" si="54"/>
        <v>0</v>
      </c>
      <c r="AH82" s="14"/>
      <c r="AI82" s="30">
        <f t="shared" si="55"/>
        <v>0.43058054124479278</v>
      </c>
      <c r="AJ82" s="30">
        <f t="shared" si="47"/>
        <v>0.32538024203838095</v>
      </c>
      <c r="AK82" s="30">
        <f t="shared" si="56"/>
        <v>3.8976189432735016E-2</v>
      </c>
      <c r="AL82" s="30">
        <f t="shared" si="57"/>
        <v>0</v>
      </c>
      <c r="AM82" s="30"/>
      <c r="AN82" s="14"/>
      <c r="AO82" s="14"/>
      <c r="AP82" s="14"/>
      <c r="AQ82" s="30"/>
      <c r="AR82" s="30">
        <f t="shared" si="58"/>
        <v>0</v>
      </c>
      <c r="AS82" s="30">
        <f t="shared" si="59"/>
        <v>0.46649703072917242</v>
      </c>
      <c r="AT82" s="30">
        <f t="shared" si="60"/>
        <v>0.70818201685414872</v>
      </c>
      <c r="AU82" s="14"/>
      <c r="AV82" s="30">
        <f t="shared" si="61"/>
        <v>4621.1283164621673</v>
      </c>
      <c r="AW82" s="30">
        <f t="shared" si="48"/>
        <v>3496.8395946814894</v>
      </c>
      <c r="AX82" s="30">
        <f t="shared" si="49"/>
        <v>2158.7371496739897</v>
      </c>
      <c r="AY82" s="30">
        <f t="shared" si="50"/>
        <v>1218.985211127612</v>
      </c>
      <c r="AZ82" s="30">
        <f t="shared" si="51"/>
        <v>1279.6719075583073</v>
      </c>
      <c r="BA82" s="30">
        <v>0</v>
      </c>
      <c r="BB82" s="30">
        <v>0</v>
      </c>
      <c r="BC82" s="30">
        <v>0</v>
      </c>
      <c r="BD82" s="30">
        <f t="shared" si="42"/>
        <v>0</v>
      </c>
      <c r="BE82" s="30">
        <f t="shared" si="43"/>
        <v>1523.452828450191</v>
      </c>
      <c r="BF82" s="30">
        <f t="shared" si="44"/>
        <v>2545.8666368824188</v>
      </c>
      <c r="BG82" s="30">
        <f t="shared" si="45"/>
        <v>3546.209290497145</v>
      </c>
      <c r="BH82" s="32">
        <f t="shared" si="68"/>
        <v>20390.890935333322</v>
      </c>
      <c r="BI82" s="32"/>
      <c r="BJ82" s="6"/>
      <c r="BK82" s="6"/>
    </row>
    <row r="83" spans="1:63" x14ac:dyDescent="0.3">
      <c r="A83" s="26" t="s">
        <v>177</v>
      </c>
      <c r="B83" s="26" t="s">
        <v>178</v>
      </c>
      <c r="C83" s="27">
        <f>VLOOKUP(B83,[1]площадь!$A$6:$B$257,2,0)</f>
        <v>95.2</v>
      </c>
      <c r="D83" s="28"/>
      <c r="E83" s="9">
        <f t="shared" si="62"/>
        <v>366</v>
      </c>
      <c r="F83" s="10">
        <v>31</v>
      </c>
      <c r="G83" s="10">
        <v>29</v>
      </c>
      <c r="H83" s="10">
        <v>31</v>
      </c>
      <c r="I83" s="10">
        <v>30</v>
      </c>
      <c r="J83" s="11">
        <v>31</v>
      </c>
      <c r="K83" s="11">
        <v>30</v>
      </c>
      <c r="L83" s="11">
        <v>31</v>
      </c>
      <c r="M83" s="11">
        <v>31</v>
      </c>
      <c r="N83" s="11">
        <v>30</v>
      </c>
      <c r="O83" s="11">
        <v>31</v>
      </c>
      <c r="P83" s="12">
        <v>30</v>
      </c>
      <c r="Q83" s="11">
        <v>31</v>
      </c>
      <c r="R83" s="30">
        <f>VLOOKUP(B83,'общ. показания'!$A$2:$K$94,11,0)</f>
        <v>8.4029999999999987</v>
      </c>
      <c r="S83" s="30">
        <f>VLOOKUP(B83,'общ. показания'!$A$2:$T$94,20,0)</f>
        <v>3.0010000000000012</v>
      </c>
      <c r="T83" s="30">
        <f t="shared" si="63"/>
        <v>2.783700107706677</v>
      </c>
      <c r="U83" s="30">
        <f t="shared" si="69"/>
        <v>2.1072374596099959</v>
      </c>
      <c r="V83" s="30">
        <f t="shared" si="64"/>
        <v>1.5904642758549661</v>
      </c>
      <c r="W83" s="30">
        <f t="shared" si="65"/>
        <v>0.93746345482398585</v>
      </c>
      <c r="X83" s="30">
        <f t="shared" si="66"/>
        <v>0.98413470200437381</v>
      </c>
      <c r="Y83" s="31">
        <f t="shared" si="67"/>
        <v>0</v>
      </c>
      <c r="Z83" s="14"/>
      <c r="AA83" s="14"/>
      <c r="AB83" s="14"/>
      <c r="AC83" s="30"/>
      <c r="AD83" s="30">
        <f t="shared" si="46"/>
        <v>0.99440828914838753</v>
      </c>
      <c r="AE83" s="30">
        <f t="shared" si="52"/>
        <v>0.87946738262401247</v>
      </c>
      <c r="AF83" s="30">
        <f t="shared" si="53"/>
        <v>1.1271243282276011</v>
      </c>
      <c r="AG83" s="31">
        <f t="shared" si="54"/>
        <v>0</v>
      </c>
      <c r="AH83" s="14"/>
      <c r="AI83" s="30">
        <f t="shared" si="55"/>
        <v>0.55244295857822467</v>
      </c>
      <c r="AJ83" s="30">
        <f t="shared" si="47"/>
        <v>0.41746898978509256</v>
      </c>
      <c r="AK83" s="30">
        <f t="shared" si="56"/>
        <v>5.0007186441999647E-2</v>
      </c>
      <c r="AL83" s="30">
        <f t="shared" si="57"/>
        <v>0</v>
      </c>
      <c r="AM83" s="30"/>
      <c r="AN83" s="14"/>
      <c r="AO83" s="14"/>
      <c r="AP83" s="14"/>
      <c r="AQ83" s="30"/>
      <c r="AR83" s="30">
        <f t="shared" si="58"/>
        <v>0</v>
      </c>
      <c r="AS83" s="30">
        <f t="shared" si="59"/>
        <v>0.59852449225629667</v>
      </c>
      <c r="AT83" s="30">
        <f t="shared" si="60"/>
        <v>0.90861088954871916</v>
      </c>
      <c r="AU83" s="14"/>
      <c r="AV83" s="30">
        <f t="shared" si="61"/>
        <v>7759.4684350107282</v>
      </c>
      <c r="AW83" s="30">
        <f t="shared" si="48"/>
        <v>5872.1642365190482</v>
      </c>
      <c r="AX83" s="30">
        <f t="shared" si="49"/>
        <v>3815.5397647272671</v>
      </c>
      <c r="AY83" s="30">
        <f t="shared" si="50"/>
        <v>2180.4275003060125</v>
      </c>
      <c r="AZ83" s="30">
        <f t="shared" si="51"/>
        <v>2288.9792206979332</v>
      </c>
      <c r="BA83" s="30">
        <v>0</v>
      </c>
      <c r="BB83" s="30">
        <v>0</v>
      </c>
      <c r="BC83" s="30">
        <v>0</v>
      </c>
      <c r="BD83" s="30">
        <f t="shared" si="42"/>
        <v>0</v>
      </c>
      <c r="BE83" s="30">
        <f t="shared" si="43"/>
        <v>2554.7940001484712</v>
      </c>
      <c r="BF83" s="30">
        <f t="shared" si="44"/>
        <v>3797.197605267495</v>
      </c>
      <c r="BG83" s="30">
        <f t="shared" si="45"/>
        <v>5230.1294921022109</v>
      </c>
      <c r="BH83" s="32">
        <f t="shared" si="68"/>
        <v>33498.700254779164</v>
      </c>
      <c r="BI83" s="32"/>
      <c r="BJ83" s="6"/>
      <c r="BK83" s="6"/>
    </row>
    <row r="84" spans="1:63" x14ac:dyDescent="0.3">
      <c r="A84" s="26" t="s">
        <v>179</v>
      </c>
      <c r="B84" s="26" t="s">
        <v>180</v>
      </c>
      <c r="C84" s="27">
        <f>VLOOKUP(B84,[1]площадь!$A$6:$B$257,2,0)</f>
        <v>95.8</v>
      </c>
      <c r="D84" s="28"/>
      <c r="E84" s="9">
        <f t="shared" si="62"/>
        <v>366</v>
      </c>
      <c r="F84" s="10">
        <v>31</v>
      </c>
      <c r="G84" s="10">
        <v>29</v>
      </c>
      <c r="H84" s="10">
        <v>31</v>
      </c>
      <c r="I84" s="10">
        <v>30</v>
      </c>
      <c r="J84" s="11">
        <v>31</v>
      </c>
      <c r="K84" s="11">
        <v>30</v>
      </c>
      <c r="L84" s="11">
        <v>31</v>
      </c>
      <c r="M84" s="11">
        <v>31</v>
      </c>
      <c r="N84" s="11">
        <v>30</v>
      </c>
      <c r="O84" s="11">
        <v>31</v>
      </c>
      <c r="P84" s="12">
        <v>30</v>
      </c>
      <c r="Q84" s="11">
        <v>31</v>
      </c>
      <c r="R84" s="30">
        <f>VLOOKUP(B84,'общ. показания'!$A$2:$K$94,11,0)</f>
        <v>9.0470000000000006</v>
      </c>
      <c r="S84" s="30">
        <f>VLOOKUP(B84,'общ. показания'!$A$2:$T$94,20,0)</f>
        <v>3.1929999999999978</v>
      </c>
      <c r="T84" s="30">
        <f t="shared" si="63"/>
        <v>2.9970409228159363</v>
      </c>
      <c r="U84" s="30">
        <f t="shared" si="69"/>
        <v>2.2687346539440241</v>
      </c>
      <c r="V84" s="30">
        <f t="shared" si="64"/>
        <v>1.7123563374580364</v>
      </c>
      <c r="W84" s="30">
        <f t="shared" si="65"/>
        <v>1.0093099935490424</v>
      </c>
      <c r="X84" s="30">
        <f t="shared" si="66"/>
        <v>1.059558092232961</v>
      </c>
      <c r="Y84" s="31">
        <f t="shared" si="67"/>
        <v>0</v>
      </c>
      <c r="Z84" s="14"/>
      <c r="AA84" s="14"/>
      <c r="AB84" s="14"/>
      <c r="AC84" s="30"/>
      <c r="AD84" s="30">
        <f t="shared" si="46"/>
        <v>1.0580292126793729</v>
      </c>
      <c r="AE84" s="30">
        <f t="shared" si="52"/>
        <v>0.9357345393930252</v>
      </c>
      <c r="AF84" s="30">
        <f t="shared" si="53"/>
        <v>1.1992362479275995</v>
      </c>
      <c r="AG84" s="31">
        <f t="shared" si="54"/>
        <v>0</v>
      </c>
      <c r="AH84" s="14"/>
      <c r="AI84" s="30">
        <f t="shared" si="55"/>
        <v>0.55592474193060848</v>
      </c>
      <c r="AJ84" s="30">
        <f t="shared" si="47"/>
        <v>0.42010009686356997</v>
      </c>
      <c r="AK84" s="30">
        <f t="shared" si="56"/>
        <v>5.0322357785121487E-2</v>
      </c>
      <c r="AL84" s="30">
        <f t="shared" si="57"/>
        <v>0</v>
      </c>
      <c r="AM84" s="30"/>
      <c r="AN84" s="14"/>
      <c r="AO84" s="14"/>
      <c r="AP84" s="14"/>
      <c r="AQ84" s="30"/>
      <c r="AR84" s="30">
        <f t="shared" si="58"/>
        <v>0</v>
      </c>
      <c r="AS84" s="30">
        <f t="shared" si="59"/>
        <v>0.60229670544278591</v>
      </c>
      <c r="AT84" s="30">
        <f t="shared" si="60"/>
        <v>0.91433742876856394</v>
      </c>
      <c r="AU84" s="14"/>
      <c r="AV84" s="30">
        <f t="shared" si="61"/>
        <v>8263.7717803206942</v>
      </c>
      <c r="AW84" s="30">
        <f t="shared" si="48"/>
        <v>6253.9069702083671</v>
      </c>
      <c r="AX84" s="30">
        <f t="shared" si="49"/>
        <v>4099.7791236921566</v>
      </c>
      <c r="AY84" s="30">
        <f t="shared" si="50"/>
        <v>2347.5339277958469</v>
      </c>
      <c r="AZ84" s="30">
        <f t="shared" si="51"/>
        <v>2464.4049755627993</v>
      </c>
      <c r="BA84" s="30">
        <v>0</v>
      </c>
      <c r="BB84" s="30">
        <v>0</v>
      </c>
      <c r="BC84" s="30">
        <v>0</v>
      </c>
      <c r="BD84" s="30">
        <f t="shared" si="42"/>
        <v>0</v>
      </c>
      <c r="BE84" s="30">
        <f t="shared" si="43"/>
        <v>2718.2463320473375</v>
      </c>
      <c r="BF84" s="30">
        <f t="shared" si="44"/>
        <v>3951.4483529823724</v>
      </c>
      <c r="BG84" s="30">
        <f t="shared" si="45"/>
        <v>5430.1089472207159</v>
      </c>
      <c r="BH84" s="32">
        <f t="shared" si="68"/>
        <v>35529.200409830293</v>
      </c>
      <c r="BI84" s="32"/>
      <c r="BJ84" s="6"/>
      <c r="BK84" s="6"/>
    </row>
    <row r="85" spans="1:63" x14ac:dyDescent="0.3">
      <c r="A85" s="26" t="s">
        <v>182</v>
      </c>
      <c r="B85" s="26" t="s">
        <v>183</v>
      </c>
      <c r="C85" s="27">
        <v>161.19999999999999</v>
      </c>
      <c r="D85" s="28"/>
      <c r="E85" s="9">
        <f t="shared" si="62"/>
        <v>366</v>
      </c>
      <c r="F85" s="10">
        <v>31</v>
      </c>
      <c r="G85" s="10">
        <v>29</v>
      </c>
      <c r="H85" s="10">
        <v>31</v>
      </c>
      <c r="I85" s="10">
        <v>30</v>
      </c>
      <c r="J85" s="11">
        <v>31</v>
      </c>
      <c r="K85" s="11">
        <v>30</v>
      </c>
      <c r="L85" s="11">
        <v>31</v>
      </c>
      <c r="M85" s="11">
        <v>31</v>
      </c>
      <c r="N85" s="11">
        <v>30</v>
      </c>
      <c r="O85" s="11">
        <v>31</v>
      </c>
      <c r="P85" s="12">
        <v>30</v>
      </c>
      <c r="Q85" s="11">
        <v>31</v>
      </c>
      <c r="R85" s="30">
        <v>9.2370000000000001</v>
      </c>
      <c r="S85" s="30">
        <v>3.2450000000000001</v>
      </c>
      <c r="T85" s="30">
        <f>R85*$T$1/31*F85</f>
        <v>3.0599830887643198</v>
      </c>
      <c r="U85" s="30">
        <f t="shared" si="69"/>
        <v>2.3163813417133801</v>
      </c>
      <c r="V85" s="30">
        <f t="shared" si="64"/>
        <v>1.7483182810986937</v>
      </c>
      <c r="W85" s="30">
        <f t="shared" si="65"/>
        <v>1.0305069537319005</v>
      </c>
      <c r="X85" s="30">
        <f t="shared" si="66"/>
        <v>1.0818103346917056</v>
      </c>
      <c r="Y85" s="31">
        <f t="shared" si="67"/>
        <v>0</v>
      </c>
      <c r="Z85" s="14"/>
      <c r="AA85" s="14"/>
      <c r="AB85" s="14"/>
      <c r="AC85" s="30"/>
      <c r="AD85" s="30">
        <f t="shared" si="46"/>
        <v>1.0752598794690158</v>
      </c>
      <c r="AE85" s="30">
        <f t="shared" si="52"/>
        <v>0.95097356101796715</v>
      </c>
      <c r="AF85" s="30">
        <f t="shared" si="53"/>
        <v>1.218766559513017</v>
      </c>
      <c r="AG85" s="31">
        <f t="shared" si="54"/>
        <v>0</v>
      </c>
      <c r="AH85" s="14"/>
      <c r="AI85" s="30">
        <f t="shared" si="55"/>
        <v>0.93543912734043921</v>
      </c>
      <c r="AJ85" s="30">
        <f t="shared" si="47"/>
        <v>0.70689076841761456</v>
      </c>
      <c r="AK85" s="30">
        <f t="shared" si="56"/>
        <v>8.467603418540276E-2</v>
      </c>
      <c r="AL85" s="30">
        <f t="shared" si="57"/>
        <v>0</v>
      </c>
      <c r="AM85" s="30"/>
      <c r="AN85" s="14"/>
      <c r="AO85" s="14"/>
      <c r="AP85" s="14"/>
      <c r="AQ85" s="30"/>
      <c r="AR85" s="30">
        <f t="shared" si="58"/>
        <v>0</v>
      </c>
      <c r="AS85" s="30">
        <f t="shared" si="59"/>
        <v>1.0134679427701156</v>
      </c>
      <c r="AT85" s="30">
        <f t="shared" si="60"/>
        <v>1.5385302037316546</v>
      </c>
      <c r="AU85" s="14"/>
      <c r="AV85" s="30">
        <f t="shared" si="61"/>
        <v>9292.8726239937369</v>
      </c>
      <c r="AW85" s="30">
        <f t="shared" si="48"/>
        <v>7031.7681355114782</v>
      </c>
      <c r="AX85" s="30">
        <f t="shared" si="49"/>
        <v>4263.3248180329747</v>
      </c>
      <c r="AY85" s="30">
        <f t="shared" si="50"/>
        <v>2396.8355135459528</v>
      </c>
      <c r="AZ85" s="30">
        <f t="shared" si="51"/>
        <v>2516.1610212527444</v>
      </c>
      <c r="BA85" s="30">
        <v>0</v>
      </c>
      <c r="BB85" s="30">
        <v>0</v>
      </c>
      <c r="BC85" s="30">
        <v>0</v>
      </c>
      <c r="BD85" s="30">
        <f t="shared" si="42"/>
        <v>0</v>
      </c>
      <c r="BE85" s="30">
        <f t="shared" si="43"/>
        <v>2762.5146719366167</v>
      </c>
      <c r="BF85" s="30">
        <f t="shared" si="44"/>
        <v>5046.9645338721903</v>
      </c>
      <c r="BG85" s="30">
        <f t="shared" si="45"/>
        <v>7083.93655225768</v>
      </c>
      <c r="BH85" s="32">
        <f t="shared" si="68"/>
        <v>40394.377870403376</v>
      </c>
      <c r="BI85" s="32"/>
      <c r="BJ85" s="6"/>
      <c r="BK85" s="6"/>
    </row>
    <row r="86" spans="1:63" x14ac:dyDescent="0.3">
      <c r="A86" s="26" t="s">
        <v>185</v>
      </c>
      <c r="B86" s="26" t="s">
        <v>186</v>
      </c>
      <c r="C86" s="27">
        <f>VLOOKUP(B86,[1]площадь!$A$6:$B$257,2,0)</f>
        <v>98.8</v>
      </c>
      <c r="D86" s="28"/>
      <c r="E86" s="9">
        <f t="shared" si="62"/>
        <v>366</v>
      </c>
      <c r="F86" s="10">
        <v>31</v>
      </c>
      <c r="G86" s="10">
        <v>29</v>
      </c>
      <c r="H86" s="10">
        <v>31</v>
      </c>
      <c r="I86" s="10">
        <v>30</v>
      </c>
      <c r="J86" s="11">
        <v>31</v>
      </c>
      <c r="K86" s="11">
        <v>30</v>
      </c>
      <c r="L86" s="11">
        <v>31</v>
      </c>
      <c r="M86" s="11">
        <v>31</v>
      </c>
      <c r="N86" s="11">
        <v>30</v>
      </c>
      <c r="O86" s="11">
        <v>31</v>
      </c>
      <c r="P86" s="12">
        <v>30</v>
      </c>
      <c r="Q86" s="11">
        <v>31</v>
      </c>
      <c r="R86" s="30">
        <f>VLOOKUP(B86,'общ. показания'!$A$2:$K$94,11,0)</f>
        <v>6.2552430454298511</v>
      </c>
      <c r="S86" s="30">
        <f>VLOOKUP(B86,'общ. показания'!$A$2:$T$94,20,0)</f>
        <v>2.3828250585418473</v>
      </c>
      <c r="T86" s="30">
        <f t="shared" si="63"/>
        <v>2.0722028726995743</v>
      </c>
      <c r="U86" s="30">
        <f t="shared" si="69"/>
        <v>1.5686400647738539</v>
      </c>
      <c r="V86" s="30">
        <f t="shared" si="64"/>
        <v>1.1839510413598002</v>
      </c>
      <c r="W86" s="30">
        <f t="shared" si="65"/>
        <v>0.69785335667409021</v>
      </c>
      <c r="X86" s="30">
        <f t="shared" si="66"/>
        <v>0.73259570992253231</v>
      </c>
      <c r="Y86" s="31">
        <f t="shared" si="67"/>
        <v>0</v>
      </c>
      <c r="Z86" s="14"/>
      <c r="AA86" s="14"/>
      <c r="AB86" s="14"/>
      <c r="AC86" s="30"/>
      <c r="AD86" s="30">
        <f t="shared" si="46"/>
        <v>0.78957047311046447</v>
      </c>
      <c r="AE86" s="30">
        <f t="shared" si="52"/>
        <v>0.69830620376098196</v>
      </c>
      <c r="AF86" s="30">
        <f t="shared" si="53"/>
        <v>0.89494838167040081</v>
      </c>
      <c r="AG86" s="31">
        <f t="shared" si="54"/>
        <v>0</v>
      </c>
      <c r="AH86" s="14"/>
      <c r="AI86" s="30">
        <f t="shared" si="55"/>
        <v>0.57333365869252728</v>
      </c>
      <c r="AJ86" s="30">
        <f t="shared" si="47"/>
        <v>0.43325563225595737</v>
      </c>
      <c r="AK86" s="30">
        <f t="shared" si="56"/>
        <v>5.1898214500730726E-2</v>
      </c>
      <c r="AL86" s="30">
        <f t="shared" si="57"/>
        <v>0</v>
      </c>
      <c r="AM86" s="30"/>
      <c r="AN86" s="14"/>
      <c r="AO86" s="14"/>
      <c r="AP86" s="14"/>
      <c r="AQ86" s="30"/>
      <c r="AR86" s="30">
        <f t="shared" si="58"/>
        <v>0</v>
      </c>
      <c r="AS86" s="30">
        <f t="shared" si="59"/>
        <v>0.6211577713752322</v>
      </c>
      <c r="AT86" s="30">
        <f t="shared" si="60"/>
        <v>0.94297012486778831</v>
      </c>
      <c r="AU86" s="14"/>
      <c r="AV86" s="30">
        <f t="shared" si="61"/>
        <v>6153.2005076342621</v>
      </c>
      <c r="AW86" s="30">
        <f t="shared" si="48"/>
        <v>4656.1691638076982</v>
      </c>
      <c r="AX86" s="30">
        <f t="shared" si="49"/>
        <v>2874.437067220892</v>
      </c>
      <c r="AY86" s="30">
        <f t="shared" si="50"/>
        <v>1623.1231652211329</v>
      </c>
      <c r="AZ86" s="30">
        <f t="shared" si="51"/>
        <v>1703.9297097946196</v>
      </c>
      <c r="BA86" s="30">
        <v>0</v>
      </c>
      <c r="BB86" s="30">
        <v>0</v>
      </c>
      <c r="BC86" s="30">
        <v>0</v>
      </c>
      <c r="BD86" s="30">
        <f t="shared" si="42"/>
        <v>0</v>
      </c>
      <c r="BE86" s="30">
        <f t="shared" si="43"/>
        <v>2028.5328766964808</v>
      </c>
      <c r="BF86" s="30">
        <f t="shared" si="44"/>
        <v>3389.914066360956</v>
      </c>
      <c r="BG86" s="30">
        <f t="shared" si="45"/>
        <v>4721.9067102576537</v>
      </c>
      <c r="BH86" s="32">
        <f t="shared" si="68"/>
        <v>27151.213266993691</v>
      </c>
      <c r="BI86" s="32"/>
      <c r="BJ86" s="6"/>
      <c r="BK86" s="6"/>
    </row>
    <row r="87" spans="1:63" x14ac:dyDescent="0.3">
      <c r="A87" s="26" t="s">
        <v>187</v>
      </c>
      <c r="B87" s="26" t="s">
        <v>188</v>
      </c>
      <c r="C87" s="27">
        <f>VLOOKUP(B87,[1]площадь!$A$6:$B$257,2,0)</f>
        <v>48.5</v>
      </c>
      <c r="D87" s="28"/>
      <c r="E87" s="9">
        <f t="shared" si="62"/>
        <v>366</v>
      </c>
      <c r="F87" s="10">
        <v>31</v>
      </c>
      <c r="G87" s="10">
        <v>29</v>
      </c>
      <c r="H87" s="10">
        <v>31</v>
      </c>
      <c r="I87" s="10">
        <v>30</v>
      </c>
      <c r="J87" s="11">
        <v>31</v>
      </c>
      <c r="K87" s="11">
        <v>30</v>
      </c>
      <c r="L87" s="11">
        <v>31</v>
      </c>
      <c r="M87" s="11">
        <v>31</v>
      </c>
      <c r="N87" s="11">
        <v>30</v>
      </c>
      <c r="O87" s="11">
        <v>31</v>
      </c>
      <c r="P87" s="12">
        <v>30</v>
      </c>
      <c r="Q87" s="11">
        <v>31</v>
      </c>
      <c r="R87" s="30">
        <f>VLOOKUP(B87,'общ. показания'!$A$2:$K$94,11,0)</f>
        <v>3.0706405637990666</v>
      </c>
      <c r="S87" s="30">
        <f>VLOOKUP(B87,'общ. показания'!$A$2:$T$94,20,0)</f>
        <v>1.1697066329886598</v>
      </c>
      <c r="T87" s="30">
        <f t="shared" si="63"/>
        <v>1.0172250943919974</v>
      </c>
      <c r="U87" s="30">
        <f t="shared" si="69"/>
        <v>0.77003080102765098</v>
      </c>
      <c r="V87" s="30">
        <f t="shared" si="64"/>
        <v>0.5811905415582016</v>
      </c>
      <c r="W87" s="30">
        <f t="shared" si="65"/>
        <v>0.34256971456167384</v>
      </c>
      <c r="X87" s="30">
        <f t="shared" si="66"/>
        <v>0.35962441225954267</v>
      </c>
      <c r="Y87" s="31">
        <f t="shared" si="67"/>
        <v>0</v>
      </c>
      <c r="Z87" s="14"/>
      <c r="AA87" s="14"/>
      <c r="AB87" s="14"/>
      <c r="AC87" s="30"/>
      <c r="AD87" s="30">
        <f t="shared" si="46"/>
        <v>0.38759279297426646</v>
      </c>
      <c r="AE87" s="30">
        <f t="shared" si="52"/>
        <v>0.34279201297983425</v>
      </c>
      <c r="AF87" s="30">
        <f t="shared" si="53"/>
        <v>0.43932182703455908</v>
      </c>
      <c r="AG87" s="31">
        <f t="shared" si="54"/>
        <v>0</v>
      </c>
      <c r="AH87" s="14"/>
      <c r="AI87" s="30">
        <f t="shared" si="55"/>
        <v>0.28144415431768799</v>
      </c>
      <c r="AJ87" s="30">
        <f t="shared" si="47"/>
        <v>0.21268115551026248</v>
      </c>
      <c r="AK87" s="30">
        <f t="shared" si="56"/>
        <v>2.5476350235682593E-2</v>
      </c>
      <c r="AL87" s="30">
        <f t="shared" si="57"/>
        <v>0</v>
      </c>
      <c r="AM87" s="30"/>
      <c r="AN87" s="14"/>
      <c r="AO87" s="14"/>
      <c r="AP87" s="14"/>
      <c r="AQ87" s="30"/>
      <c r="AR87" s="30">
        <f t="shared" si="58"/>
        <v>0</v>
      </c>
      <c r="AS87" s="30">
        <f t="shared" si="59"/>
        <v>0.30492056590788225</v>
      </c>
      <c r="AT87" s="30">
        <f t="shared" si="60"/>
        <v>0.46289525360412687</v>
      </c>
      <c r="AU87" s="14"/>
      <c r="AV87" s="30">
        <f t="shared" si="61"/>
        <v>3020.5488321888834</v>
      </c>
      <c r="AW87" s="30">
        <f t="shared" si="48"/>
        <v>2285.6700854724022</v>
      </c>
      <c r="AX87" s="30">
        <f t="shared" si="49"/>
        <v>1411.0343902855595</v>
      </c>
      <c r="AY87" s="30">
        <f t="shared" si="50"/>
        <v>796.776047704706</v>
      </c>
      <c r="AZ87" s="30">
        <f t="shared" si="51"/>
        <v>836.44322798622511</v>
      </c>
      <c r="BA87" s="30">
        <v>0</v>
      </c>
      <c r="BB87" s="30">
        <v>0</v>
      </c>
      <c r="BC87" s="30">
        <v>0</v>
      </c>
      <c r="BD87" s="30">
        <f t="shared" si="42"/>
        <v>0</v>
      </c>
      <c r="BE87" s="30">
        <f t="shared" si="43"/>
        <v>995.78789999776632</v>
      </c>
      <c r="BF87" s="30">
        <f t="shared" si="44"/>
        <v>1664.0772491751657</v>
      </c>
      <c r="BG87" s="30">
        <f t="shared" si="45"/>
        <v>2317.9400348936865</v>
      </c>
      <c r="BH87" s="32">
        <f t="shared" si="68"/>
        <v>13328.277767704394</v>
      </c>
      <c r="BI87" s="32"/>
      <c r="BJ87" s="6"/>
      <c r="BK87" s="6"/>
    </row>
    <row r="88" spans="1:63" x14ac:dyDescent="0.3">
      <c r="A88" s="26" t="s">
        <v>189</v>
      </c>
      <c r="B88" s="26" t="s">
        <v>190</v>
      </c>
      <c r="C88" s="27">
        <f>VLOOKUP(B88,[1]площадь!$A$6:$B$257,2,0)</f>
        <v>74</v>
      </c>
      <c r="D88" s="28"/>
      <c r="E88" s="9">
        <f t="shared" si="62"/>
        <v>366</v>
      </c>
      <c r="F88" s="10">
        <v>31</v>
      </c>
      <c r="G88" s="10">
        <v>29</v>
      </c>
      <c r="H88" s="10">
        <v>31</v>
      </c>
      <c r="I88" s="10">
        <v>30</v>
      </c>
      <c r="J88" s="11">
        <v>31</v>
      </c>
      <c r="K88" s="11">
        <v>30</v>
      </c>
      <c r="L88" s="11">
        <v>31</v>
      </c>
      <c r="M88" s="11">
        <v>31</v>
      </c>
      <c r="N88" s="11">
        <v>30</v>
      </c>
      <c r="O88" s="11">
        <v>31</v>
      </c>
      <c r="P88" s="12">
        <v>30</v>
      </c>
      <c r="Q88" s="11">
        <v>31</v>
      </c>
      <c r="R88" s="30">
        <f>VLOOKUP(B88,'общ. показания'!$A$2:$K$94,11,0)</f>
        <v>4.6851010664150703</v>
      </c>
      <c r="S88" s="30">
        <f>VLOOKUP(B88,'общ. показания'!$A$2:$T$94,20,0)</f>
        <v>1.7847070276528008</v>
      </c>
      <c r="T88" s="30">
        <f t="shared" si="63"/>
        <v>1.5520547831960372</v>
      </c>
      <c r="U88" s="30">
        <f t="shared" si="69"/>
        <v>1.1748923562071374</v>
      </c>
      <c r="V88" s="30">
        <f t="shared" si="64"/>
        <v>0.88676495000632805</v>
      </c>
      <c r="W88" s="30">
        <f t="shared" si="65"/>
        <v>0.52268368819719302</v>
      </c>
      <c r="X88" s="30">
        <f t="shared" si="66"/>
        <v>0.54870528880837433</v>
      </c>
      <c r="Y88" s="31">
        <f t="shared" si="67"/>
        <v>0</v>
      </c>
      <c r="Z88" s="14"/>
      <c r="AA88" s="14"/>
      <c r="AB88" s="14"/>
      <c r="AC88" s="30"/>
      <c r="AD88" s="30">
        <f t="shared" si="46"/>
        <v>0.59137869443496327</v>
      </c>
      <c r="AE88" s="30">
        <f t="shared" si="52"/>
        <v>0.52302286516510799</v>
      </c>
      <c r="AF88" s="30">
        <f t="shared" si="53"/>
        <v>0.67030546805272939</v>
      </c>
      <c r="AG88" s="31">
        <f t="shared" si="54"/>
        <v>0</v>
      </c>
      <c r="AH88" s="14"/>
      <c r="AI88" s="30">
        <f t="shared" si="55"/>
        <v>0.4294199467939982</v>
      </c>
      <c r="AJ88" s="30">
        <f t="shared" si="47"/>
        <v>0.32450320634555513</v>
      </c>
      <c r="AK88" s="30">
        <f t="shared" si="56"/>
        <v>3.8871132318361069E-2</v>
      </c>
      <c r="AL88" s="30">
        <f t="shared" si="57"/>
        <v>0</v>
      </c>
      <c r="AM88" s="30"/>
      <c r="AN88" s="14"/>
      <c r="AO88" s="14"/>
      <c r="AP88" s="14"/>
      <c r="AQ88" s="30"/>
      <c r="AR88" s="30">
        <f t="shared" si="58"/>
        <v>0</v>
      </c>
      <c r="AS88" s="30">
        <f t="shared" si="59"/>
        <v>0.46523962633367599</v>
      </c>
      <c r="AT88" s="30">
        <f t="shared" si="60"/>
        <v>0.70627317044753379</v>
      </c>
      <c r="AU88" s="14"/>
      <c r="AV88" s="30">
        <f t="shared" si="61"/>
        <v>4608.6724449892235</v>
      </c>
      <c r="AW88" s="30">
        <f t="shared" si="48"/>
        <v>3487.4141510300565</v>
      </c>
      <c r="AX88" s="30">
        <f t="shared" si="49"/>
        <v>2152.918451157348</v>
      </c>
      <c r="AY88" s="30">
        <f t="shared" si="50"/>
        <v>1215.6995367040874</v>
      </c>
      <c r="AZ88" s="30">
        <f t="shared" si="51"/>
        <v>1276.2226571336216</v>
      </c>
      <c r="BA88" s="30">
        <v>0</v>
      </c>
      <c r="BB88" s="30">
        <v>0</v>
      </c>
      <c r="BC88" s="30">
        <v>0</v>
      </c>
      <c r="BD88" s="30">
        <f t="shared" si="42"/>
        <v>0</v>
      </c>
      <c r="BE88" s="30">
        <f t="shared" si="43"/>
        <v>1519.3464865945302</v>
      </c>
      <c r="BF88" s="30">
        <f t="shared" si="44"/>
        <v>2539.0044626590156</v>
      </c>
      <c r="BG88" s="30">
        <f t="shared" si="45"/>
        <v>3536.6507748893359</v>
      </c>
      <c r="BH88" s="32">
        <f t="shared" si="68"/>
        <v>20335.928965157218</v>
      </c>
      <c r="BI88" s="32"/>
      <c r="BJ88" s="6"/>
      <c r="BK88" s="6"/>
    </row>
    <row r="89" spans="1:63" x14ac:dyDescent="0.3">
      <c r="A89" s="26" t="s">
        <v>191</v>
      </c>
      <c r="B89" s="26" t="s">
        <v>192</v>
      </c>
      <c r="C89" s="27">
        <f>VLOOKUP(B89,[1]площадь!$A$6:$B$257,2,0)</f>
        <v>173.9</v>
      </c>
      <c r="D89" s="28"/>
      <c r="E89" s="9">
        <f t="shared" si="62"/>
        <v>366</v>
      </c>
      <c r="F89" s="10">
        <v>31</v>
      </c>
      <c r="G89" s="10">
        <v>29</v>
      </c>
      <c r="H89" s="10">
        <v>31</v>
      </c>
      <c r="I89" s="10">
        <v>30</v>
      </c>
      <c r="J89" s="11">
        <v>31</v>
      </c>
      <c r="K89" s="11">
        <v>30</v>
      </c>
      <c r="L89" s="11">
        <v>31</v>
      </c>
      <c r="M89" s="11">
        <v>31</v>
      </c>
      <c r="N89" s="11">
        <v>30</v>
      </c>
      <c r="O89" s="11">
        <v>31</v>
      </c>
      <c r="P89" s="12">
        <v>30</v>
      </c>
      <c r="Q89" s="11">
        <v>31</v>
      </c>
      <c r="R89" s="30">
        <v>14.329000000000001</v>
      </c>
      <c r="S89" s="30">
        <v>5.0369999999999999</v>
      </c>
      <c r="T89" s="30">
        <f t="shared" si="63"/>
        <v>4.7468331361810048</v>
      </c>
      <c r="U89" s="30">
        <f t="shared" si="69"/>
        <v>3.5933125739321237</v>
      </c>
      <c r="V89" s="30">
        <f t="shared" si="64"/>
        <v>2.7120983706683104</v>
      </c>
      <c r="W89" s="30">
        <f t="shared" si="65"/>
        <v>1.5985854866325</v>
      </c>
      <c r="X89" s="30">
        <f t="shared" si="66"/>
        <v>1.6781704325860616</v>
      </c>
      <c r="Y89" s="31">
        <f t="shared" si="67"/>
        <v>0</v>
      </c>
      <c r="Z89" s="14"/>
      <c r="AA89" s="14"/>
      <c r="AB89" s="14"/>
      <c r="AC89" s="30"/>
      <c r="AD89" s="30">
        <f t="shared" si="46"/>
        <v>1.6690551657582227</v>
      </c>
      <c r="AE89" s="30">
        <f t="shared" si="52"/>
        <v>1.4761336908620957</v>
      </c>
      <c r="AF89" s="30">
        <f t="shared" si="53"/>
        <v>1.8918111433796814</v>
      </c>
      <c r="AG89" s="31">
        <f t="shared" si="54"/>
        <v>0</v>
      </c>
      <c r="AH89" s="14"/>
      <c r="AI89" s="30">
        <f t="shared" si="55"/>
        <v>1.0091368749658958</v>
      </c>
      <c r="AJ89" s="30">
        <f t="shared" si="47"/>
        <v>0.76258253491205452</v>
      </c>
      <c r="AK89" s="30">
        <f t="shared" si="56"/>
        <v>9.1347160948148515E-2</v>
      </c>
      <c r="AL89" s="30">
        <f t="shared" si="57"/>
        <v>0</v>
      </c>
      <c r="AM89" s="30"/>
      <c r="AN89" s="14"/>
      <c r="AO89" s="14"/>
      <c r="AP89" s="14"/>
      <c r="AQ89" s="30"/>
      <c r="AR89" s="30">
        <f t="shared" si="58"/>
        <v>0</v>
      </c>
      <c r="AS89" s="30">
        <f t="shared" si="59"/>
        <v>1.0933131218841385</v>
      </c>
      <c r="AT89" s="30">
        <f t="shared" si="60"/>
        <v>1.6597419505517044</v>
      </c>
      <c r="AU89" s="14"/>
      <c r="AV89" s="30">
        <f t="shared" si="61"/>
        <v>13387.695529526354</v>
      </c>
      <c r="AW89" s="30">
        <f t="shared" si="48"/>
        <v>10131.289315758499</v>
      </c>
      <c r="AX89" s="30">
        <f t="shared" si="49"/>
        <v>6520.4778930760895</v>
      </c>
      <c r="AY89" s="30">
        <f t="shared" si="50"/>
        <v>3718.1180116487994</v>
      </c>
      <c r="AZ89" s="30">
        <f t="shared" si="51"/>
        <v>3903.2230457432693</v>
      </c>
      <c r="BA89" s="30">
        <v>0</v>
      </c>
      <c r="BB89" s="30">
        <v>0</v>
      </c>
      <c r="BC89" s="30">
        <v>0</v>
      </c>
      <c r="BD89" s="30">
        <f t="shared" si="42"/>
        <v>0</v>
      </c>
      <c r="BE89" s="30">
        <f t="shared" si="43"/>
        <v>4288.0697696593952</v>
      </c>
      <c r="BF89" s="30">
        <f t="shared" si="44"/>
        <v>6601.3199734351138</v>
      </c>
      <c r="BG89" s="30">
        <f t="shared" si="45"/>
        <v>9124.5081468047574</v>
      </c>
      <c r="BH89" s="32">
        <f t="shared" si="68"/>
        <v>57674.701685652275</v>
      </c>
      <c r="BI89" s="32"/>
      <c r="BJ89" s="6"/>
      <c r="BK89" s="6"/>
    </row>
    <row r="90" spans="1:63" x14ac:dyDescent="0.3">
      <c r="A90" s="26" t="s">
        <v>193</v>
      </c>
      <c r="B90" s="26" t="s">
        <v>194</v>
      </c>
      <c r="C90" s="27">
        <f>VLOOKUP(B90,[1]площадь!$A$6:$B$257,2,0)</f>
        <v>168</v>
      </c>
      <c r="D90" s="28"/>
      <c r="E90" s="9">
        <f t="shared" si="62"/>
        <v>366</v>
      </c>
      <c r="F90" s="10">
        <v>31</v>
      </c>
      <c r="G90" s="10">
        <v>29</v>
      </c>
      <c r="H90" s="10">
        <v>31</v>
      </c>
      <c r="I90" s="10">
        <v>30</v>
      </c>
      <c r="J90" s="11">
        <v>31</v>
      </c>
      <c r="K90" s="11">
        <v>30</v>
      </c>
      <c r="L90" s="11">
        <v>31</v>
      </c>
      <c r="M90" s="11">
        <v>31</v>
      </c>
      <c r="N90" s="11">
        <v>30</v>
      </c>
      <c r="O90" s="11">
        <v>31</v>
      </c>
      <c r="P90" s="12">
        <v>30</v>
      </c>
      <c r="Q90" s="11">
        <v>31</v>
      </c>
      <c r="R90" s="30">
        <v>2.952</v>
      </c>
      <c r="S90" s="30">
        <v>1.536</v>
      </c>
      <c r="T90" s="30">
        <f t="shared" si="63"/>
        <v>0.97792249410330978</v>
      </c>
      <c r="U90" s="30">
        <f t="shared" si="69"/>
        <v>0.74027906471125882</v>
      </c>
      <c r="V90" s="30">
        <f t="shared" si="64"/>
        <v>0.55873504014326558</v>
      </c>
      <c r="W90" s="30">
        <f t="shared" si="65"/>
        <v>0.32933382347261775</v>
      </c>
      <c r="X90" s="30">
        <f t="shared" si="66"/>
        <v>0.34572957756954803</v>
      </c>
      <c r="Y90" s="31">
        <f t="shared" si="67"/>
        <v>0</v>
      </c>
      <c r="Z90" s="14"/>
      <c r="AA90" s="14"/>
      <c r="AB90" s="14"/>
      <c r="AC90" s="30"/>
      <c r="AD90" s="30">
        <f t="shared" si="46"/>
        <v>0.50896738824789156</v>
      </c>
      <c r="AE90" s="30">
        <f t="shared" si="52"/>
        <v>0.45013725415211014</v>
      </c>
      <c r="AF90" s="30">
        <f t="shared" si="53"/>
        <v>0.57689535759999822</v>
      </c>
      <c r="AG90" s="31">
        <f t="shared" si="54"/>
        <v>0</v>
      </c>
      <c r="AH90" s="14"/>
      <c r="AI90" s="30">
        <f t="shared" si="55"/>
        <v>0.97489933866745537</v>
      </c>
      <c r="AJ90" s="30">
        <f t="shared" si="47"/>
        <v>0.73670998197369264</v>
      </c>
      <c r="AK90" s="30">
        <f t="shared" si="56"/>
        <v>8.8247976074117024E-2</v>
      </c>
      <c r="AL90" s="30">
        <f t="shared" si="57"/>
        <v>0</v>
      </c>
      <c r="AM90" s="30"/>
      <c r="AN90" s="14"/>
      <c r="AO90" s="14"/>
      <c r="AP90" s="14"/>
      <c r="AQ90" s="30"/>
      <c r="AR90" s="30">
        <f t="shared" si="58"/>
        <v>0</v>
      </c>
      <c r="AS90" s="30">
        <f t="shared" si="59"/>
        <v>1.0562196922169942</v>
      </c>
      <c r="AT90" s="30">
        <f t="shared" si="60"/>
        <v>1.6034309815565631</v>
      </c>
      <c r="AU90" s="14"/>
      <c r="AV90" s="30">
        <f t="shared" si="61"/>
        <v>4542.0292444048673</v>
      </c>
      <c r="AW90" s="30">
        <f t="shared" si="48"/>
        <v>3435.2992839035951</v>
      </c>
      <c r="AX90" s="30">
        <f t="shared" si="49"/>
        <v>1504.804857759686</v>
      </c>
      <c r="AY90" s="30">
        <f t="shared" si="50"/>
        <v>765.9909533384922</v>
      </c>
      <c r="AZ90" s="30">
        <f t="shared" si="51"/>
        <v>804.12550987746044</v>
      </c>
      <c r="BA90" s="30">
        <v>0</v>
      </c>
      <c r="BB90" s="30">
        <v>0</v>
      </c>
      <c r="BC90" s="30">
        <v>0</v>
      </c>
      <c r="BD90" s="30">
        <f t="shared" si="42"/>
        <v>0</v>
      </c>
      <c r="BE90" s="30">
        <f t="shared" si="43"/>
        <v>1307.6186551909529</v>
      </c>
      <c r="BF90" s="30">
        <f t="shared" si="44"/>
        <v>3870.0720123336478</v>
      </c>
      <c r="BG90" s="30">
        <f t="shared" si="45"/>
        <v>5601.6072175074714</v>
      </c>
      <c r="BH90" s="32">
        <f t="shared" si="68"/>
        <v>21831.547734316169</v>
      </c>
      <c r="BI90" s="32"/>
      <c r="BJ90" s="6"/>
      <c r="BK90" s="6"/>
    </row>
    <row r="91" spans="1:63" x14ac:dyDescent="0.3">
      <c r="A91" s="26" t="s">
        <v>195</v>
      </c>
      <c r="B91" s="26" t="s">
        <v>196</v>
      </c>
      <c r="C91" s="27">
        <f>VLOOKUP(B91,[1]площадь!$A$6:$B$257,2,0)</f>
        <v>129.6</v>
      </c>
      <c r="D91" s="28"/>
      <c r="E91" s="9">
        <f t="shared" si="62"/>
        <v>366</v>
      </c>
      <c r="F91" s="10">
        <v>31</v>
      </c>
      <c r="G91" s="10">
        <v>29</v>
      </c>
      <c r="H91" s="10">
        <v>31</v>
      </c>
      <c r="I91" s="10">
        <v>30</v>
      </c>
      <c r="J91" s="11">
        <v>31</v>
      </c>
      <c r="K91" s="11">
        <v>30</v>
      </c>
      <c r="L91" s="11">
        <v>31</v>
      </c>
      <c r="M91" s="11">
        <v>31</v>
      </c>
      <c r="N91" s="11">
        <v>30</v>
      </c>
      <c r="O91" s="11">
        <v>31</v>
      </c>
      <c r="P91" s="12">
        <v>30</v>
      </c>
      <c r="Q91" s="11">
        <v>31</v>
      </c>
      <c r="R91" s="30">
        <f>VLOOKUP(B91,'общ. показания'!$A$2:$K$94,11,0)</f>
        <v>13.521000000000001</v>
      </c>
      <c r="S91" s="30">
        <f>VLOOKUP(B91,'общ. показания'!$A$2:$T$94,20,0)</f>
        <v>4.6660000000000004</v>
      </c>
      <c r="T91" s="30">
        <f t="shared" si="63"/>
        <v>4.4791632936215624</v>
      </c>
      <c r="U91" s="30">
        <f t="shared" si="69"/>
        <v>3.3906887648919146</v>
      </c>
      <c r="V91" s="30">
        <f t="shared" si="64"/>
        <v>2.5591654735017255</v>
      </c>
      <c r="W91" s="30">
        <f t="shared" si="65"/>
        <v>1.5084426243811873</v>
      </c>
      <c r="X91" s="30">
        <f t="shared" si="66"/>
        <v>1.5835398436036108</v>
      </c>
      <c r="Y91" s="31">
        <f t="shared" si="67"/>
        <v>0</v>
      </c>
      <c r="Z91" s="14"/>
      <c r="AA91" s="14"/>
      <c r="AB91" s="14"/>
      <c r="AC91" s="30"/>
      <c r="AD91" s="30">
        <f t="shared" si="46"/>
        <v>1.5461209853936604</v>
      </c>
      <c r="AE91" s="30">
        <f t="shared" si="52"/>
        <v>1.3674091327303035</v>
      </c>
      <c r="AF91" s="30">
        <f t="shared" si="53"/>
        <v>1.7524698818760363</v>
      </c>
      <c r="AG91" s="31">
        <f t="shared" si="54"/>
        <v>0</v>
      </c>
      <c r="AH91" s="14"/>
      <c r="AI91" s="30">
        <f t="shared" si="55"/>
        <v>0.75206520411489408</v>
      </c>
      <c r="AJ91" s="30">
        <f t="shared" si="47"/>
        <v>0.56831912895113434</v>
      </c>
      <c r="AK91" s="30">
        <f t="shared" si="56"/>
        <v>6.8077010114318839E-2</v>
      </c>
      <c r="AL91" s="30">
        <f t="shared" si="57"/>
        <v>0</v>
      </c>
      <c r="AM91" s="30"/>
      <c r="AN91" s="14"/>
      <c r="AO91" s="14"/>
      <c r="AP91" s="14"/>
      <c r="AQ91" s="30"/>
      <c r="AR91" s="30">
        <f t="shared" si="58"/>
        <v>0</v>
      </c>
      <c r="AS91" s="30">
        <f t="shared" si="59"/>
        <v>0.81479804828168112</v>
      </c>
      <c r="AT91" s="30">
        <f t="shared" si="60"/>
        <v>1.2369324714864915</v>
      </c>
      <c r="AU91" s="14"/>
      <c r="AV91" s="30">
        <f t="shared" si="61"/>
        <v>12167.209738315269</v>
      </c>
      <c r="AW91" s="30">
        <f t="shared" si="48"/>
        <v>9208.1772801316711</v>
      </c>
      <c r="AX91" s="30">
        <f t="shared" si="49"/>
        <v>6110.6507477928853</v>
      </c>
      <c r="AY91" s="30">
        <f t="shared" si="50"/>
        <v>3508.4565311957158</v>
      </c>
      <c r="AZ91" s="30">
        <f t="shared" si="51"/>
        <v>3683.1236514407665</v>
      </c>
      <c r="BA91" s="30">
        <v>0</v>
      </c>
      <c r="BB91" s="30">
        <v>0</v>
      </c>
      <c r="BC91" s="30">
        <v>0</v>
      </c>
      <c r="BD91" s="30">
        <f t="shared" si="42"/>
        <v>0</v>
      </c>
      <c r="BE91" s="30">
        <f t="shared" si="43"/>
        <v>3972.2321908339763</v>
      </c>
      <c r="BF91" s="30">
        <f t="shared" si="44"/>
        <v>5606.43940116875</v>
      </c>
      <c r="BG91" s="30">
        <f t="shared" si="45"/>
        <v>7680.2529501648714</v>
      </c>
      <c r="BH91" s="32">
        <f t="shared" si="68"/>
        <v>51936.542491043903</v>
      </c>
      <c r="BI91" s="32"/>
      <c r="BJ91" s="6"/>
      <c r="BK91" s="6"/>
    </row>
    <row r="92" spans="1:63" x14ac:dyDescent="0.3">
      <c r="A92" s="26" t="s">
        <v>197</v>
      </c>
      <c r="B92" s="26" t="s">
        <v>198</v>
      </c>
      <c r="C92" s="27">
        <f>VLOOKUP(B92,[1]площадь!$A$6:$B$257,2,0)</f>
        <v>48.7</v>
      </c>
      <c r="D92" s="28"/>
      <c r="E92" s="9">
        <f t="shared" si="62"/>
        <v>366</v>
      </c>
      <c r="F92" s="10">
        <v>31</v>
      </c>
      <c r="G92" s="10">
        <v>29</v>
      </c>
      <c r="H92" s="10">
        <v>31</v>
      </c>
      <c r="I92" s="10">
        <v>30</v>
      </c>
      <c r="J92" s="11">
        <v>31</v>
      </c>
      <c r="K92" s="11">
        <v>30</v>
      </c>
      <c r="L92" s="11">
        <v>31</v>
      </c>
      <c r="M92" s="11">
        <v>31</v>
      </c>
      <c r="N92" s="11">
        <v>30</v>
      </c>
      <c r="O92" s="11">
        <v>31</v>
      </c>
      <c r="P92" s="12">
        <v>30</v>
      </c>
      <c r="Q92" s="11">
        <v>31</v>
      </c>
      <c r="R92" s="30">
        <f>VLOOKUP(B92,'общ. показания'!$A$2:$K$94,11,0)</f>
        <v>2.6839999999999997</v>
      </c>
      <c r="S92" s="30">
        <f>VLOOKUP(B92,'общ. показания'!$A$2:$T$94,20,0)</f>
        <v>0.93800000000000061</v>
      </c>
      <c r="T92" s="30">
        <f t="shared" si="63"/>
        <v>0.88914091266032624</v>
      </c>
      <c r="U92" s="30">
        <f t="shared" si="69"/>
        <v>0.67307215775237761</v>
      </c>
      <c r="V92" s="30">
        <f t="shared" si="64"/>
        <v>0.50800977227118038</v>
      </c>
      <c r="W92" s="30">
        <f t="shared" si="65"/>
        <v>0.29943495331995457</v>
      </c>
      <c r="X92" s="30">
        <f t="shared" si="66"/>
        <v>0.31434220399616081</v>
      </c>
      <c r="Y92" s="31">
        <f t="shared" si="67"/>
        <v>0</v>
      </c>
      <c r="Z92" s="14"/>
      <c r="AA92" s="14"/>
      <c r="AB92" s="14"/>
      <c r="AC92" s="30"/>
      <c r="AD92" s="30">
        <f t="shared" si="46"/>
        <v>0.3108147201670069</v>
      </c>
      <c r="AE92" s="30">
        <f t="shared" si="52"/>
        <v>0.2748885054652862</v>
      </c>
      <c r="AF92" s="30">
        <f t="shared" si="53"/>
        <v>0.35229677436770745</v>
      </c>
      <c r="AG92" s="31">
        <f t="shared" si="54"/>
        <v>0</v>
      </c>
      <c r="AH92" s="14"/>
      <c r="AI92" s="30">
        <f t="shared" si="55"/>
        <v>0.28260474876848263</v>
      </c>
      <c r="AJ92" s="30">
        <f t="shared" si="47"/>
        <v>0.2135581912030883</v>
      </c>
      <c r="AK92" s="30">
        <f t="shared" si="56"/>
        <v>2.5581407350056543E-2</v>
      </c>
      <c r="AL92" s="30">
        <f t="shared" si="57"/>
        <v>0</v>
      </c>
      <c r="AM92" s="30"/>
      <c r="AN92" s="14"/>
      <c r="AO92" s="14"/>
      <c r="AP92" s="14"/>
      <c r="AQ92" s="30"/>
      <c r="AR92" s="30">
        <f t="shared" si="58"/>
        <v>0</v>
      </c>
      <c r="AS92" s="30">
        <f t="shared" si="59"/>
        <v>0.30617797030337868</v>
      </c>
      <c r="AT92" s="30">
        <f t="shared" si="60"/>
        <v>0.46480410001074185</v>
      </c>
      <c r="AU92" s="14"/>
      <c r="AV92" s="30">
        <f t="shared" si="61"/>
        <v>2725.339799004038</v>
      </c>
      <c r="AW92" s="30">
        <f t="shared" si="48"/>
        <v>2062.195796028539</v>
      </c>
      <c r="AX92" s="30">
        <f t="shared" si="49"/>
        <v>1241.0690528574426</v>
      </c>
      <c r="AY92" s="30">
        <f t="shared" si="50"/>
        <v>696.44976922781598</v>
      </c>
      <c r="AZ92" s="30">
        <f t="shared" si="51"/>
        <v>731.12224543059051</v>
      </c>
      <c r="BA92" s="30">
        <v>0</v>
      </c>
      <c r="BB92" s="30">
        <v>0</v>
      </c>
      <c r="BC92" s="30">
        <v>0</v>
      </c>
      <c r="BD92" s="30">
        <f t="shared" si="42"/>
        <v>0</v>
      </c>
      <c r="BE92" s="30">
        <f t="shared" si="43"/>
        <v>798.53274646426735</v>
      </c>
      <c r="BF92" s="30">
        <f t="shared" si="44"/>
        <v>1492.8527468858231</v>
      </c>
      <c r="BG92" s="30">
        <f t="shared" si="45"/>
        <v>2099.262882418137</v>
      </c>
      <c r="BH92" s="32">
        <f t="shared" si="68"/>
        <v>11846.825038316654</v>
      </c>
      <c r="BI92" s="32"/>
      <c r="BJ92" s="6"/>
      <c r="BK92" s="6"/>
    </row>
    <row r="93" spans="1:63" x14ac:dyDescent="0.3">
      <c r="A93" s="26" t="s">
        <v>199</v>
      </c>
      <c r="B93" s="26" t="s">
        <v>200</v>
      </c>
      <c r="C93" s="27">
        <f>VLOOKUP(B93,[1]площадь!$A$6:$B$257,2,0)</f>
        <v>100.4</v>
      </c>
      <c r="D93" s="28"/>
      <c r="E93" s="9">
        <f t="shared" si="62"/>
        <v>366</v>
      </c>
      <c r="F93" s="10">
        <v>31</v>
      </c>
      <c r="G93" s="10">
        <v>29</v>
      </c>
      <c r="H93" s="10">
        <v>31</v>
      </c>
      <c r="I93" s="10">
        <v>30</v>
      </c>
      <c r="J93" s="11">
        <v>31</v>
      </c>
      <c r="K93" s="11">
        <v>30</v>
      </c>
      <c r="L93" s="11">
        <v>31</v>
      </c>
      <c r="M93" s="11">
        <v>31</v>
      </c>
      <c r="N93" s="11">
        <v>30</v>
      </c>
      <c r="O93" s="11">
        <v>31</v>
      </c>
      <c r="P93" s="12">
        <v>30</v>
      </c>
      <c r="Q93" s="11">
        <v>31</v>
      </c>
      <c r="R93" s="30">
        <f>VLOOKUP(B93,'общ. показания'!$A$2:$K$94,11,0)</f>
        <v>6.3565425279469343</v>
      </c>
      <c r="S93" s="30">
        <f>VLOOKUP(B93,'общ. показания'!$A$2:$T$94,20,0)</f>
        <v>2.4214133185992055</v>
      </c>
      <c r="T93" s="30">
        <f t="shared" si="63"/>
        <v>2.105760813957867</v>
      </c>
      <c r="U93" s="30">
        <f t="shared" si="69"/>
        <v>1.5940431427459003</v>
      </c>
      <c r="V93" s="30">
        <f t="shared" si="64"/>
        <v>1.2031243375761533</v>
      </c>
      <c r="W93" s="30">
        <f t="shared" si="65"/>
        <v>0.70915462560808362</v>
      </c>
      <c r="X93" s="30">
        <f t="shared" si="66"/>
        <v>0.74445960805892963</v>
      </c>
      <c r="Y93" s="31">
        <f t="shared" si="67"/>
        <v>0</v>
      </c>
      <c r="Z93" s="14"/>
      <c r="AA93" s="14"/>
      <c r="AB93" s="14"/>
      <c r="AC93" s="30"/>
      <c r="AD93" s="30">
        <f t="shared" si="46"/>
        <v>0.80235703947662596</v>
      </c>
      <c r="AE93" s="30">
        <f t="shared" si="52"/>
        <v>0.70961480625103845</v>
      </c>
      <c r="AF93" s="30">
        <f t="shared" si="53"/>
        <v>0.90944147287154098</v>
      </c>
      <c r="AG93" s="31">
        <f t="shared" si="54"/>
        <v>0</v>
      </c>
      <c r="AH93" s="14"/>
      <c r="AI93" s="30">
        <f t="shared" si="55"/>
        <v>0.58261841429888406</v>
      </c>
      <c r="AJ93" s="30">
        <f t="shared" si="47"/>
        <v>0.44027191779856401</v>
      </c>
      <c r="AK93" s="30">
        <f t="shared" si="56"/>
        <v>5.2738671415722319E-2</v>
      </c>
      <c r="AL93" s="30">
        <f t="shared" si="57"/>
        <v>0</v>
      </c>
      <c r="AM93" s="30"/>
      <c r="AN93" s="14"/>
      <c r="AO93" s="14"/>
      <c r="AP93" s="14"/>
      <c r="AQ93" s="30"/>
      <c r="AR93" s="30">
        <f t="shared" si="58"/>
        <v>0</v>
      </c>
      <c r="AS93" s="30">
        <f t="shared" si="59"/>
        <v>0.63121700653920365</v>
      </c>
      <c r="AT93" s="30">
        <f t="shared" si="60"/>
        <v>0.95824089612070806</v>
      </c>
      <c r="AU93" s="14"/>
      <c r="AV93" s="30">
        <f t="shared" si="61"/>
        <v>6252.8474794178128</v>
      </c>
      <c r="AW93" s="30">
        <f t="shared" si="48"/>
        <v>4731.572713019159</v>
      </c>
      <c r="AX93" s="30">
        <f t="shared" si="49"/>
        <v>2920.9866553540237</v>
      </c>
      <c r="AY93" s="30">
        <f t="shared" si="50"/>
        <v>1649.4085606093297</v>
      </c>
      <c r="AZ93" s="30">
        <f t="shared" si="51"/>
        <v>1731.5237131921033</v>
      </c>
      <c r="BA93" s="30">
        <v>0</v>
      </c>
      <c r="BB93" s="30">
        <v>0</v>
      </c>
      <c r="BC93" s="30">
        <v>0</v>
      </c>
      <c r="BD93" s="30">
        <f t="shared" si="42"/>
        <v>0</v>
      </c>
      <c r="BE93" s="30">
        <f t="shared" si="43"/>
        <v>2061.383611541768</v>
      </c>
      <c r="BF93" s="30">
        <f t="shared" si="44"/>
        <v>3444.8114601481784</v>
      </c>
      <c r="BG93" s="30">
        <f t="shared" si="45"/>
        <v>4798.3748351201266</v>
      </c>
      <c r="BH93" s="32">
        <f t="shared" si="68"/>
        <v>27590.909028402501</v>
      </c>
      <c r="BI93" s="32"/>
      <c r="BJ93" s="6"/>
      <c r="BK93" s="6"/>
    </row>
    <row r="94" spans="1:63" x14ac:dyDescent="0.3">
      <c r="A94" s="26" t="s">
        <v>201</v>
      </c>
      <c r="B94" s="26" t="s">
        <v>202</v>
      </c>
      <c r="C94" s="27">
        <f>VLOOKUP(B94,[1]площадь!$A$6:$B$257,2,0)</f>
        <v>120.8</v>
      </c>
      <c r="D94" s="28"/>
      <c r="E94" s="9">
        <f t="shared" si="62"/>
        <v>366</v>
      </c>
      <c r="F94" s="10">
        <v>31</v>
      </c>
      <c r="G94" s="10">
        <v>29</v>
      </c>
      <c r="H94" s="10">
        <v>31</v>
      </c>
      <c r="I94" s="10">
        <v>30</v>
      </c>
      <c r="J94" s="11">
        <v>31</v>
      </c>
      <c r="K94" s="11">
        <v>30</v>
      </c>
      <c r="L94" s="11">
        <v>31</v>
      </c>
      <c r="M94" s="11">
        <v>31</v>
      </c>
      <c r="N94" s="11">
        <v>30</v>
      </c>
      <c r="O94" s="11">
        <v>31</v>
      </c>
      <c r="P94" s="12">
        <v>30</v>
      </c>
      <c r="Q94" s="11">
        <v>31</v>
      </c>
      <c r="R94" s="30">
        <f>VLOOKUP(B94,'общ. показания'!$A$2:$K$94,11,0)</f>
        <v>6.5810000000000004</v>
      </c>
      <c r="S94" s="30">
        <f>VLOOKUP(B94,'общ. показания'!$A$2:$T$94,20,0)</f>
        <v>1.6199999999999992</v>
      </c>
      <c r="T94" s="30">
        <f t="shared" si="63"/>
        <v>2.1801178637174394</v>
      </c>
      <c r="U94" s="30">
        <f t="shared" si="69"/>
        <v>1.6503308011059603</v>
      </c>
      <c r="V94" s="30">
        <f t="shared" si="64"/>
        <v>1.2456081636798206</v>
      </c>
      <c r="W94" s="30">
        <f t="shared" si="65"/>
        <v>0.73419576296520916</v>
      </c>
      <c r="X94" s="30">
        <f t="shared" si="66"/>
        <v>0.77074740853157031</v>
      </c>
      <c r="Y94" s="31">
        <f t="shared" si="67"/>
        <v>0</v>
      </c>
      <c r="Z94" s="14"/>
      <c r="AA94" s="14"/>
      <c r="AB94" s="14"/>
      <c r="AC94" s="30"/>
      <c r="AD94" s="30">
        <f t="shared" si="46"/>
        <v>0.53680154229269794</v>
      </c>
      <c r="AE94" s="30">
        <f t="shared" si="52"/>
        <v>0.47475413523855353</v>
      </c>
      <c r="AF94" s="30">
        <f t="shared" si="53"/>
        <v>0.6084443224687478</v>
      </c>
      <c r="AG94" s="31">
        <f t="shared" si="54"/>
        <v>0</v>
      </c>
      <c r="AH94" s="14"/>
      <c r="AI94" s="30">
        <f t="shared" si="55"/>
        <v>0.7009990482799322</v>
      </c>
      <c r="AJ94" s="30">
        <f t="shared" si="47"/>
        <v>0.52972955846679803</v>
      </c>
      <c r="AK94" s="30">
        <f t="shared" si="56"/>
        <v>6.3454497081865097E-2</v>
      </c>
      <c r="AL94" s="30">
        <f t="shared" si="57"/>
        <v>0</v>
      </c>
      <c r="AM94" s="30"/>
      <c r="AN94" s="14"/>
      <c r="AO94" s="14"/>
      <c r="AP94" s="14"/>
      <c r="AQ94" s="30"/>
      <c r="AR94" s="30">
        <f t="shared" si="58"/>
        <v>0</v>
      </c>
      <c r="AS94" s="30">
        <f t="shared" si="59"/>
        <v>0.7594722548798386</v>
      </c>
      <c r="AT94" s="30">
        <f t="shared" si="60"/>
        <v>1.1529432295954334</v>
      </c>
      <c r="AU94" s="14"/>
      <c r="AV94" s="30">
        <f t="shared" si="61"/>
        <v>6701.1322032764465</v>
      </c>
      <c r="AW94" s="30">
        <f t="shared" si="48"/>
        <v>5070.5587891230871</v>
      </c>
      <c r="AX94" s="30">
        <f t="shared" si="49"/>
        <v>3044.7226614123897</v>
      </c>
      <c r="AY94" s="30">
        <f t="shared" si="50"/>
        <v>1707.6512411655208</v>
      </c>
      <c r="AZ94" s="30">
        <f t="shared" si="51"/>
        <v>1792.6659825554088</v>
      </c>
      <c r="BA94" s="30">
        <v>0</v>
      </c>
      <c r="BB94" s="30">
        <v>0</v>
      </c>
      <c r="BC94" s="30">
        <v>0</v>
      </c>
      <c r="BD94" s="30">
        <f t="shared" si="42"/>
        <v>0</v>
      </c>
      <c r="BE94" s="30">
        <f t="shared" si="43"/>
        <v>1379.1290503967077</v>
      </c>
      <c r="BF94" s="30">
        <f t="shared" si="44"/>
        <v>3170.9250724365679</v>
      </c>
      <c r="BG94" s="30">
        <f t="shared" si="45"/>
        <v>4525.2864432612114</v>
      </c>
      <c r="BH94" s="32">
        <f t="shared" si="68"/>
        <v>27392.071443627337</v>
      </c>
      <c r="BI94" s="32"/>
      <c r="BJ94" s="6"/>
      <c r="BK94" s="6"/>
    </row>
    <row r="95" spans="1:63" x14ac:dyDescent="0.3">
      <c r="A95" s="26" t="s">
        <v>203</v>
      </c>
      <c r="B95" s="26" t="s">
        <v>204</v>
      </c>
      <c r="C95" s="27">
        <f>VLOOKUP(B95,[1]площадь!$A$6:$B$257,2,0)</f>
        <v>79.900000000000006</v>
      </c>
      <c r="D95" s="28"/>
      <c r="E95" s="9">
        <f t="shared" si="62"/>
        <v>366</v>
      </c>
      <c r="F95" s="10">
        <v>31</v>
      </c>
      <c r="G95" s="10">
        <v>29</v>
      </c>
      <c r="H95" s="10">
        <v>31</v>
      </c>
      <c r="I95" s="10">
        <v>30</v>
      </c>
      <c r="J95" s="11">
        <v>31</v>
      </c>
      <c r="K95" s="11">
        <v>30</v>
      </c>
      <c r="L95" s="11">
        <v>31</v>
      </c>
      <c r="M95" s="11">
        <v>31</v>
      </c>
      <c r="N95" s="11">
        <v>30</v>
      </c>
      <c r="O95" s="11">
        <v>31</v>
      </c>
      <c r="P95" s="12">
        <v>30</v>
      </c>
      <c r="Q95" s="11">
        <v>31</v>
      </c>
      <c r="R95" s="30">
        <f>VLOOKUP(B95,'общ. показания'!$A$2:$K$94,11,0)</f>
        <v>10.207999999999995</v>
      </c>
      <c r="S95" s="30">
        <f>VLOOKUP(B95,'общ. показания'!$A$2:$T$94,20,0)</f>
        <v>3.4590000000000032</v>
      </c>
      <c r="T95" s="30">
        <f t="shared" si="63"/>
        <v>3.3816506842163214</v>
      </c>
      <c r="U95" s="30">
        <f t="shared" si="69"/>
        <v>2.5598809934188775</v>
      </c>
      <c r="V95" s="30">
        <f t="shared" si="64"/>
        <v>1.9321027404412099</v>
      </c>
      <c r="W95" s="30">
        <f t="shared" si="65"/>
        <v>1.1388345765611383</v>
      </c>
      <c r="X95" s="30">
        <f t="shared" si="66"/>
        <v>1.1955310053624473</v>
      </c>
      <c r="Y95" s="31">
        <f t="shared" si="67"/>
        <v>0</v>
      </c>
      <c r="Z95" s="14"/>
      <c r="AA95" s="14"/>
      <c r="AB95" s="14"/>
      <c r="AC95" s="30"/>
      <c r="AD95" s="30">
        <f t="shared" si="46"/>
        <v>1.1461707004879289</v>
      </c>
      <c r="AE95" s="30">
        <f t="shared" si="52"/>
        <v>1.0136879961667646</v>
      </c>
      <c r="AF95" s="30">
        <f t="shared" si="53"/>
        <v>1.2991413033453096</v>
      </c>
      <c r="AG95" s="31">
        <f t="shared" si="54"/>
        <v>0</v>
      </c>
      <c r="AH95" s="14"/>
      <c r="AI95" s="30">
        <f t="shared" si="55"/>
        <v>0.46365748309243865</v>
      </c>
      <c r="AJ95" s="30">
        <f t="shared" si="47"/>
        <v>0.35037575928391695</v>
      </c>
      <c r="AK95" s="30">
        <f t="shared" si="56"/>
        <v>4.197031719239256E-2</v>
      </c>
      <c r="AL95" s="30">
        <f t="shared" si="57"/>
        <v>0</v>
      </c>
      <c r="AM95" s="30"/>
      <c r="AN95" s="14"/>
      <c r="AO95" s="14"/>
      <c r="AP95" s="14"/>
      <c r="AQ95" s="30"/>
      <c r="AR95" s="30">
        <f t="shared" si="58"/>
        <v>0</v>
      </c>
      <c r="AS95" s="30">
        <f t="shared" si="59"/>
        <v>0.50233305600082045</v>
      </c>
      <c r="AT95" s="30">
        <f t="shared" si="60"/>
        <v>0.762584139442675</v>
      </c>
      <c r="AU95" s="14"/>
      <c r="AV95" s="30">
        <f t="shared" si="61"/>
        <v>8943.7253601800985</v>
      </c>
      <c r="AW95" s="30">
        <f t="shared" si="48"/>
        <v>6768.9079759763763</v>
      </c>
      <c r="AX95" s="30">
        <f t="shared" si="49"/>
        <v>4591.457043288844</v>
      </c>
      <c r="AY95" s="30">
        <f t="shared" si="50"/>
        <v>2648.7925649320205</v>
      </c>
      <c r="AZ95" s="30">
        <f t="shared" si="51"/>
        <v>2780.661654752409</v>
      </c>
      <c r="BA95" s="30">
        <v>0</v>
      </c>
      <c r="BB95" s="30">
        <v>0</v>
      </c>
      <c r="BC95" s="30">
        <v>0</v>
      </c>
      <c r="BD95" s="30">
        <f t="shared" si="42"/>
        <v>0</v>
      </c>
      <c r="BE95" s="30">
        <f t="shared" si="43"/>
        <v>2944.6959168655671</v>
      </c>
      <c r="BF95" s="30">
        <f t="shared" si="44"/>
        <v>3894.9006463868732</v>
      </c>
      <c r="BG95" s="30">
        <f t="shared" si="45"/>
        <v>5296.9025385931782</v>
      </c>
      <c r="BH95" s="32">
        <f t="shared" si="68"/>
        <v>37870.043700975366</v>
      </c>
      <c r="BI95" s="32"/>
      <c r="BJ95" s="6"/>
      <c r="BK95" s="6"/>
    </row>
    <row r="96" spans="1:63" x14ac:dyDescent="0.3">
      <c r="A96" s="26" t="s">
        <v>205</v>
      </c>
      <c r="B96" s="26" t="s">
        <v>206</v>
      </c>
      <c r="C96" s="27">
        <f>VLOOKUP(B96,[1]площадь!$A$6:$B$257,2,0)</f>
        <v>101.3</v>
      </c>
      <c r="D96" s="28"/>
      <c r="E96" s="9">
        <f t="shared" si="62"/>
        <v>366</v>
      </c>
      <c r="F96" s="10">
        <v>31</v>
      </c>
      <c r="G96" s="10">
        <v>29</v>
      </c>
      <c r="H96" s="10">
        <v>31</v>
      </c>
      <c r="I96" s="10">
        <v>30</v>
      </c>
      <c r="J96" s="11">
        <v>31</v>
      </c>
      <c r="K96" s="11">
        <v>30</v>
      </c>
      <c r="L96" s="11">
        <v>31</v>
      </c>
      <c r="M96" s="11">
        <v>31</v>
      </c>
      <c r="N96" s="11">
        <v>30</v>
      </c>
      <c r="O96" s="11">
        <v>31</v>
      </c>
      <c r="P96" s="12">
        <v>30</v>
      </c>
      <c r="Q96" s="11">
        <v>31</v>
      </c>
      <c r="R96" s="30">
        <f>VLOOKUP(B96,'общ. показания'!$A$2:$K$94,11,0)</f>
        <v>10.832000000000001</v>
      </c>
      <c r="S96" s="30">
        <f>VLOOKUP(B96,'общ. показания'!$A$2:$T$94,20,0)</f>
        <v>3.6919999999999966</v>
      </c>
      <c r="T96" s="30">
        <f t="shared" si="63"/>
        <v>3.5883660081731206</v>
      </c>
      <c r="U96" s="30">
        <f t="shared" si="69"/>
        <v>2.7163627469350802</v>
      </c>
      <c r="V96" s="30">
        <f t="shared" si="64"/>
        <v>2.0502093342926329</v>
      </c>
      <c r="W96" s="30">
        <f t="shared" si="65"/>
        <v>1.2084498563195785</v>
      </c>
      <c r="X96" s="30">
        <f t="shared" si="66"/>
        <v>1.2686120542795882</v>
      </c>
      <c r="Y96" s="31">
        <f t="shared" si="67"/>
        <v>0</v>
      </c>
      <c r="Z96" s="14"/>
      <c r="AA96" s="14"/>
      <c r="AB96" s="14"/>
      <c r="AC96" s="30"/>
      <c r="AD96" s="30">
        <f t="shared" si="46"/>
        <v>1.2233773420645924</v>
      </c>
      <c r="AE96" s="30">
        <f t="shared" si="52"/>
        <v>1.0819705353708262</v>
      </c>
      <c r="AF96" s="30">
        <f t="shared" si="53"/>
        <v>1.3866521225645776</v>
      </c>
      <c r="AG96" s="31">
        <f t="shared" si="54"/>
        <v>0</v>
      </c>
      <c r="AH96" s="14"/>
      <c r="AI96" s="30">
        <f t="shared" si="55"/>
        <v>0.58784108932745971</v>
      </c>
      <c r="AJ96" s="30">
        <f t="shared" si="47"/>
        <v>0.44421857841628015</v>
      </c>
      <c r="AK96" s="30">
        <f t="shared" si="56"/>
        <v>5.3211428430405085E-2</v>
      </c>
      <c r="AL96" s="30">
        <f t="shared" si="57"/>
        <v>0</v>
      </c>
      <c r="AM96" s="30"/>
      <c r="AN96" s="14"/>
      <c r="AO96" s="14"/>
      <c r="AP96" s="14"/>
      <c r="AQ96" s="30"/>
      <c r="AR96" s="30">
        <f t="shared" si="58"/>
        <v>0</v>
      </c>
      <c r="AS96" s="30">
        <f t="shared" si="59"/>
        <v>0.63687532631893751</v>
      </c>
      <c r="AT96" s="30">
        <f t="shared" si="60"/>
        <v>0.96683070495047518</v>
      </c>
      <c r="AU96" s="14"/>
      <c r="AV96" s="30">
        <f t="shared" si="61"/>
        <v>9713.3565639346489</v>
      </c>
      <c r="AW96" s="30">
        <f t="shared" si="48"/>
        <v>7351.1328930082218</v>
      </c>
      <c r="AX96" s="30">
        <f t="shared" si="49"/>
        <v>4892.3042836022596</v>
      </c>
      <c r="AY96" s="30">
        <f t="shared" si="50"/>
        <v>2810.7093518165811</v>
      </c>
      <c r="AZ96" s="30">
        <f t="shared" si="51"/>
        <v>2950.6394048078087</v>
      </c>
      <c r="BA96" s="30">
        <v>0</v>
      </c>
      <c r="BB96" s="30">
        <v>0</v>
      </c>
      <c r="BC96" s="30">
        <v>0</v>
      </c>
      <c r="BD96" s="30">
        <f t="shared" si="42"/>
        <v>0</v>
      </c>
      <c r="BE96" s="30">
        <f t="shared" si="43"/>
        <v>3143.0521321386677</v>
      </c>
      <c r="BF96" s="30">
        <f t="shared" si="44"/>
        <v>4415.9900340188733</v>
      </c>
      <c r="BG96" s="30">
        <f t="shared" si="45"/>
        <v>6046.4739411385717</v>
      </c>
      <c r="BH96" s="32">
        <f t="shared" si="68"/>
        <v>41323.658604465636</v>
      </c>
      <c r="BI96" s="32"/>
      <c r="BJ96" s="6"/>
      <c r="BK96" s="6"/>
    </row>
    <row r="97" spans="1:63" x14ac:dyDescent="0.3">
      <c r="A97" s="33"/>
      <c r="B97" s="33"/>
      <c r="C97" s="27"/>
      <c r="D97" s="34"/>
      <c r="E97" s="35"/>
      <c r="F97" s="36"/>
      <c r="G97" s="10"/>
      <c r="H97" s="36"/>
      <c r="I97" s="36"/>
      <c r="J97" s="36"/>
      <c r="K97" s="36"/>
      <c r="L97" s="36"/>
      <c r="M97" s="36"/>
      <c r="N97" s="36"/>
      <c r="O97" s="36"/>
      <c r="P97" s="37"/>
      <c r="Q97" s="36"/>
      <c r="R97" s="38"/>
      <c r="S97" s="30"/>
      <c r="T97" s="39">
        <f>SUM(T4:T96)</f>
        <v>150.09837913435734</v>
      </c>
      <c r="U97" s="39">
        <f>SUM(U4:U96)</f>
        <v>113.62320469184297</v>
      </c>
      <c r="V97" s="39">
        <f>SUM(V4:V96)</f>
        <v>85.758558982706575</v>
      </c>
      <c r="W97" s="39">
        <f>SUM(W4:W96)</f>
        <v>50.548456953827205</v>
      </c>
      <c r="X97" s="39">
        <f>SUM(X4:X96)</f>
        <v>53.064991883204499</v>
      </c>
      <c r="Y97" s="40">
        <f>T97+U97+V97+W97+X97</f>
        <v>453.09359164593866</v>
      </c>
      <c r="Z97" s="41"/>
      <c r="AA97" s="41"/>
      <c r="AB97" s="41"/>
      <c r="AC97" s="39"/>
      <c r="AD97" s="39">
        <f>SUM(AD4:AD96)</f>
        <v>57.191913874646161</v>
      </c>
      <c r="AE97" s="39">
        <f>SUM(AE4:AE96)</f>
        <v>50.581258575055358</v>
      </c>
      <c r="AF97" s="39">
        <f>SUM(AF4:AF96)</f>
        <v>64.824879488099469</v>
      </c>
      <c r="AG97" s="40">
        <f>AD97+AE97+AF97</f>
        <v>172.59805193780099</v>
      </c>
      <c r="AH97" s="41"/>
      <c r="AI97" s="42">
        <f>SUM(AI4:AI96)</f>
        <v>41.528970935557425</v>
      </c>
      <c r="AJ97" s="39">
        <f>SUM(AJ4:AJ96)</f>
        <v>31.382529678540067</v>
      </c>
      <c r="AK97" s="42">
        <f>SUM(AK4:AK96)</f>
        <v>3.7592061950858242</v>
      </c>
      <c r="AL97" s="42">
        <f>SUM(AL4:AL96)</f>
        <v>0</v>
      </c>
      <c r="AM97" s="39">
        <f>AI97+AJ97+AK97</f>
        <v>76.670706809183315</v>
      </c>
      <c r="AN97" s="41"/>
      <c r="AO97" s="41"/>
      <c r="AP97" s="41"/>
      <c r="AQ97" s="39"/>
      <c r="AR97" s="42">
        <f>SUM(AR4:AR96)</f>
        <v>0</v>
      </c>
      <c r="AS97" s="42">
        <f>SUM(AS4:AS96)</f>
        <v>44.993072781850692</v>
      </c>
      <c r="AT97" s="42">
        <f>SUM(AT4:AT96)</f>
        <v>68.303296544699663</v>
      </c>
      <c r="AU97" s="43">
        <f>AS97+AT97</f>
        <v>113.29636932655035</v>
      </c>
      <c r="AV97" s="161">
        <f>SUM(AV4:AV96)</f>
        <v>445702.22098061308</v>
      </c>
      <c r="AW97" s="161">
        <f t="shared" ref="AW97:BH97" si="70">SUM(AW4:AW96)</f>
        <v>337265.9374573867</v>
      </c>
      <c r="AX97" s="161">
        <f t="shared" si="70"/>
        <v>208207.5796717238</v>
      </c>
      <c r="AY97" s="161">
        <f t="shared" si="70"/>
        <v>117569.64505976763</v>
      </c>
      <c r="AZ97" s="161">
        <f>SUM(AZ4:AZ96)</f>
        <v>123422.80332130766</v>
      </c>
      <c r="BA97" s="42">
        <f t="shared" si="70"/>
        <v>0</v>
      </c>
      <c r="BB97" s="42">
        <f t="shared" si="70"/>
        <v>0</v>
      </c>
      <c r="BC97" s="42">
        <f t="shared" si="70"/>
        <v>0</v>
      </c>
      <c r="BD97" s="42">
        <f t="shared" si="70"/>
        <v>0</v>
      </c>
      <c r="BE97" s="42">
        <f t="shared" si="70"/>
        <v>146935.17745018587</v>
      </c>
      <c r="BF97" s="42">
        <f t="shared" si="70"/>
        <v>245545.74914890868</v>
      </c>
      <c r="BG97" s="42">
        <f t="shared" si="70"/>
        <v>342027.58473642613</v>
      </c>
      <c r="BH97" s="42">
        <f t="shared" si="70"/>
        <v>1966676.6978263189</v>
      </c>
      <c r="BI97" s="43"/>
      <c r="BJ97" s="7"/>
      <c r="BK97" s="6"/>
    </row>
    <row r="98" spans="1:63" x14ac:dyDescent="0.3">
      <c r="A98" s="33"/>
      <c r="B98" s="33"/>
      <c r="C98" s="27"/>
      <c r="D98" s="34"/>
      <c r="E98" s="35"/>
      <c r="F98" s="36"/>
      <c r="G98" s="10"/>
      <c r="H98" s="36"/>
      <c r="I98" s="36"/>
      <c r="J98" s="36"/>
      <c r="K98" s="36"/>
      <c r="L98" s="36"/>
      <c r="M98" s="36"/>
      <c r="N98" s="36"/>
      <c r="O98" s="36"/>
      <c r="P98" s="37"/>
      <c r="Q98" s="36"/>
      <c r="R98" s="38"/>
      <c r="S98" s="30"/>
      <c r="T98" s="39"/>
      <c r="U98" s="39"/>
      <c r="V98" s="39"/>
      <c r="W98" s="39"/>
      <c r="X98" s="39"/>
      <c r="Y98" s="40"/>
      <c r="Z98" s="41"/>
      <c r="AA98" s="41"/>
      <c r="AB98" s="41"/>
      <c r="AC98" s="39"/>
      <c r="AD98" s="39"/>
      <c r="AE98" s="39"/>
      <c r="AF98" s="39"/>
      <c r="AG98" s="40"/>
      <c r="AH98" s="41"/>
      <c r="AI98" s="42"/>
      <c r="AJ98" s="39"/>
      <c r="AK98" s="42"/>
      <c r="AL98" s="42"/>
      <c r="AM98" s="39"/>
      <c r="AN98" s="41"/>
      <c r="AO98" s="41"/>
      <c r="AP98" s="41"/>
      <c r="AQ98" s="39"/>
      <c r="AR98" s="42"/>
      <c r="AS98" s="42"/>
      <c r="AT98" s="42"/>
      <c r="AU98" s="41"/>
      <c r="AV98" s="160">
        <v>445702.25</v>
      </c>
      <c r="AW98" s="160">
        <v>337265.91</v>
      </c>
      <c r="AX98" s="160">
        <v>208207.64</v>
      </c>
      <c r="AY98" s="160">
        <v>117569.67</v>
      </c>
      <c r="AZ98" s="160">
        <v>123422.78</v>
      </c>
      <c r="BA98" s="168"/>
      <c r="BB98" s="168"/>
      <c r="BC98" s="168"/>
      <c r="BD98" s="168"/>
      <c r="BE98" s="160">
        <v>146935.18</v>
      </c>
      <c r="BF98" s="160">
        <v>245545.72</v>
      </c>
      <c r="BG98" s="160">
        <v>342027.58</v>
      </c>
      <c r="BH98" s="45"/>
      <c r="BI98" s="43"/>
      <c r="BJ98" s="7"/>
      <c r="BK98" s="6"/>
    </row>
    <row r="99" spans="1:63" ht="34.200000000000003" x14ac:dyDescent="0.3">
      <c r="A99" s="33" t="s">
        <v>207</v>
      </c>
      <c r="B99" s="33"/>
      <c r="C99" s="27"/>
      <c r="D99" s="34"/>
      <c r="E99" s="35"/>
      <c r="F99" s="36"/>
      <c r="G99" s="10"/>
      <c r="H99" s="36"/>
      <c r="I99" s="36"/>
      <c r="J99" s="36"/>
      <c r="K99" s="36"/>
      <c r="L99" s="36"/>
      <c r="M99" s="36"/>
      <c r="N99" s="36"/>
      <c r="O99" s="36"/>
      <c r="P99" s="37"/>
      <c r="Q99" s="36"/>
      <c r="R99" s="38"/>
      <c r="S99" s="30"/>
      <c r="T99" s="39"/>
      <c r="U99" s="39"/>
      <c r="V99" s="39"/>
      <c r="W99" s="39"/>
      <c r="X99" s="39"/>
      <c r="Y99" s="40"/>
      <c r="Z99" s="41"/>
      <c r="AA99" s="41"/>
      <c r="AB99" s="41"/>
      <c r="AC99" s="39"/>
      <c r="AD99" s="39"/>
      <c r="AE99" s="39"/>
      <c r="AF99" s="39"/>
      <c r="AG99" s="40"/>
      <c r="AH99" s="41"/>
      <c r="AI99" s="42"/>
      <c r="AJ99" s="39"/>
      <c r="AK99" s="42"/>
      <c r="AL99" s="42"/>
      <c r="AM99" s="39"/>
      <c r="AN99" s="41"/>
      <c r="AO99" s="41"/>
      <c r="AP99" s="41"/>
      <c r="AQ99" s="39"/>
      <c r="AR99" s="42"/>
      <c r="AS99" s="42"/>
      <c r="AT99" s="42"/>
      <c r="AU99" s="41"/>
      <c r="AV99" s="42">
        <f>AV97-AV98</f>
        <v>-2.901938691502437E-2</v>
      </c>
      <c r="AW99" s="42">
        <f t="shared" ref="AW99:AZ99" si="71">AW97-AW98</f>
        <v>2.745738672092557E-2</v>
      </c>
      <c r="AX99" s="42">
        <f t="shared" si="71"/>
        <v>-6.0328276216750965E-2</v>
      </c>
      <c r="AY99" s="42">
        <f t="shared" si="71"/>
        <v>-2.4940232367953286E-2</v>
      </c>
      <c r="AZ99" s="42">
        <f t="shared" si="71"/>
        <v>2.3321307657170109E-2</v>
      </c>
      <c r="BA99" s="42">
        <f>SUM(AV99:AZ99)</f>
        <v>-6.3509201121632941E-2</v>
      </c>
      <c r="BB99" s="42"/>
      <c r="BC99" s="42"/>
      <c r="BD99" s="42"/>
      <c r="BE99" s="42">
        <f>BE97-BE98</f>
        <v>-2.5498141185380518E-3</v>
      </c>
      <c r="BF99" s="42">
        <f t="shared" ref="BF99:BG99" si="72">BF97-BF98</f>
        <v>2.9148908681236207E-2</v>
      </c>
      <c r="BG99" s="42">
        <f t="shared" si="72"/>
        <v>4.7364261117763817E-3</v>
      </c>
      <c r="BH99" s="45">
        <f>SUM(BE99:BG99)</f>
        <v>3.1335520674474537E-2</v>
      </c>
      <c r="BI99" s="43"/>
      <c r="BJ99" s="7"/>
      <c r="BK99" s="6"/>
    </row>
    <row r="100" spans="1:63" x14ac:dyDescent="0.3">
      <c r="A100" s="26" t="s">
        <v>208</v>
      </c>
      <c r="B100" s="26" t="s">
        <v>209</v>
      </c>
      <c r="C100" s="27">
        <f>VLOOKUP(B100,[1]площадь!$A$6:$B$257,2,0)</f>
        <v>13.3</v>
      </c>
      <c r="D100" s="28"/>
      <c r="E100" s="9">
        <f>SUM(F100:Q100)</f>
        <v>366</v>
      </c>
      <c r="F100" s="10">
        <v>31</v>
      </c>
      <c r="G100" s="10">
        <v>29</v>
      </c>
      <c r="H100" s="10">
        <v>31</v>
      </c>
      <c r="I100" s="10">
        <v>30</v>
      </c>
      <c r="J100" s="11">
        <v>31</v>
      </c>
      <c r="K100" s="11">
        <v>30</v>
      </c>
      <c r="L100" s="11">
        <v>31</v>
      </c>
      <c r="M100" s="11">
        <v>31</v>
      </c>
      <c r="N100" s="11">
        <v>30</v>
      </c>
      <c r="O100" s="11">
        <v>31</v>
      </c>
      <c r="P100" s="12">
        <v>30</v>
      </c>
      <c r="Q100" s="11">
        <v>31</v>
      </c>
      <c r="R100" s="29"/>
      <c r="S100" s="30"/>
      <c r="T100" s="30"/>
      <c r="U100" s="30"/>
      <c r="V100" s="30"/>
      <c r="W100" s="30"/>
      <c r="X100" s="30"/>
      <c r="Y100" s="31"/>
      <c r="Z100" s="14"/>
      <c r="AA100" s="14"/>
      <c r="AB100" s="14"/>
      <c r="AC100" s="30"/>
      <c r="AD100" s="30"/>
      <c r="AE100" s="30"/>
      <c r="AF100" s="30"/>
      <c r="AG100" s="31"/>
      <c r="AH100" s="14"/>
      <c r="AI100" s="30">
        <f t="shared" ref="AI100:AI164" si="73">$AI$1*C100/31*F100</f>
        <v>7.7179530977840222E-2</v>
      </c>
      <c r="AJ100" s="30">
        <f t="shared" si="47"/>
        <v>5.832287357291735E-2</v>
      </c>
      <c r="AK100" s="30">
        <f t="shared" ref="AK100:AK164" si="74">$AK$1*C100/31*H100</f>
        <v>6.9862981058675978E-3</v>
      </c>
      <c r="AL100" s="30">
        <f t="shared" ref="AL100:AL164" si="75">$AL$1*C100/30*I100</f>
        <v>0</v>
      </c>
      <c r="AM100" s="30"/>
      <c r="AN100" s="14"/>
      <c r="AO100" s="14"/>
      <c r="AP100" s="14"/>
      <c r="AQ100" s="30"/>
      <c r="AR100" s="30">
        <f t="shared" ref="AR100:AR164" si="76">$AR$1*C100/31*O100</f>
        <v>0</v>
      </c>
      <c r="AS100" s="30">
        <f t="shared" ref="AS100:AS164" si="77">$AS$1*C100/30*P100</f>
        <v>8.3617392300512031E-2</v>
      </c>
      <c r="AT100" s="30">
        <f t="shared" ref="AT100:AT164" si="78">$AT$1*C100/31*Q100</f>
        <v>0.1269382860398946</v>
      </c>
      <c r="AU100" s="14"/>
      <c r="AV100" s="30">
        <f t="shared" ref="AV100:AV132" si="79">(T100+AI100)*2325.88</f>
        <v>179.51032751073902</v>
      </c>
      <c r="AW100" s="30">
        <f t="shared" ref="AW100:AW131" si="80">(U100+AJ100)*2325.88</f>
        <v>135.652005185777</v>
      </c>
      <c r="AX100" s="30">
        <f t="shared" ref="AX100:AX131" si="81">(V100+AK100)*2325.88</f>
        <v>16.249291038475331</v>
      </c>
      <c r="AY100" s="30">
        <f t="shared" ref="AY100:AY131" si="82">(W100+AL100)*2325.88</f>
        <v>0</v>
      </c>
      <c r="AZ100" s="30">
        <f t="shared" ref="AZ100:AZ131" si="83">(X100+AM100)*2325.88</f>
        <v>0</v>
      </c>
      <c r="BA100" s="30">
        <v>0</v>
      </c>
      <c r="BB100" s="30">
        <v>0</v>
      </c>
      <c r="BC100" s="30">
        <v>0</v>
      </c>
      <c r="BD100" s="30">
        <f t="shared" ref="BD100:BD131" si="84">(AC100+AQ100)*2325.88</f>
        <v>0</v>
      </c>
      <c r="BE100" s="30">
        <f t="shared" ref="BE100:BE131" si="85">(AD100+AR100)*2569.16</f>
        <v>0</v>
      </c>
      <c r="BF100" s="30">
        <f t="shared" ref="BF100:BF131" si="86">(AE100+AS100)*2569.16</f>
        <v>214.82645960278347</v>
      </c>
      <c r="BG100" s="30">
        <f t="shared" ref="BG100:BG131" si="87">(AF100+AT100)*2569.16</f>
        <v>326.12476696225559</v>
      </c>
      <c r="BH100" s="32">
        <f t="shared" ref="BH100:BH126" si="88">SUM(AV100:BG100)</f>
        <v>872.36285030003046</v>
      </c>
      <c r="BI100" s="32"/>
      <c r="BJ100" s="6"/>
      <c r="BK100" s="6"/>
    </row>
    <row r="101" spans="1:63" x14ac:dyDescent="0.3">
      <c r="A101" s="26" t="s">
        <v>210</v>
      </c>
      <c r="B101" s="26" t="s">
        <v>211</v>
      </c>
      <c r="C101" s="27">
        <f>VLOOKUP(B101,[1]площадь!$A$6:$B$257,2,0)</f>
        <v>13.3</v>
      </c>
      <c r="D101" s="28"/>
      <c r="E101" s="9">
        <f t="shared" ref="E101:E165" si="89">SUM(F101:Q101)</f>
        <v>366</v>
      </c>
      <c r="F101" s="10">
        <v>31</v>
      </c>
      <c r="G101" s="10">
        <v>29</v>
      </c>
      <c r="H101" s="10">
        <v>31</v>
      </c>
      <c r="I101" s="10">
        <v>30</v>
      </c>
      <c r="J101" s="11">
        <v>31</v>
      </c>
      <c r="K101" s="11">
        <v>30</v>
      </c>
      <c r="L101" s="11">
        <v>31</v>
      </c>
      <c r="M101" s="11">
        <v>31</v>
      </c>
      <c r="N101" s="11">
        <v>30</v>
      </c>
      <c r="O101" s="11">
        <v>31</v>
      </c>
      <c r="P101" s="12">
        <v>30</v>
      </c>
      <c r="Q101" s="11">
        <v>31</v>
      </c>
      <c r="R101" s="29"/>
      <c r="S101" s="30"/>
      <c r="T101" s="30"/>
      <c r="U101" s="30"/>
      <c r="V101" s="30"/>
      <c r="W101" s="30"/>
      <c r="X101" s="30"/>
      <c r="Y101" s="31"/>
      <c r="Z101" s="14"/>
      <c r="AA101" s="14"/>
      <c r="AB101" s="14"/>
      <c r="AC101" s="30"/>
      <c r="AD101" s="30"/>
      <c r="AE101" s="30"/>
      <c r="AF101" s="30"/>
      <c r="AG101" s="31"/>
      <c r="AH101" s="14"/>
      <c r="AI101" s="30">
        <f t="shared" si="73"/>
        <v>7.7179530977840222E-2</v>
      </c>
      <c r="AJ101" s="30">
        <f t="shared" si="47"/>
        <v>5.832287357291735E-2</v>
      </c>
      <c r="AK101" s="30">
        <f t="shared" si="74"/>
        <v>6.9862981058675978E-3</v>
      </c>
      <c r="AL101" s="30">
        <f t="shared" si="75"/>
        <v>0</v>
      </c>
      <c r="AM101" s="30"/>
      <c r="AN101" s="14"/>
      <c r="AO101" s="14"/>
      <c r="AP101" s="14"/>
      <c r="AQ101" s="30"/>
      <c r="AR101" s="30">
        <f t="shared" si="76"/>
        <v>0</v>
      </c>
      <c r="AS101" s="30">
        <f t="shared" si="77"/>
        <v>8.3617392300512031E-2</v>
      </c>
      <c r="AT101" s="30">
        <f t="shared" si="78"/>
        <v>0.1269382860398946</v>
      </c>
      <c r="AU101" s="14"/>
      <c r="AV101" s="30">
        <f t="shared" si="79"/>
        <v>179.51032751073902</v>
      </c>
      <c r="AW101" s="30">
        <f t="shared" si="80"/>
        <v>135.652005185777</v>
      </c>
      <c r="AX101" s="30">
        <f t="shared" si="81"/>
        <v>16.249291038475331</v>
      </c>
      <c r="AY101" s="30">
        <f t="shared" si="82"/>
        <v>0</v>
      </c>
      <c r="AZ101" s="30">
        <f t="shared" si="83"/>
        <v>0</v>
      </c>
      <c r="BA101" s="30">
        <v>0</v>
      </c>
      <c r="BB101" s="30">
        <v>0</v>
      </c>
      <c r="BC101" s="30">
        <v>0</v>
      </c>
      <c r="BD101" s="30">
        <f t="shared" si="84"/>
        <v>0</v>
      </c>
      <c r="BE101" s="30">
        <f t="shared" si="85"/>
        <v>0</v>
      </c>
      <c r="BF101" s="30">
        <f t="shared" si="86"/>
        <v>214.82645960278347</v>
      </c>
      <c r="BG101" s="30">
        <f t="shared" si="87"/>
        <v>326.12476696225559</v>
      </c>
      <c r="BH101" s="32">
        <f t="shared" si="88"/>
        <v>872.36285030003046</v>
      </c>
      <c r="BI101" s="32"/>
      <c r="BJ101" s="6"/>
      <c r="BK101" s="6"/>
    </row>
    <row r="102" spans="1:63" x14ac:dyDescent="0.3">
      <c r="A102" s="26" t="s">
        <v>212</v>
      </c>
      <c r="B102" s="26" t="s">
        <v>213</v>
      </c>
      <c r="C102" s="27">
        <f>VLOOKUP(B102,[1]площадь!$A$6:$B$257,2,0)</f>
        <v>13.3</v>
      </c>
      <c r="D102" s="28"/>
      <c r="E102" s="9">
        <f t="shared" si="89"/>
        <v>366</v>
      </c>
      <c r="F102" s="10">
        <v>31</v>
      </c>
      <c r="G102" s="10">
        <v>29</v>
      </c>
      <c r="H102" s="10">
        <v>31</v>
      </c>
      <c r="I102" s="10">
        <v>30</v>
      </c>
      <c r="J102" s="11">
        <v>31</v>
      </c>
      <c r="K102" s="11">
        <v>30</v>
      </c>
      <c r="L102" s="11">
        <v>31</v>
      </c>
      <c r="M102" s="11">
        <v>31</v>
      </c>
      <c r="N102" s="11">
        <v>30</v>
      </c>
      <c r="O102" s="11">
        <v>31</v>
      </c>
      <c r="P102" s="12">
        <v>30</v>
      </c>
      <c r="Q102" s="11">
        <v>31</v>
      </c>
      <c r="R102" s="29"/>
      <c r="S102" s="30"/>
      <c r="T102" s="30"/>
      <c r="U102" s="30"/>
      <c r="V102" s="30"/>
      <c r="W102" s="30"/>
      <c r="X102" s="30"/>
      <c r="Y102" s="31"/>
      <c r="Z102" s="14"/>
      <c r="AA102" s="14"/>
      <c r="AB102" s="14"/>
      <c r="AC102" s="30"/>
      <c r="AD102" s="30"/>
      <c r="AE102" s="30"/>
      <c r="AF102" s="30"/>
      <c r="AG102" s="31"/>
      <c r="AH102" s="14"/>
      <c r="AI102" s="30">
        <f t="shared" si="73"/>
        <v>7.7179530977840222E-2</v>
      </c>
      <c r="AJ102" s="30">
        <f t="shared" si="47"/>
        <v>5.832287357291735E-2</v>
      </c>
      <c r="AK102" s="30">
        <f t="shared" si="74"/>
        <v>6.9862981058675978E-3</v>
      </c>
      <c r="AL102" s="30">
        <f t="shared" si="75"/>
        <v>0</v>
      </c>
      <c r="AM102" s="30"/>
      <c r="AN102" s="14"/>
      <c r="AO102" s="14"/>
      <c r="AP102" s="14"/>
      <c r="AQ102" s="30"/>
      <c r="AR102" s="30">
        <f t="shared" si="76"/>
        <v>0</v>
      </c>
      <c r="AS102" s="30">
        <f t="shared" si="77"/>
        <v>8.3617392300512031E-2</v>
      </c>
      <c r="AT102" s="30">
        <f t="shared" si="78"/>
        <v>0.1269382860398946</v>
      </c>
      <c r="AU102" s="14"/>
      <c r="AV102" s="30">
        <f t="shared" si="79"/>
        <v>179.51032751073902</v>
      </c>
      <c r="AW102" s="30">
        <f t="shared" si="80"/>
        <v>135.652005185777</v>
      </c>
      <c r="AX102" s="30">
        <f t="shared" si="81"/>
        <v>16.249291038475331</v>
      </c>
      <c r="AY102" s="30">
        <f t="shared" si="82"/>
        <v>0</v>
      </c>
      <c r="AZ102" s="30">
        <f t="shared" si="83"/>
        <v>0</v>
      </c>
      <c r="BA102" s="30">
        <v>0</v>
      </c>
      <c r="BB102" s="30">
        <v>0</v>
      </c>
      <c r="BC102" s="30">
        <v>0</v>
      </c>
      <c r="BD102" s="30">
        <f t="shared" si="84"/>
        <v>0</v>
      </c>
      <c r="BE102" s="30">
        <f t="shared" si="85"/>
        <v>0</v>
      </c>
      <c r="BF102" s="30">
        <f t="shared" si="86"/>
        <v>214.82645960278347</v>
      </c>
      <c r="BG102" s="30">
        <f t="shared" si="87"/>
        <v>326.12476696225559</v>
      </c>
      <c r="BH102" s="32">
        <f t="shared" si="88"/>
        <v>872.36285030003046</v>
      </c>
      <c r="BI102" s="32"/>
      <c r="BJ102" s="6"/>
      <c r="BK102" s="6"/>
    </row>
    <row r="103" spans="1:63" x14ac:dyDescent="0.3">
      <c r="A103" s="26" t="s">
        <v>214</v>
      </c>
      <c r="B103" s="26" t="s">
        <v>215</v>
      </c>
      <c r="C103" s="27">
        <f>VLOOKUP(B103,[1]площадь!$A$6:$B$257,2,0)</f>
        <v>13.3</v>
      </c>
      <c r="D103" s="28"/>
      <c r="E103" s="9">
        <f t="shared" si="89"/>
        <v>366</v>
      </c>
      <c r="F103" s="10">
        <v>31</v>
      </c>
      <c r="G103" s="10">
        <v>29</v>
      </c>
      <c r="H103" s="10">
        <v>31</v>
      </c>
      <c r="I103" s="10">
        <v>30</v>
      </c>
      <c r="J103" s="11">
        <v>31</v>
      </c>
      <c r="K103" s="11">
        <v>30</v>
      </c>
      <c r="L103" s="11">
        <v>31</v>
      </c>
      <c r="M103" s="11">
        <v>31</v>
      </c>
      <c r="N103" s="11">
        <v>30</v>
      </c>
      <c r="O103" s="11">
        <v>31</v>
      </c>
      <c r="P103" s="12">
        <v>30</v>
      </c>
      <c r="Q103" s="11">
        <v>31</v>
      </c>
      <c r="R103" s="29"/>
      <c r="S103" s="30"/>
      <c r="T103" s="30"/>
      <c r="U103" s="30"/>
      <c r="V103" s="30"/>
      <c r="W103" s="30"/>
      <c r="X103" s="30"/>
      <c r="Y103" s="31"/>
      <c r="Z103" s="14"/>
      <c r="AA103" s="14"/>
      <c r="AB103" s="14"/>
      <c r="AC103" s="30"/>
      <c r="AD103" s="30"/>
      <c r="AE103" s="30"/>
      <c r="AF103" s="30"/>
      <c r="AG103" s="31"/>
      <c r="AH103" s="14"/>
      <c r="AI103" s="30">
        <f t="shared" si="73"/>
        <v>7.7179530977840222E-2</v>
      </c>
      <c r="AJ103" s="30">
        <f t="shared" si="47"/>
        <v>5.832287357291735E-2</v>
      </c>
      <c r="AK103" s="30">
        <f t="shared" si="74"/>
        <v>6.9862981058675978E-3</v>
      </c>
      <c r="AL103" s="30">
        <f t="shared" si="75"/>
        <v>0</v>
      </c>
      <c r="AM103" s="30"/>
      <c r="AN103" s="14"/>
      <c r="AO103" s="14"/>
      <c r="AP103" s="14"/>
      <c r="AQ103" s="30"/>
      <c r="AR103" s="30">
        <f t="shared" si="76"/>
        <v>0</v>
      </c>
      <c r="AS103" s="30">
        <f t="shared" si="77"/>
        <v>8.3617392300512031E-2</v>
      </c>
      <c r="AT103" s="30">
        <f t="shared" si="78"/>
        <v>0.1269382860398946</v>
      </c>
      <c r="AU103" s="14"/>
      <c r="AV103" s="30">
        <f t="shared" si="79"/>
        <v>179.51032751073902</v>
      </c>
      <c r="AW103" s="30">
        <f t="shared" si="80"/>
        <v>135.652005185777</v>
      </c>
      <c r="AX103" s="30">
        <f t="shared" si="81"/>
        <v>16.249291038475331</v>
      </c>
      <c r="AY103" s="30">
        <f t="shared" si="82"/>
        <v>0</v>
      </c>
      <c r="AZ103" s="30">
        <f t="shared" si="83"/>
        <v>0</v>
      </c>
      <c r="BA103" s="30">
        <v>0</v>
      </c>
      <c r="BB103" s="30">
        <v>0</v>
      </c>
      <c r="BC103" s="30">
        <v>0</v>
      </c>
      <c r="BD103" s="30">
        <f t="shared" si="84"/>
        <v>0</v>
      </c>
      <c r="BE103" s="30">
        <f t="shared" si="85"/>
        <v>0</v>
      </c>
      <c r="BF103" s="30">
        <f t="shared" si="86"/>
        <v>214.82645960278347</v>
      </c>
      <c r="BG103" s="30">
        <f t="shared" si="87"/>
        <v>326.12476696225559</v>
      </c>
      <c r="BH103" s="32">
        <f t="shared" si="88"/>
        <v>872.36285030003046</v>
      </c>
      <c r="BI103" s="32"/>
      <c r="BJ103" s="6"/>
      <c r="BK103" s="6"/>
    </row>
    <row r="104" spans="1:63" x14ac:dyDescent="0.3">
      <c r="A104" s="26" t="s">
        <v>216</v>
      </c>
      <c r="B104" s="26" t="s">
        <v>217</v>
      </c>
      <c r="C104" s="27">
        <f>VLOOKUP(B104,[1]площадь!$A$6:$B$257,2,0)</f>
        <v>13.3</v>
      </c>
      <c r="D104" s="28"/>
      <c r="E104" s="9">
        <f t="shared" si="89"/>
        <v>366</v>
      </c>
      <c r="F104" s="10">
        <v>31</v>
      </c>
      <c r="G104" s="10">
        <v>29</v>
      </c>
      <c r="H104" s="10">
        <v>31</v>
      </c>
      <c r="I104" s="10">
        <v>30</v>
      </c>
      <c r="J104" s="11">
        <v>31</v>
      </c>
      <c r="K104" s="11">
        <v>30</v>
      </c>
      <c r="L104" s="11">
        <v>31</v>
      </c>
      <c r="M104" s="11">
        <v>31</v>
      </c>
      <c r="N104" s="11">
        <v>30</v>
      </c>
      <c r="O104" s="11">
        <v>31</v>
      </c>
      <c r="P104" s="12">
        <v>30</v>
      </c>
      <c r="Q104" s="11">
        <v>31</v>
      </c>
      <c r="R104" s="29"/>
      <c r="S104" s="30"/>
      <c r="T104" s="30"/>
      <c r="U104" s="30"/>
      <c r="V104" s="30"/>
      <c r="W104" s="30"/>
      <c r="X104" s="30"/>
      <c r="Y104" s="31"/>
      <c r="Z104" s="14"/>
      <c r="AA104" s="14"/>
      <c r="AB104" s="14"/>
      <c r="AC104" s="30"/>
      <c r="AD104" s="30"/>
      <c r="AE104" s="30"/>
      <c r="AF104" s="30"/>
      <c r="AG104" s="31"/>
      <c r="AH104" s="14"/>
      <c r="AI104" s="30">
        <f t="shared" si="73"/>
        <v>7.7179530977840222E-2</v>
      </c>
      <c r="AJ104" s="30">
        <f t="shared" si="47"/>
        <v>5.832287357291735E-2</v>
      </c>
      <c r="AK104" s="30">
        <f t="shared" si="74"/>
        <v>6.9862981058675978E-3</v>
      </c>
      <c r="AL104" s="30">
        <f t="shared" si="75"/>
        <v>0</v>
      </c>
      <c r="AM104" s="30"/>
      <c r="AN104" s="14"/>
      <c r="AO104" s="14"/>
      <c r="AP104" s="14"/>
      <c r="AQ104" s="30"/>
      <c r="AR104" s="30">
        <f t="shared" si="76"/>
        <v>0</v>
      </c>
      <c r="AS104" s="30">
        <f t="shared" si="77"/>
        <v>8.3617392300512031E-2</v>
      </c>
      <c r="AT104" s="30">
        <f t="shared" si="78"/>
        <v>0.1269382860398946</v>
      </c>
      <c r="AU104" s="14"/>
      <c r="AV104" s="30">
        <f t="shared" si="79"/>
        <v>179.51032751073902</v>
      </c>
      <c r="AW104" s="30">
        <f t="shared" si="80"/>
        <v>135.652005185777</v>
      </c>
      <c r="AX104" s="30">
        <f t="shared" si="81"/>
        <v>16.249291038475331</v>
      </c>
      <c r="AY104" s="30">
        <f t="shared" si="82"/>
        <v>0</v>
      </c>
      <c r="AZ104" s="30">
        <f t="shared" si="83"/>
        <v>0</v>
      </c>
      <c r="BA104" s="30">
        <v>0</v>
      </c>
      <c r="BB104" s="30">
        <v>0</v>
      </c>
      <c r="BC104" s="30">
        <v>0</v>
      </c>
      <c r="BD104" s="30">
        <f t="shared" si="84"/>
        <v>0</v>
      </c>
      <c r="BE104" s="30">
        <f t="shared" si="85"/>
        <v>0</v>
      </c>
      <c r="BF104" s="30">
        <f t="shared" si="86"/>
        <v>214.82645960278347</v>
      </c>
      <c r="BG104" s="30">
        <f t="shared" si="87"/>
        <v>326.12476696225559</v>
      </c>
      <c r="BH104" s="32">
        <f t="shared" si="88"/>
        <v>872.36285030003046</v>
      </c>
      <c r="BI104" s="32"/>
      <c r="BJ104" s="6"/>
      <c r="BK104" s="6"/>
    </row>
    <row r="105" spans="1:63" x14ac:dyDescent="0.3">
      <c r="A105" s="26" t="s">
        <v>218</v>
      </c>
      <c r="B105" s="26" t="s">
        <v>219</v>
      </c>
      <c r="C105" s="27">
        <f>VLOOKUP(B105,[1]площадь!$A$6:$B$257,2,0)</f>
        <v>13.3</v>
      </c>
      <c r="D105" s="28"/>
      <c r="E105" s="9">
        <f t="shared" si="89"/>
        <v>366</v>
      </c>
      <c r="F105" s="10">
        <v>31</v>
      </c>
      <c r="G105" s="10">
        <v>29</v>
      </c>
      <c r="H105" s="10">
        <v>31</v>
      </c>
      <c r="I105" s="10">
        <v>30</v>
      </c>
      <c r="J105" s="11">
        <v>31</v>
      </c>
      <c r="K105" s="11">
        <v>30</v>
      </c>
      <c r="L105" s="11">
        <v>31</v>
      </c>
      <c r="M105" s="11">
        <v>31</v>
      </c>
      <c r="N105" s="11">
        <v>30</v>
      </c>
      <c r="O105" s="11">
        <v>31</v>
      </c>
      <c r="P105" s="12">
        <v>30</v>
      </c>
      <c r="Q105" s="11">
        <v>31</v>
      </c>
      <c r="R105" s="29"/>
      <c r="S105" s="30"/>
      <c r="T105" s="30"/>
      <c r="U105" s="30"/>
      <c r="V105" s="30"/>
      <c r="W105" s="30"/>
      <c r="X105" s="30"/>
      <c r="Y105" s="31"/>
      <c r="Z105" s="14"/>
      <c r="AA105" s="14"/>
      <c r="AB105" s="14"/>
      <c r="AC105" s="30"/>
      <c r="AD105" s="30"/>
      <c r="AE105" s="30"/>
      <c r="AF105" s="30"/>
      <c r="AG105" s="31"/>
      <c r="AH105" s="14"/>
      <c r="AI105" s="30">
        <f t="shared" si="73"/>
        <v>7.7179530977840222E-2</v>
      </c>
      <c r="AJ105" s="30">
        <f t="shared" si="47"/>
        <v>5.832287357291735E-2</v>
      </c>
      <c r="AK105" s="30">
        <f t="shared" si="74"/>
        <v>6.9862981058675978E-3</v>
      </c>
      <c r="AL105" s="30">
        <f t="shared" si="75"/>
        <v>0</v>
      </c>
      <c r="AM105" s="30"/>
      <c r="AN105" s="14"/>
      <c r="AO105" s="14"/>
      <c r="AP105" s="14"/>
      <c r="AQ105" s="30"/>
      <c r="AR105" s="30">
        <f t="shared" si="76"/>
        <v>0</v>
      </c>
      <c r="AS105" s="30">
        <f t="shared" si="77"/>
        <v>8.3617392300512031E-2</v>
      </c>
      <c r="AT105" s="30">
        <f t="shared" si="78"/>
        <v>0.1269382860398946</v>
      </c>
      <c r="AU105" s="14"/>
      <c r="AV105" s="30">
        <f t="shared" si="79"/>
        <v>179.51032751073902</v>
      </c>
      <c r="AW105" s="30">
        <f t="shared" si="80"/>
        <v>135.652005185777</v>
      </c>
      <c r="AX105" s="30">
        <f t="shared" si="81"/>
        <v>16.249291038475331</v>
      </c>
      <c r="AY105" s="30">
        <f t="shared" si="82"/>
        <v>0</v>
      </c>
      <c r="AZ105" s="30">
        <f t="shared" si="83"/>
        <v>0</v>
      </c>
      <c r="BA105" s="30">
        <v>0</v>
      </c>
      <c r="BB105" s="30">
        <v>0</v>
      </c>
      <c r="BC105" s="30">
        <v>0</v>
      </c>
      <c r="BD105" s="30">
        <f t="shared" si="84"/>
        <v>0</v>
      </c>
      <c r="BE105" s="30">
        <f t="shared" si="85"/>
        <v>0</v>
      </c>
      <c r="BF105" s="30">
        <f t="shared" si="86"/>
        <v>214.82645960278347</v>
      </c>
      <c r="BG105" s="30">
        <f t="shared" si="87"/>
        <v>326.12476696225559</v>
      </c>
      <c r="BH105" s="32">
        <f t="shared" si="88"/>
        <v>872.36285030003046</v>
      </c>
      <c r="BI105" s="32"/>
      <c r="BJ105" s="6"/>
      <c r="BK105" s="6"/>
    </row>
    <row r="106" spans="1:63" x14ac:dyDescent="0.3">
      <c r="A106" s="26" t="s">
        <v>220</v>
      </c>
      <c r="B106" s="26" t="s">
        <v>221</v>
      </c>
      <c r="C106" s="27">
        <f>VLOOKUP(B106,[1]площадь!$A$6:$B$257,2,0)</f>
        <v>13.3</v>
      </c>
      <c r="D106" s="28"/>
      <c r="E106" s="9">
        <f t="shared" si="89"/>
        <v>366</v>
      </c>
      <c r="F106" s="10">
        <v>31</v>
      </c>
      <c r="G106" s="10">
        <v>29</v>
      </c>
      <c r="H106" s="10">
        <v>31</v>
      </c>
      <c r="I106" s="10">
        <v>30</v>
      </c>
      <c r="J106" s="11">
        <v>31</v>
      </c>
      <c r="K106" s="11">
        <v>30</v>
      </c>
      <c r="L106" s="11">
        <v>31</v>
      </c>
      <c r="M106" s="11">
        <v>31</v>
      </c>
      <c r="N106" s="11">
        <v>30</v>
      </c>
      <c r="O106" s="11">
        <v>31</v>
      </c>
      <c r="P106" s="12">
        <v>30</v>
      </c>
      <c r="Q106" s="11">
        <v>31</v>
      </c>
      <c r="R106" s="29"/>
      <c r="S106" s="30"/>
      <c r="T106" s="30"/>
      <c r="U106" s="30"/>
      <c r="V106" s="30"/>
      <c r="W106" s="30"/>
      <c r="X106" s="30"/>
      <c r="Y106" s="31"/>
      <c r="Z106" s="14"/>
      <c r="AA106" s="14"/>
      <c r="AB106" s="14"/>
      <c r="AC106" s="30"/>
      <c r="AD106" s="30"/>
      <c r="AE106" s="30"/>
      <c r="AF106" s="30"/>
      <c r="AG106" s="31"/>
      <c r="AH106" s="14"/>
      <c r="AI106" s="30">
        <f t="shared" si="73"/>
        <v>7.7179530977840222E-2</v>
      </c>
      <c r="AJ106" s="30">
        <f t="shared" si="47"/>
        <v>5.832287357291735E-2</v>
      </c>
      <c r="AK106" s="30">
        <f t="shared" si="74"/>
        <v>6.9862981058675978E-3</v>
      </c>
      <c r="AL106" s="30">
        <f t="shared" si="75"/>
        <v>0</v>
      </c>
      <c r="AM106" s="30"/>
      <c r="AN106" s="14"/>
      <c r="AO106" s="14"/>
      <c r="AP106" s="14"/>
      <c r="AQ106" s="30"/>
      <c r="AR106" s="30">
        <f t="shared" si="76"/>
        <v>0</v>
      </c>
      <c r="AS106" s="30">
        <f t="shared" si="77"/>
        <v>8.3617392300512031E-2</v>
      </c>
      <c r="AT106" s="30">
        <f t="shared" si="78"/>
        <v>0.1269382860398946</v>
      </c>
      <c r="AU106" s="14"/>
      <c r="AV106" s="30">
        <f t="shared" si="79"/>
        <v>179.51032751073902</v>
      </c>
      <c r="AW106" s="30">
        <f t="shared" si="80"/>
        <v>135.652005185777</v>
      </c>
      <c r="AX106" s="30">
        <f t="shared" si="81"/>
        <v>16.249291038475331</v>
      </c>
      <c r="AY106" s="30">
        <f t="shared" si="82"/>
        <v>0</v>
      </c>
      <c r="AZ106" s="30">
        <f t="shared" si="83"/>
        <v>0</v>
      </c>
      <c r="BA106" s="30">
        <v>0</v>
      </c>
      <c r="BB106" s="30">
        <v>0</v>
      </c>
      <c r="BC106" s="30">
        <v>0</v>
      </c>
      <c r="BD106" s="30">
        <f t="shared" si="84"/>
        <v>0</v>
      </c>
      <c r="BE106" s="30">
        <f t="shared" si="85"/>
        <v>0</v>
      </c>
      <c r="BF106" s="30">
        <f t="shared" si="86"/>
        <v>214.82645960278347</v>
      </c>
      <c r="BG106" s="30">
        <f t="shared" si="87"/>
        <v>326.12476696225559</v>
      </c>
      <c r="BH106" s="32">
        <f t="shared" si="88"/>
        <v>872.36285030003046</v>
      </c>
      <c r="BI106" s="32"/>
      <c r="BJ106" s="6"/>
      <c r="BK106" s="6"/>
    </row>
    <row r="107" spans="1:63" x14ac:dyDescent="0.3">
      <c r="A107" s="26" t="s">
        <v>222</v>
      </c>
      <c r="B107" s="26" t="s">
        <v>223</v>
      </c>
      <c r="C107" s="27">
        <f>VLOOKUP(B107,[1]площадь!$A$6:$B$257,2,0)</f>
        <v>13.3</v>
      </c>
      <c r="D107" s="28"/>
      <c r="E107" s="9">
        <f t="shared" si="89"/>
        <v>366</v>
      </c>
      <c r="F107" s="10">
        <v>31</v>
      </c>
      <c r="G107" s="10">
        <v>29</v>
      </c>
      <c r="H107" s="10">
        <v>31</v>
      </c>
      <c r="I107" s="10">
        <v>30</v>
      </c>
      <c r="J107" s="11">
        <v>31</v>
      </c>
      <c r="K107" s="11">
        <v>30</v>
      </c>
      <c r="L107" s="11">
        <v>31</v>
      </c>
      <c r="M107" s="11">
        <v>31</v>
      </c>
      <c r="N107" s="11">
        <v>30</v>
      </c>
      <c r="O107" s="11">
        <v>31</v>
      </c>
      <c r="P107" s="12">
        <v>30</v>
      </c>
      <c r="Q107" s="11">
        <v>31</v>
      </c>
      <c r="R107" s="29"/>
      <c r="S107" s="30"/>
      <c r="T107" s="30"/>
      <c r="U107" s="30"/>
      <c r="V107" s="30"/>
      <c r="W107" s="30"/>
      <c r="X107" s="30"/>
      <c r="Y107" s="31"/>
      <c r="Z107" s="14"/>
      <c r="AA107" s="14"/>
      <c r="AB107" s="14"/>
      <c r="AC107" s="30"/>
      <c r="AD107" s="30"/>
      <c r="AE107" s="30"/>
      <c r="AF107" s="30"/>
      <c r="AG107" s="31"/>
      <c r="AH107" s="14"/>
      <c r="AI107" s="30">
        <f t="shared" si="73"/>
        <v>7.7179530977840222E-2</v>
      </c>
      <c r="AJ107" s="30">
        <f t="shared" si="47"/>
        <v>5.832287357291735E-2</v>
      </c>
      <c r="AK107" s="30">
        <f t="shared" si="74"/>
        <v>6.9862981058675978E-3</v>
      </c>
      <c r="AL107" s="30">
        <f t="shared" si="75"/>
        <v>0</v>
      </c>
      <c r="AM107" s="30"/>
      <c r="AN107" s="14"/>
      <c r="AO107" s="14"/>
      <c r="AP107" s="14"/>
      <c r="AQ107" s="30"/>
      <c r="AR107" s="30">
        <f t="shared" si="76"/>
        <v>0</v>
      </c>
      <c r="AS107" s="30">
        <f t="shared" si="77"/>
        <v>8.3617392300512031E-2</v>
      </c>
      <c r="AT107" s="30">
        <f t="shared" si="78"/>
        <v>0.1269382860398946</v>
      </c>
      <c r="AU107" s="14"/>
      <c r="AV107" s="30">
        <f t="shared" si="79"/>
        <v>179.51032751073902</v>
      </c>
      <c r="AW107" s="30">
        <f t="shared" si="80"/>
        <v>135.652005185777</v>
      </c>
      <c r="AX107" s="30">
        <f t="shared" si="81"/>
        <v>16.249291038475331</v>
      </c>
      <c r="AY107" s="30">
        <f t="shared" si="82"/>
        <v>0</v>
      </c>
      <c r="AZ107" s="30">
        <f t="shared" si="83"/>
        <v>0</v>
      </c>
      <c r="BA107" s="30">
        <v>0</v>
      </c>
      <c r="BB107" s="30">
        <v>0</v>
      </c>
      <c r="BC107" s="30">
        <v>0</v>
      </c>
      <c r="BD107" s="30">
        <f t="shared" si="84"/>
        <v>0</v>
      </c>
      <c r="BE107" s="30">
        <f t="shared" si="85"/>
        <v>0</v>
      </c>
      <c r="BF107" s="30">
        <f t="shared" si="86"/>
        <v>214.82645960278347</v>
      </c>
      <c r="BG107" s="30">
        <f t="shared" si="87"/>
        <v>326.12476696225559</v>
      </c>
      <c r="BH107" s="32">
        <f t="shared" si="88"/>
        <v>872.36285030003046</v>
      </c>
      <c r="BI107" s="32"/>
      <c r="BJ107" s="6"/>
      <c r="BK107" s="6"/>
    </row>
    <row r="108" spans="1:63" x14ac:dyDescent="0.3">
      <c r="A108" s="26" t="s">
        <v>224</v>
      </c>
      <c r="B108" s="26" t="s">
        <v>225</v>
      </c>
      <c r="C108" s="27">
        <f>VLOOKUP(B108,[1]площадь!$A$6:$B$257,2,0)</f>
        <v>13.3</v>
      </c>
      <c r="D108" s="28"/>
      <c r="E108" s="9">
        <f t="shared" si="89"/>
        <v>366</v>
      </c>
      <c r="F108" s="10">
        <v>31</v>
      </c>
      <c r="G108" s="10">
        <v>29</v>
      </c>
      <c r="H108" s="10">
        <v>31</v>
      </c>
      <c r="I108" s="10">
        <v>30</v>
      </c>
      <c r="J108" s="11">
        <v>31</v>
      </c>
      <c r="K108" s="11">
        <v>30</v>
      </c>
      <c r="L108" s="11">
        <v>31</v>
      </c>
      <c r="M108" s="11">
        <v>31</v>
      </c>
      <c r="N108" s="11">
        <v>30</v>
      </c>
      <c r="O108" s="11">
        <v>31</v>
      </c>
      <c r="P108" s="12">
        <v>30</v>
      </c>
      <c r="Q108" s="11">
        <v>31</v>
      </c>
      <c r="R108" s="29"/>
      <c r="S108" s="30"/>
      <c r="T108" s="30"/>
      <c r="U108" s="30"/>
      <c r="V108" s="30"/>
      <c r="W108" s="30"/>
      <c r="X108" s="30"/>
      <c r="Y108" s="31"/>
      <c r="Z108" s="14"/>
      <c r="AA108" s="14"/>
      <c r="AB108" s="14"/>
      <c r="AC108" s="30"/>
      <c r="AD108" s="30"/>
      <c r="AE108" s="30"/>
      <c r="AF108" s="30"/>
      <c r="AG108" s="31"/>
      <c r="AH108" s="14"/>
      <c r="AI108" s="30">
        <f t="shared" si="73"/>
        <v>7.7179530977840222E-2</v>
      </c>
      <c r="AJ108" s="30">
        <f t="shared" si="47"/>
        <v>5.832287357291735E-2</v>
      </c>
      <c r="AK108" s="30">
        <f t="shared" si="74"/>
        <v>6.9862981058675978E-3</v>
      </c>
      <c r="AL108" s="30">
        <f t="shared" si="75"/>
        <v>0</v>
      </c>
      <c r="AM108" s="30"/>
      <c r="AN108" s="14"/>
      <c r="AO108" s="14"/>
      <c r="AP108" s="14"/>
      <c r="AQ108" s="30"/>
      <c r="AR108" s="30">
        <f t="shared" si="76"/>
        <v>0</v>
      </c>
      <c r="AS108" s="30">
        <f t="shared" si="77"/>
        <v>8.3617392300512031E-2</v>
      </c>
      <c r="AT108" s="30">
        <f t="shared" si="78"/>
        <v>0.1269382860398946</v>
      </c>
      <c r="AU108" s="14"/>
      <c r="AV108" s="30">
        <f t="shared" si="79"/>
        <v>179.51032751073902</v>
      </c>
      <c r="AW108" s="30">
        <f t="shared" si="80"/>
        <v>135.652005185777</v>
      </c>
      <c r="AX108" s="30">
        <f t="shared" si="81"/>
        <v>16.249291038475331</v>
      </c>
      <c r="AY108" s="30">
        <f t="shared" si="82"/>
        <v>0</v>
      </c>
      <c r="AZ108" s="30">
        <f t="shared" si="83"/>
        <v>0</v>
      </c>
      <c r="BA108" s="30">
        <v>0</v>
      </c>
      <c r="BB108" s="30">
        <v>0</v>
      </c>
      <c r="BC108" s="30">
        <v>0</v>
      </c>
      <c r="BD108" s="30">
        <f t="shared" si="84"/>
        <v>0</v>
      </c>
      <c r="BE108" s="30">
        <f t="shared" si="85"/>
        <v>0</v>
      </c>
      <c r="BF108" s="30">
        <f t="shared" si="86"/>
        <v>214.82645960278347</v>
      </c>
      <c r="BG108" s="30">
        <f t="shared" si="87"/>
        <v>326.12476696225559</v>
      </c>
      <c r="BH108" s="32">
        <f t="shared" si="88"/>
        <v>872.36285030003046</v>
      </c>
      <c r="BI108" s="32"/>
      <c r="BJ108" s="6"/>
      <c r="BK108" s="6"/>
    </row>
    <row r="109" spans="1:63" x14ac:dyDescent="0.3">
      <c r="A109" s="26" t="s">
        <v>226</v>
      </c>
      <c r="B109" s="26" t="s">
        <v>227</v>
      </c>
      <c r="C109" s="27">
        <f>VLOOKUP(B109,[1]площадь!$A$6:$B$257,2,0)</f>
        <v>13.3</v>
      </c>
      <c r="D109" s="28"/>
      <c r="E109" s="9">
        <f t="shared" si="89"/>
        <v>366</v>
      </c>
      <c r="F109" s="10">
        <v>31</v>
      </c>
      <c r="G109" s="10">
        <v>29</v>
      </c>
      <c r="H109" s="10">
        <v>31</v>
      </c>
      <c r="I109" s="10">
        <v>30</v>
      </c>
      <c r="J109" s="11">
        <v>31</v>
      </c>
      <c r="K109" s="11">
        <v>30</v>
      </c>
      <c r="L109" s="11">
        <v>31</v>
      </c>
      <c r="M109" s="11">
        <v>31</v>
      </c>
      <c r="N109" s="11">
        <v>30</v>
      </c>
      <c r="O109" s="11">
        <v>31</v>
      </c>
      <c r="P109" s="12">
        <v>30</v>
      </c>
      <c r="Q109" s="11">
        <v>31</v>
      </c>
      <c r="R109" s="29"/>
      <c r="S109" s="30"/>
      <c r="T109" s="30"/>
      <c r="U109" s="30"/>
      <c r="V109" s="30"/>
      <c r="W109" s="30"/>
      <c r="X109" s="30"/>
      <c r="Y109" s="31"/>
      <c r="Z109" s="14"/>
      <c r="AA109" s="14"/>
      <c r="AB109" s="14"/>
      <c r="AC109" s="30"/>
      <c r="AD109" s="30"/>
      <c r="AE109" s="30"/>
      <c r="AF109" s="30"/>
      <c r="AG109" s="31"/>
      <c r="AH109" s="14"/>
      <c r="AI109" s="30">
        <f t="shared" si="73"/>
        <v>7.7179530977840222E-2</v>
      </c>
      <c r="AJ109" s="30">
        <f t="shared" si="47"/>
        <v>5.832287357291735E-2</v>
      </c>
      <c r="AK109" s="30">
        <f t="shared" si="74"/>
        <v>6.9862981058675978E-3</v>
      </c>
      <c r="AL109" s="30">
        <f t="shared" si="75"/>
        <v>0</v>
      </c>
      <c r="AM109" s="30"/>
      <c r="AN109" s="14"/>
      <c r="AO109" s="14"/>
      <c r="AP109" s="14"/>
      <c r="AQ109" s="30"/>
      <c r="AR109" s="30">
        <f t="shared" si="76"/>
        <v>0</v>
      </c>
      <c r="AS109" s="30">
        <f t="shared" si="77"/>
        <v>8.3617392300512031E-2</v>
      </c>
      <c r="AT109" s="30">
        <f t="shared" si="78"/>
        <v>0.1269382860398946</v>
      </c>
      <c r="AU109" s="14"/>
      <c r="AV109" s="30">
        <f t="shared" si="79"/>
        <v>179.51032751073902</v>
      </c>
      <c r="AW109" s="30">
        <f t="shared" si="80"/>
        <v>135.652005185777</v>
      </c>
      <c r="AX109" s="30">
        <f t="shared" si="81"/>
        <v>16.249291038475331</v>
      </c>
      <c r="AY109" s="30">
        <f t="shared" si="82"/>
        <v>0</v>
      </c>
      <c r="AZ109" s="30">
        <f t="shared" si="83"/>
        <v>0</v>
      </c>
      <c r="BA109" s="30">
        <v>0</v>
      </c>
      <c r="BB109" s="30">
        <v>0</v>
      </c>
      <c r="BC109" s="30">
        <v>0</v>
      </c>
      <c r="BD109" s="30">
        <f t="shared" si="84"/>
        <v>0</v>
      </c>
      <c r="BE109" s="30">
        <f t="shared" si="85"/>
        <v>0</v>
      </c>
      <c r="BF109" s="30">
        <f t="shared" si="86"/>
        <v>214.82645960278347</v>
      </c>
      <c r="BG109" s="30">
        <f t="shared" si="87"/>
        <v>326.12476696225559</v>
      </c>
      <c r="BH109" s="32">
        <f t="shared" si="88"/>
        <v>872.36285030003046</v>
      </c>
      <c r="BI109" s="32"/>
      <c r="BJ109" s="6"/>
      <c r="BK109" s="6"/>
    </row>
    <row r="110" spans="1:63" x14ac:dyDescent="0.3">
      <c r="A110" s="26" t="s">
        <v>228</v>
      </c>
      <c r="B110" s="26" t="s">
        <v>229</v>
      </c>
      <c r="C110" s="27">
        <f>VLOOKUP(B110,[1]площадь!$A$6:$B$257,2,0)</f>
        <v>13.3</v>
      </c>
      <c r="D110" s="28"/>
      <c r="E110" s="9">
        <f t="shared" si="89"/>
        <v>366</v>
      </c>
      <c r="F110" s="10">
        <v>31</v>
      </c>
      <c r="G110" s="10">
        <v>29</v>
      </c>
      <c r="H110" s="10">
        <v>31</v>
      </c>
      <c r="I110" s="10">
        <v>30</v>
      </c>
      <c r="J110" s="11">
        <v>31</v>
      </c>
      <c r="K110" s="11">
        <v>30</v>
      </c>
      <c r="L110" s="11">
        <v>31</v>
      </c>
      <c r="M110" s="11">
        <v>31</v>
      </c>
      <c r="N110" s="11">
        <v>30</v>
      </c>
      <c r="O110" s="11">
        <v>31</v>
      </c>
      <c r="P110" s="12">
        <v>30</v>
      </c>
      <c r="Q110" s="11">
        <v>31</v>
      </c>
      <c r="R110" s="29"/>
      <c r="S110" s="30"/>
      <c r="T110" s="30"/>
      <c r="U110" s="30"/>
      <c r="V110" s="30"/>
      <c r="W110" s="30"/>
      <c r="X110" s="30"/>
      <c r="Y110" s="31"/>
      <c r="Z110" s="14"/>
      <c r="AA110" s="14"/>
      <c r="AB110" s="14"/>
      <c r="AC110" s="30"/>
      <c r="AD110" s="30"/>
      <c r="AE110" s="30"/>
      <c r="AF110" s="30"/>
      <c r="AG110" s="31"/>
      <c r="AH110" s="14"/>
      <c r="AI110" s="30">
        <f t="shared" si="73"/>
        <v>7.7179530977840222E-2</v>
      </c>
      <c r="AJ110" s="30">
        <f t="shared" si="47"/>
        <v>5.832287357291735E-2</v>
      </c>
      <c r="AK110" s="30">
        <f t="shared" si="74"/>
        <v>6.9862981058675978E-3</v>
      </c>
      <c r="AL110" s="30">
        <f t="shared" si="75"/>
        <v>0</v>
      </c>
      <c r="AM110" s="30"/>
      <c r="AN110" s="14"/>
      <c r="AO110" s="14"/>
      <c r="AP110" s="14"/>
      <c r="AQ110" s="30"/>
      <c r="AR110" s="30">
        <f t="shared" si="76"/>
        <v>0</v>
      </c>
      <c r="AS110" s="30">
        <f t="shared" si="77"/>
        <v>8.3617392300512031E-2</v>
      </c>
      <c r="AT110" s="30">
        <f t="shared" si="78"/>
        <v>0.1269382860398946</v>
      </c>
      <c r="AU110" s="14"/>
      <c r="AV110" s="30">
        <f t="shared" si="79"/>
        <v>179.51032751073902</v>
      </c>
      <c r="AW110" s="30">
        <f t="shared" si="80"/>
        <v>135.652005185777</v>
      </c>
      <c r="AX110" s="30">
        <f t="shared" si="81"/>
        <v>16.249291038475331</v>
      </c>
      <c r="AY110" s="30">
        <f t="shared" si="82"/>
        <v>0</v>
      </c>
      <c r="AZ110" s="30">
        <f t="shared" si="83"/>
        <v>0</v>
      </c>
      <c r="BA110" s="30">
        <v>0</v>
      </c>
      <c r="BB110" s="30">
        <v>0</v>
      </c>
      <c r="BC110" s="30">
        <v>0</v>
      </c>
      <c r="BD110" s="30">
        <f t="shared" si="84"/>
        <v>0</v>
      </c>
      <c r="BE110" s="30">
        <f t="shared" si="85"/>
        <v>0</v>
      </c>
      <c r="BF110" s="30">
        <f t="shared" si="86"/>
        <v>214.82645960278347</v>
      </c>
      <c r="BG110" s="30">
        <f t="shared" si="87"/>
        <v>326.12476696225559</v>
      </c>
      <c r="BH110" s="32">
        <f t="shared" si="88"/>
        <v>872.36285030003046</v>
      </c>
      <c r="BI110" s="32"/>
      <c r="BJ110" s="6"/>
      <c r="BK110" s="6"/>
    </row>
    <row r="111" spans="1:63" x14ac:dyDescent="0.3">
      <c r="A111" s="26" t="s">
        <v>230</v>
      </c>
      <c r="B111" s="26" t="s">
        <v>231</v>
      </c>
      <c r="C111" s="27">
        <f>VLOOKUP(B111,[1]площадь!$A$6:$B$257,2,0)</f>
        <v>13.3</v>
      </c>
      <c r="D111" s="28"/>
      <c r="E111" s="9">
        <f t="shared" si="89"/>
        <v>366</v>
      </c>
      <c r="F111" s="10">
        <v>31</v>
      </c>
      <c r="G111" s="10">
        <v>29</v>
      </c>
      <c r="H111" s="10">
        <v>31</v>
      </c>
      <c r="I111" s="10">
        <v>30</v>
      </c>
      <c r="J111" s="11">
        <v>31</v>
      </c>
      <c r="K111" s="11">
        <v>30</v>
      </c>
      <c r="L111" s="11">
        <v>31</v>
      </c>
      <c r="M111" s="11">
        <v>31</v>
      </c>
      <c r="N111" s="11">
        <v>30</v>
      </c>
      <c r="O111" s="11">
        <v>31</v>
      </c>
      <c r="P111" s="12">
        <v>30</v>
      </c>
      <c r="Q111" s="11">
        <v>31</v>
      </c>
      <c r="R111" s="29"/>
      <c r="S111" s="30"/>
      <c r="T111" s="30"/>
      <c r="U111" s="30"/>
      <c r="V111" s="30"/>
      <c r="W111" s="30"/>
      <c r="X111" s="30"/>
      <c r="Y111" s="31"/>
      <c r="Z111" s="14"/>
      <c r="AA111" s="14"/>
      <c r="AB111" s="14"/>
      <c r="AC111" s="30"/>
      <c r="AD111" s="30"/>
      <c r="AE111" s="30"/>
      <c r="AF111" s="30"/>
      <c r="AG111" s="31"/>
      <c r="AH111" s="14"/>
      <c r="AI111" s="30">
        <f t="shared" si="73"/>
        <v>7.7179530977840222E-2</v>
      </c>
      <c r="AJ111" s="30">
        <f t="shared" si="47"/>
        <v>5.832287357291735E-2</v>
      </c>
      <c r="AK111" s="30">
        <f t="shared" si="74"/>
        <v>6.9862981058675978E-3</v>
      </c>
      <c r="AL111" s="30">
        <f t="shared" si="75"/>
        <v>0</v>
      </c>
      <c r="AM111" s="30"/>
      <c r="AN111" s="14"/>
      <c r="AO111" s="14"/>
      <c r="AP111" s="14"/>
      <c r="AQ111" s="30"/>
      <c r="AR111" s="30">
        <f t="shared" si="76"/>
        <v>0</v>
      </c>
      <c r="AS111" s="30">
        <f t="shared" si="77"/>
        <v>8.3617392300512031E-2</v>
      </c>
      <c r="AT111" s="30">
        <f t="shared" si="78"/>
        <v>0.1269382860398946</v>
      </c>
      <c r="AU111" s="14"/>
      <c r="AV111" s="30">
        <f t="shared" si="79"/>
        <v>179.51032751073902</v>
      </c>
      <c r="AW111" s="30">
        <f t="shared" si="80"/>
        <v>135.652005185777</v>
      </c>
      <c r="AX111" s="30">
        <f t="shared" si="81"/>
        <v>16.249291038475331</v>
      </c>
      <c r="AY111" s="30">
        <f t="shared" si="82"/>
        <v>0</v>
      </c>
      <c r="AZ111" s="30">
        <f t="shared" si="83"/>
        <v>0</v>
      </c>
      <c r="BA111" s="30">
        <v>0</v>
      </c>
      <c r="BB111" s="30">
        <v>0</v>
      </c>
      <c r="BC111" s="30">
        <v>0</v>
      </c>
      <c r="BD111" s="30">
        <f t="shared" si="84"/>
        <v>0</v>
      </c>
      <c r="BE111" s="30">
        <f t="shared" si="85"/>
        <v>0</v>
      </c>
      <c r="BF111" s="30">
        <f t="shared" si="86"/>
        <v>214.82645960278347</v>
      </c>
      <c r="BG111" s="30">
        <f t="shared" si="87"/>
        <v>326.12476696225559</v>
      </c>
      <c r="BH111" s="32">
        <f t="shared" si="88"/>
        <v>872.36285030003046</v>
      </c>
      <c r="BI111" s="32"/>
      <c r="BJ111" s="6"/>
      <c r="BK111" s="6"/>
    </row>
    <row r="112" spans="1:63" x14ac:dyDescent="0.3">
      <c r="A112" s="26" t="s">
        <v>232</v>
      </c>
      <c r="B112" s="26" t="s">
        <v>233</v>
      </c>
      <c r="C112" s="27">
        <f>VLOOKUP(B112,[1]площадь!$A$6:$B$257,2,0)</f>
        <v>13.3</v>
      </c>
      <c r="D112" s="28"/>
      <c r="E112" s="9">
        <f t="shared" si="89"/>
        <v>366</v>
      </c>
      <c r="F112" s="10">
        <v>31</v>
      </c>
      <c r="G112" s="10">
        <v>29</v>
      </c>
      <c r="H112" s="10">
        <v>31</v>
      </c>
      <c r="I112" s="10">
        <v>30</v>
      </c>
      <c r="J112" s="11">
        <v>31</v>
      </c>
      <c r="K112" s="11">
        <v>30</v>
      </c>
      <c r="L112" s="11">
        <v>31</v>
      </c>
      <c r="M112" s="11">
        <v>31</v>
      </c>
      <c r="N112" s="11">
        <v>30</v>
      </c>
      <c r="O112" s="11">
        <v>31</v>
      </c>
      <c r="P112" s="12">
        <v>30</v>
      </c>
      <c r="Q112" s="11">
        <v>31</v>
      </c>
      <c r="R112" s="29"/>
      <c r="S112" s="30"/>
      <c r="T112" s="30"/>
      <c r="U112" s="30"/>
      <c r="V112" s="30"/>
      <c r="W112" s="30"/>
      <c r="X112" s="30"/>
      <c r="Y112" s="31"/>
      <c r="Z112" s="14"/>
      <c r="AA112" s="14"/>
      <c r="AB112" s="14"/>
      <c r="AC112" s="30"/>
      <c r="AD112" s="30"/>
      <c r="AE112" s="30"/>
      <c r="AF112" s="30"/>
      <c r="AG112" s="31"/>
      <c r="AH112" s="14"/>
      <c r="AI112" s="30">
        <f t="shared" si="73"/>
        <v>7.7179530977840222E-2</v>
      </c>
      <c r="AJ112" s="30">
        <f t="shared" si="47"/>
        <v>5.832287357291735E-2</v>
      </c>
      <c r="AK112" s="30">
        <f t="shared" si="74"/>
        <v>6.9862981058675978E-3</v>
      </c>
      <c r="AL112" s="30">
        <f t="shared" si="75"/>
        <v>0</v>
      </c>
      <c r="AM112" s="30"/>
      <c r="AN112" s="14"/>
      <c r="AO112" s="14"/>
      <c r="AP112" s="14"/>
      <c r="AQ112" s="30"/>
      <c r="AR112" s="30">
        <f t="shared" si="76"/>
        <v>0</v>
      </c>
      <c r="AS112" s="30">
        <f t="shared" si="77"/>
        <v>8.3617392300512031E-2</v>
      </c>
      <c r="AT112" s="30">
        <f t="shared" si="78"/>
        <v>0.1269382860398946</v>
      </c>
      <c r="AU112" s="14"/>
      <c r="AV112" s="30">
        <f t="shared" si="79"/>
        <v>179.51032751073902</v>
      </c>
      <c r="AW112" s="30">
        <f t="shared" si="80"/>
        <v>135.652005185777</v>
      </c>
      <c r="AX112" s="30">
        <f t="shared" si="81"/>
        <v>16.249291038475331</v>
      </c>
      <c r="AY112" s="30">
        <f t="shared" si="82"/>
        <v>0</v>
      </c>
      <c r="AZ112" s="30">
        <f t="shared" si="83"/>
        <v>0</v>
      </c>
      <c r="BA112" s="30">
        <v>0</v>
      </c>
      <c r="BB112" s="30">
        <v>0</v>
      </c>
      <c r="BC112" s="30">
        <v>0</v>
      </c>
      <c r="BD112" s="30">
        <f t="shared" si="84"/>
        <v>0</v>
      </c>
      <c r="BE112" s="30">
        <f t="shared" si="85"/>
        <v>0</v>
      </c>
      <c r="BF112" s="30">
        <f t="shared" si="86"/>
        <v>214.82645960278347</v>
      </c>
      <c r="BG112" s="30">
        <f t="shared" si="87"/>
        <v>326.12476696225559</v>
      </c>
      <c r="BH112" s="32">
        <f t="shared" si="88"/>
        <v>872.36285030003046</v>
      </c>
      <c r="BI112" s="32"/>
      <c r="BJ112" s="6"/>
      <c r="BK112" s="6"/>
    </row>
    <row r="113" spans="1:63" x14ac:dyDescent="0.3">
      <c r="A113" s="26" t="s">
        <v>234</v>
      </c>
      <c r="B113" s="26" t="s">
        <v>235</v>
      </c>
      <c r="C113" s="27">
        <f>VLOOKUP(B113,[1]площадь!$A$6:$B$257,2,0)</f>
        <v>13.3</v>
      </c>
      <c r="D113" s="28"/>
      <c r="E113" s="9">
        <f t="shared" si="89"/>
        <v>366</v>
      </c>
      <c r="F113" s="10">
        <v>31</v>
      </c>
      <c r="G113" s="10">
        <v>29</v>
      </c>
      <c r="H113" s="10">
        <v>31</v>
      </c>
      <c r="I113" s="10">
        <v>30</v>
      </c>
      <c r="J113" s="11">
        <v>31</v>
      </c>
      <c r="K113" s="11">
        <v>30</v>
      </c>
      <c r="L113" s="11">
        <v>31</v>
      </c>
      <c r="M113" s="11">
        <v>31</v>
      </c>
      <c r="N113" s="11">
        <v>30</v>
      </c>
      <c r="O113" s="11">
        <v>31</v>
      </c>
      <c r="P113" s="12">
        <v>30</v>
      </c>
      <c r="Q113" s="11">
        <v>31</v>
      </c>
      <c r="R113" s="29"/>
      <c r="S113" s="30"/>
      <c r="T113" s="30"/>
      <c r="U113" s="30"/>
      <c r="V113" s="30"/>
      <c r="W113" s="30"/>
      <c r="X113" s="30"/>
      <c r="Y113" s="31"/>
      <c r="Z113" s="14"/>
      <c r="AA113" s="14"/>
      <c r="AB113" s="14"/>
      <c r="AC113" s="30"/>
      <c r="AD113" s="30"/>
      <c r="AE113" s="30"/>
      <c r="AF113" s="30"/>
      <c r="AG113" s="31"/>
      <c r="AH113" s="14"/>
      <c r="AI113" s="30">
        <f t="shared" si="73"/>
        <v>7.7179530977840222E-2</v>
      </c>
      <c r="AJ113" s="30">
        <f t="shared" si="47"/>
        <v>5.832287357291735E-2</v>
      </c>
      <c r="AK113" s="30">
        <f t="shared" si="74"/>
        <v>6.9862981058675978E-3</v>
      </c>
      <c r="AL113" s="30">
        <f t="shared" si="75"/>
        <v>0</v>
      </c>
      <c r="AM113" s="30"/>
      <c r="AN113" s="14"/>
      <c r="AO113" s="14"/>
      <c r="AP113" s="14"/>
      <c r="AQ113" s="30"/>
      <c r="AR113" s="30">
        <f t="shared" si="76"/>
        <v>0</v>
      </c>
      <c r="AS113" s="30">
        <f t="shared" si="77"/>
        <v>8.3617392300512031E-2</v>
      </c>
      <c r="AT113" s="30">
        <f t="shared" si="78"/>
        <v>0.1269382860398946</v>
      </c>
      <c r="AU113" s="14"/>
      <c r="AV113" s="30">
        <f t="shared" si="79"/>
        <v>179.51032751073902</v>
      </c>
      <c r="AW113" s="30">
        <f t="shared" si="80"/>
        <v>135.652005185777</v>
      </c>
      <c r="AX113" s="30">
        <f t="shared" si="81"/>
        <v>16.249291038475331</v>
      </c>
      <c r="AY113" s="30">
        <f t="shared" si="82"/>
        <v>0</v>
      </c>
      <c r="AZ113" s="30">
        <f t="shared" si="83"/>
        <v>0</v>
      </c>
      <c r="BA113" s="30">
        <v>0</v>
      </c>
      <c r="BB113" s="30">
        <v>0</v>
      </c>
      <c r="BC113" s="30">
        <v>0</v>
      </c>
      <c r="BD113" s="30">
        <f t="shared" si="84"/>
        <v>0</v>
      </c>
      <c r="BE113" s="30">
        <f t="shared" si="85"/>
        <v>0</v>
      </c>
      <c r="BF113" s="30">
        <f t="shared" si="86"/>
        <v>214.82645960278347</v>
      </c>
      <c r="BG113" s="30">
        <f t="shared" si="87"/>
        <v>326.12476696225559</v>
      </c>
      <c r="BH113" s="32">
        <f t="shared" si="88"/>
        <v>872.36285030003046</v>
      </c>
      <c r="BI113" s="32"/>
      <c r="BJ113" s="6"/>
      <c r="BK113" s="6"/>
    </row>
    <row r="114" spans="1:63" x14ac:dyDescent="0.3">
      <c r="A114" s="26" t="s">
        <v>236</v>
      </c>
      <c r="B114" s="26" t="s">
        <v>237</v>
      </c>
      <c r="C114" s="27">
        <f>VLOOKUP(B114,[1]площадь!$A$6:$B$257,2,0)</f>
        <v>13.3</v>
      </c>
      <c r="D114" s="28"/>
      <c r="E114" s="9">
        <f t="shared" si="89"/>
        <v>366</v>
      </c>
      <c r="F114" s="10">
        <v>31</v>
      </c>
      <c r="G114" s="10">
        <v>29</v>
      </c>
      <c r="H114" s="10">
        <v>31</v>
      </c>
      <c r="I114" s="10">
        <v>30</v>
      </c>
      <c r="J114" s="11">
        <v>31</v>
      </c>
      <c r="K114" s="11">
        <v>30</v>
      </c>
      <c r="L114" s="11">
        <v>31</v>
      </c>
      <c r="M114" s="11">
        <v>31</v>
      </c>
      <c r="N114" s="11">
        <v>30</v>
      </c>
      <c r="O114" s="11">
        <v>31</v>
      </c>
      <c r="P114" s="12">
        <v>30</v>
      </c>
      <c r="Q114" s="11">
        <v>31</v>
      </c>
      <c r="R114" s="29"/>
      <c r="S114" s="30"/>
      <c r="T114" s="30"/>
      <c r="U114" s="30"/>
      <c r="V114" s="30"/>
      <c r="W114" s="30"/>
      <c r="X114" s="30"/>
      <c r="Y114" s="31"/>
      <c r="Z114" s="14"/>
      <c r="AA114" s="14"/>
      <c r="AB114" s="14"/>
      <c r="AC114" s="30"/>
      <c r="AD114" s="30"/>
      <c r="AE114" s="30"/>
      <c r="AF114" s="30"/>
      <c r="AG114" s="31"/>
      <c r="AH114" s="14"/>
      <c r="AI114" s="30">
        <f t="shared" si="73"/>
        <v>7.7179530977840222E-2</v>
      </c>
      <c r="AJ114" s="30">
        <f t="shared" si="47"/>
        <v>5.832287357291735E-2</v>
      </c>
      <c r="AK114" s="30">
        <f t="shared" si="74"/>
        <v>6.9862981058675978E-3</v>
      </c>
      <c r="AL114" s="30">
        <f t="shared" si="75"/>
        <v>0</v>
      </c>
      <c r="AM114" s="30"/>
      <c r="AN114" s="14"/>
      <c r="AO114" s="14"/>
      <c r="AP114" s="14"/>
      <c r="AQ114" s="30"/>
      <c r="AR114" s="30">
        <f t="shared" si="76"/>
        <v>0</v>
      </c>
      <c r="AS114" s="30">
        <f t="shared" si="77"/>
        <v>8.3617392300512031E-2</v>
      </c>
      <c r="AT114" s="30">
        <f t="shared" si="78"/>
        <v>0.1269382860398946</v>
      </c>
      <c r="AU114" s="14"/>
      <c r="AV114" s="30">
        <f t="shared" si="79"/>
        <v>179.51032751073902</v>
      </c>
      <c r="AW114" s="30">
        <f t="shared" si="80"/>
        <v>135.652005185777</v>
      </c>
      <c r="AX114" s="30">
        <f t="shared" si="81"/>
        <v>16.249291038475331</v>
      </c>
      <c r="AY114" s="30">
        <f t="shared" si="82"/>
        <v>0</v>
      </c>
      <c r="AZ114" s="30">
        <f t="shared" si="83"/>
        <v>0</v>
      </c>
      <c r="BA114" s="30">
        <v>0</v>
      </c>
      <c r="BB114" s="30">
        <v>0</v>
      </c>
      <c r="BC114" s="30">
        <v>0</v>
      </c>
      <c r="BD114" s="30">
        <f t="shared" si="84"/>
        <v>0</v>
      </c>
      <c r="BE114" s="30">
        <f t="shared" si="85"/>
        <v>0</v>
      </c>
      <c r="BF114" s="30">
        <f t="shared" si="86"/>
        <v>214.82645960278347</v>
      </c>
      <c r="BG114" s="30">
        <f t="shared" si="87"/>
        <v>326.12476696225559</v>
      </c>
      <c r="BH114" s="32">
        <f t="shared" si="88"/>
        <v>872.36285030003046</v>
      </c>
      <c r="BI114" s="32"/>
      <c r="BJ114" s="6"/>
      <c r="BK114" s="6"/>
    </row>
    <row r="115" spans="1:63" x14ac:dyDescent="0.3">
      <c r="A115" s="26" t="s">
        <v>238</v>
      </c>
      <c r="B115" s="26" t="s">
        <v>239</v>
      </c>
      <c r="C115" s="27">
        <f>VLOOKUP(B115,[1]площадь!$A$6:$B$257,2,0)</f>
        <v>13.3</v>
      </c>
      <c r="D115" s="28"/>
      <c r="E115" s="9">
        <f t="shared" si="89"/>
        <v>366</v>
      </c>
      <c r="F115" s="10">
        <v>31</v>
      </c>
      <c r="G115" s="10">
        <v>29</v>
      </c>
      <c r="H115" s="10">
        <v>31</v>
      </c>
      <c r="I115" s="10">
        <v>30</v>
      </c>
      <c r="J115" s="11">
        <v>31</v>
      </c>
      <c r="K115" s="11">
        <v>30</v>
      </c>
      <c r="L115" s="11">
        <v>31</v>
      </c>
      <c r="M115" s="11">
        <v>31</v>
      </c>
      <c r="N115" s="11">
        <v>30</v>
      </c>
      <c r="O115" s="11">
        <v>31</v>
      </c>
      <c r="P115" s="12">
        <v>30</v>
      </c>
      <c r="Q115" s="11">
        <v>31</v>
      </c>
      <c r="R115" s="29"/>
      <c r="S115" s="30"/>
      <c r="T115" s="30"/>
      <c r="U115" s="30"/>
      <c r="V115" s="30"/>
      <c r="W115" s="30"/>
      <c r="X115" s="30"/>
      <c r="Y115" s="31"/>
      <c r="Z115" s="14"/>
      <c r="AA115" s="14"/>
      <c r="AB115" s="14"/>
      <c r="AC115" s="30"/>
      <c r="AD115" s="30"/>
      <c r="AE115" s="30"/>
      <c r="AF115" s="30"/>
      <c r="AG115" s="31"/>
      <c r="AH115" s="14"/>
      <c r="AI115" s="30">
        <f t="shared" si="73"/>
        <v>7.7179530977840222E-2</v>
      </c>
      <c r="AJ115" s="30">
        <f t="shared" si="47"/>
        <v>5.832287357291735E-2</v>
      </c>
      <c r="AK115" s="30">
        <f t="shared" si="74"/>
        <v>6.9862981058675978E-3</v>
      </c>
      <c r="AL115" s="30">
        <f t="shared" si="75"/>
        <v>0</v>
      </c>
      <c r="AM115" s="30"/>
      <c r="AN115" s="14"/>
      <c r="AO115" s="14"/>
      <c r="AP115" s="14"/>
      <c r="AQ115" s="30"/>
      <c r="AR115" s="30">
        <f t="shared" si="76"/>
        <v>0</v>
      </c>
      <c r="AS115" s="30">
        <f t="shared" si="77"/>
        <v>8.3617392300512031E-2</v>
      </c>
      <c r="AT115" s="30">
        <f t="shared" si="78"/>
        <v>0.1269382860398946</v>
      </c>
      <c r="AU115" s="14"/>
      <c r="AV115" s="30">
        <f t="shared" si="79"/>
        <v>179.51032751073902</v>
      </c>
      <c r="AW115" s="30">
        <f t="shared" si="80"/>
        <v>135.652005185777</v>
      </c>
      <c r="AX115" s="30">
        <f t="shared" si="81"/>
        <v>16.249291038475331</v>
      </c>
      <c r="AY115" s="30">
        <f t="shared" si="82"/>
        <v>0</v>
      </c>
      <c r="AZ115" s="30">
        <f t="shared" si="83"/>
        <v>0</v>
      </c>
      <c r="BA115" s="30">
        <v>0</v>
      </c>
      <c r="BB115" s="30">
        <v>0</v>
      </c>
      <c r="BC115" s="30">
        <v>0</v>
      </c>
      <c r="BD115" s="30">
        <f t="shared" si="84"/>
        <v>0</v>
      </c>
      <c r="BE115" s="30">
        <f t="shared" si="85"/>
        <v>0</v>
      </c>
      <c r="BF115" s="30">
        <f t="shared" si="86"/>
        <v>214.82645960278347</v>
      </c>
      <c r="BG115" s="30">
        <f t="shared" si="87"/>
        <v>326.12476696225559</v>
      </c>
      <c r="BH115" s="32">
        <f t="shared" si="88"/>
        <v>872.36285030003046</v>
      </c>
      <c r="BI115" s="32"/>
      <c r="BJ115" s="6"/>
      <c r="BK115" s="6"/>
    </row>
    <row r="116" spans="1:63" x14ac:dyDescent="0.3">
      <c r="A116" s="26" t="s">
        <v>240</v>
      </c>
      <c r="B116" s="26" t="s">
        <v>241</v>
      </c>
      <c r="C116" s="27">
        <f>VLOOKUP(B116,[1]площадь!$A$6:$B$257,2,0)</f>
        <v>13.3</v>
      </c>
      <c r="D116" s="28"/>
      <c r="E116" s="9">
        <f t="shared" si="89"/>
        <v>366</v>
      </c>
      <c r="F116" s="10">
        <v>31</v>
      </c>
      <c r="G116" s="10">
        <v>29</v>
      </c>
      <c r="H116" s="10">
        <v>31</v>
      </c>
      <c r="I116" s="10">
        <v>30</v>
      </c>
      <c r="J116" s="11">
        <v>31</v>
      </c>
      <c r="K116" s="11">
        <v>30</v>
      </c>
      <c r="L116" s="11">
        <v>31</v>
      </c>
      <c r="M116" s="11">
        <v>31</v>
      </c>
      <c r="N116" s="11">
        <v>30</v>
      </c>
      <c r="O116" s="11">
        <v>31</v>
      </c>
      <c r="P116" s="12">
        <v>30</v>
      </c>
      <c r="Q116" s="11">
        <v>31</v>
      </c>
      <c r="R116" s="29"/>
      <c r="S116" s="30"/>
      <c r="T116" s="30"/>
      <c r="U116" s="30"/>
      <c r="V116" s="30"/>
      <c r="W116" s="30"/>
      <c r="X116" s="30"/>
      <c r="Y116" s="31"/>
      <c r="Z116" s="14"/>
      <c r="AA116" s="14"/>
      <c r="AB116" s="14"/>
      <c r="AC116" s="30"/>
      <c r="AD116" s="30"/>
      <c r="AE116" s="30"/>
      <c r="AF116" s="30"/>
      <c r="AG116" s="31"/>
      <c r="AH116" s="14"/>
      <c r="AI116" s="30">
        <f t="shared" si="73"/>
        <v>7.7179530977840222E-2</v>
      </c>
      <c r="AJ116" s="30">
        <f t="shared" si="47"/>
        <v>5.832287357291735E-2</v>
      </c>
      <c r="AK116" s="30">
        <f t="shared" si="74"/>
        <v>6.9862981058675978E-3</v>
      </c>
      <c r="AL116" s="30">
        <f t="shared" si="75"/>
        <v>0</v>
      </c>
      <c r="AM116" s="30"/>
      <c r="AN116" s="14"/>
      <c r="AO116" s="14"/>
      <c r="AP116" s="14"/>
      <c r="AQ116" s="30"/>
      <c r="AR116" s="30">
        <f t="shared" si="76"/>
        <v>0</v>
      </c>
      <c r="AS116" s="30">
        <f t="shared" si="77"/>
        <v>8.3617392300512031E-2</v>
      </c>
      <c r="AT116" s="30">
        <f t="shared" si="78"/>
        <v>0.1269382860398946</v>
      </c>
      <c r="AU116" s="14"/>
      <c r="AV116" s="30">
        <f t="shared" si="79"/>
        <v>179.51032751073902</v>
      </c>
      <c r="AW116" s="30">
        <f t="shared" si="80"/>
        <v>135.652005185777</v>
      </c>
      <c r="AX116" s="30">
        <f t="shared" si="81"/>
        <v>16.249291038475331</v>
      </c>
      <c r="AY116" s="30">
        <f t="shared" si="82"/>
        <v>0</v>
      </c>
      <c r="AZ116" s="30">
        <f t="shared" si="83"/>
        <v>0</v>
      </c>
      <c r="BA116" s="30">
        <v>0</v>
      </c>
      <c r="BB116" s="30">
        <v>0</v>
      </c>
      <c r="BC116" s="30">
        <v>0</v>
      </c>
      <c r="BD116" s="30">
        <f t="shared" si="84"/>
        <v>0</v>
      </c>
      <c r="BE116" s="30">
        <f t="shared" si="85"/>
        <v>0</v>
      </c>
      <c r="BF116" s="30">
        <f t="shared" si="86"/>
        <v>214.82645960278347</v>
      </c>
      <c r="BG116" s="30">
        <f t="shared" si="87"/>
        <v>326.12476696225559</v>
      </c>
      <c r="BH116" s="32">
        <f t="shared" si="88"/>
        <v>872.36285030003046</v>
      </c>
      <c r="BI116" s="32"/>
      <c r="BJ116" s="6"/>
      <c r="BK116" s="6"/>
    </row>
    <row r="117" spans="1:63" x14ac:dyDescent="0.3">
      <c r="A117" s="26" t="s">
        <v>242</v>
      </c>
      <c r="B117" s="26" t="s">
        <v>243</v>
      </c>
      <c r="C117" s="27">
        <f>VLOOKUP(B117,[1]площадь!$A$6:$B$257,2,0)</f>
        <v>13.3</v>
      </c>
      <c r="D117" s="28"/>
      <c r="E117" s="9">
        <f t="shared" si="89"/>
        <v>366</v>
      </c>
      <c r="F117" s="10">
        <v>31</v>
      </c>
      <c r="G117" s="10">
        <v>29</v>
      </c>
      <c r="H117" s="10">
        <v>31</v>
      </c>
      <c r="I117" s="10">
        <v>30</v>
      </c>
      <c r="J117" s="11">
        <v>31</v>
      </c>
      <c r="K117" s="11">
        <v>30</v>
      </c>
      <c r="L117" s="11">
        <v>31</v>
      </c>
      <c r="M117" s="11">
        <v>31</v>
      </c>
      <c r="N117" s="11">
        <v>30</v>
      </c>
      <c r="O117" s="11">
        <v>31</v>
      </c>
      <c r="P117" s="12">
        <v>30</v>
      </c>
      <c r="Q117" s="11">
        <v>31</v>
      </c>
      <c r="R117" s="29"/>
      <c r="S117" s="30"/>
      <c r="T117" s="30"/>
      <c r="U117" s="30"/>
      <c r="V117" s="30"/>
      <c r="W117" s="30"/>
      <c r="X117" s="30"/>
      <c r="Y117" s="31"/>
      <c r="Z117" s="14"/>
      <c r="AA117" s="14"/>
      <c r="AB117" s="14"/>
      <c r="AC117" s="30"/>
      <c r="AD117" s="30"/>
      <c r="AE117" s="30"/>
      <c r="AF117" s="30"/>
      <c r="AG117" s="31"/>
      <c r="AH117" s="14"/>
      <c r="AI117" s="30">
        <f t="shared" si="73"/>
        <v>7.7179530977840222E-2</v>
      </c>
      <c r="AJ117" s="30">
        <f t="shared" si="47"/>
        <v>5.832287357291735E-2</v>
      </c>
      <c r="AK117" s="30">
        <f t="shared" si="74"/>
        <v>6.9862981058675978E-3</v>
      </c>
      <c r="AL117" s="30">
        <f t="shared" si="75"/>
        <v>0</v>
      </c>
      <c r="AM117" s="30"/>
      <c r="AN117" s="14"/>
      <c r="AO117" s="14"/>
      <c r="AP117" s="14"/>
      <c r="AQ117" s="30"/>
      <c r="AR117" s="30">
        <f t="shared" si="76"/>
        <v>0</v>
      </c>
      <c r="AS117" s="30">
        <f t="shared" si="77"/>
        <v>8.3617392300512031E-2</v>
      </c>
      <c r="AT117" s="30">
        <f t="shared" si="78"/>
        <v>0.1269382860398946</v>
      </c>
      <c r="AU117" s="14"/>
      <c r="AV117" s="30">
        <f t="shared" si="79"/>
        <v>179.51032751073902</v>
      </c>
      <c r="AW117" s="30">
        <f t="shared" si="80"/>
        <v>135.652005185777</v>
      </c>
      <c r="AX117" s="30">
        <f t="shared" si="81"/>
        <v>16.249291038475331</v>
      </c>
      <c r="AY117" s="30">
        <f t="shared" si="82"/>
        <v>0</v>
      </c>
      <c r="AZ117" s="30">
        <f t="shared" si="83"/>
        <v>0</v>
      </c>
      <c r="BA117" s="30">
        <v>0</v>
      </c>
      <c r="BB117" s="30">
        <v>0</v>
      </c>
      <c r="BC117" s="30">
        <v>0</v>
      </c>
      <c r="BD117" s="30">
        <f t="shared" si="84"/>
        <v>0</v>
      </c>
      <c r="BE117" s="30">
        <f t="shared" si="85"/>
        <v>0</v>
      </c>
      <c r="BF117" s="30">
        <f t="shared" si="86"/>
        <v>214.82645960278347</v>
      </c>
      <c r="BG117" s="30">
        <f t="shared" si="87"/>
        <v>326.12476696225559</v>
      </c>
      <c r="BH117" s="32">
        <f t="shared" si="88"/>
        <v>872.36285030003046</v>
      </c>
      <c r="BI117" s="32"/>
      <c r="BJ117" s="6"/>
      <c r="BK117" s="6"/>
    </row>
    <row r="118" spans="1:63" x14ac:dyDescent="0.3">
      <c r="A118" s="26" t="s">
        <v>244</v>
      </c>
      <c r="B118" s="26" t="s">
        <v>245</v>
      </c>
      <c r="C118" s="27">
        <f>VLOOKUP(B118,[1]площадь!$A$6:$B$257,2,0)</f>
        <v>13.3</v>
      </c>
      <c r="D118" s="28"/>
      <c r="E118" s="9">
        <f t="shared" si="89"/>
        <v>366</v>
      </c>
      <c r="F118" s="10">
        <v>31</v>
      </c>
      <c r="G118" s="10">
        <v>29</v>
      </c>
      <c r="H118" s="10">
        <v>31</v>
      </c>
      <c r="I118" s="10">
        <v>30</v>
      </c>
      <c r="J118" s="11">
        <v>31</v>
      </c>
      <c r="K118" s="11">
        <v>30</v>
      </c>
      <c r="L118" s="11">
        <v>31</v>
      </c>
      <c r="M118" s="11">
        <v>31</v>
      </c>
      <c r="N118" s="11">
        <v>30</v>
      </c>
      <c r="O118" s="11">
        <v>31</v>
      </c>
      <c r="P118" s="12">
        <v>30</v>
      </c>
      <c r="Q118" s="11">
        <v>31</v>
      </c>
      <c r="R118" s="29"/>
      <c r="S118" s="30"/>
      <c r="T118" s="30"/>
      <c r="U118" s="30"/>
      <c r="V118" s="30"/>
      <c r="W118" s="30"/>
      <c r="X118" s="30"/>
      <c r="Y118" s="31"/>
      <c r="Z118" s="14"/>
      <c r="AA118" s="14"/>
      <c r="AB118" s="14"/>
      <c r="AC118" s="30"/>
      <c r="AD118" s="30"/>
      <c r="AE118" s="30"/>
      <c r="AF118" s="30"/>
      <c r="AG118" s="31"/>
      <c r="AH118" s="14"/>
      <c r="AI118" s="30">
        <f t="shared" si="73"/>
        <v>7.7179530977840222E-2</v>
      </c>
      <c r="AJ118" s="30">
        <f t="shared" si="47"/>
        <v>5.832287357291735E-2</v>
      </c>
      <c r="AK118" s="30">
        <f t="shared" si="74"/>
        <v>6.9862981058675978E-3</v>
      </c>
      <c r="AL118" s="30">
        <f t="shared" si="75"/>
        <v>0</v>
      </c>
      <c r="AM118" s="30"/>
      <c r="AN118" s="14"/>
      <c r="AO118" s="14"/>
      <c r="AP118" s="14"/>
      <c r="AQ118" s="30"/>
      <c r="AR118" s="30">
        <f t="shared" si="76"/>
        <v>0</v>
      </c>
      <c r="AS118" s="30">
        <f t="shared" si="77"/>
        <v>8.3617392300512031E-2</v>
      </c>
      <c r="AT118" s="30">
        <f t="shared" si="78"/>
        <v>0.1269382860398946</v>
      </c>
      <c r="AU118" s="14"/>
      <c r="AV118" s="30">
        <f t="shared" si="79"/>
        <v>179.51032751073902</v>
      </c>
      <c r="AW118" s="30">
        <f t="shared" si="80"/>
        <v>135.652005185777</v>
      </c>
      <c r="AX118" s="30">
        <f t="shared" si="81"/>
        <v>16.249291038475331</v>
      </c>
      <c r="AY118" s="30">
        <f t="shared" si="82"/>
        <v>0</v>
      </c>
      <c r="AZ118" s="30">
        <f t="shared" si="83"/>
        <v>0</v>
      </c>
      <c r="BA118" s="30">
        <v>0</v>
      </c>
      <c r="BB118" s="30">
        <v>0</v>
      </c>
      <c r="BC118" s="30">
        <v>0</v>
      </c>
      <c r="BD118" s="30">
        <f t="shared" si="84"/>
        <v>0</v>
      </c>
      <c r="BE118" s="30">
        <f t="shared" si="85"/>
        <v>0</v>
      </c>
      <c r="BF118" s="30">
        <f t="shared" si="86"/>
        <v>214.82645960278347</v>
      </c>
      <c r="BG118" s="30">
        <f t="shared" si="87"/>
        <v>326.12476696225559</v>
      </c>
      <c r="BH118" s="32">
        <f t="shared" si="88"/>
        <v>872.36285030003046</v>
      </c>
      <c r="BI118" s="32"/>
      <c r="BJ118" s="6"/>
      <c r="BK118" s="6"/>
    </row>
    <row r="119" spans="1:63" x14ac:dyDescent="0.3">
      <c r="A119" s="26" t="s">
        <v>246</v>
      </c>
      <c r="B119" s="26" t="s">
        <v>247</v>
      </c>
      <c r="C119" s="27">
        <f>VLOOKUP(B119,[1]площадь!$A$6:$B$257,2,0)</f>
        <v>13.3</v>
      </c>
      <c r="D119" s="28"/>
      <c r="E119" s="9">
        <f t="shared" si="89"/>
        <v>366</v>
      </c>
      <c r="F119" s="10">
        <v>31</v>
      </c>
      <c r="G119" s="10">
        <v>29</v>
      </c>
      <c r="H119" s="10">
        <v>31</v>
      </c>
      <c r="I119" s="10">
        <v>30</v>
      </c>
      <c r="J119" s="11">
        <v>31</v>
      </c>
      <c r="K119" s="11">
        <v>30</v>
      </c>
      <c r="L119" s="11">
        <v>31</v>
      </c>
      <c r="M119" s="11">
        <v>31</v>
      </c>
      <c r="N119" s="11">
        <v>30</v>
      </c>
      <c r="O119" s="11">
        <v>31</v>
      </c>
      <c r="P119" s="12">
        <v>30</v>
      </c>
      <c r="Q119" s="11">
        <v>31</v>
      </c>
      <c r="R119" s="29"/>
      <c r="S119" s="30"/>
      <c r="T119" s="30"/>
      <c r="U119" s="30"/>
      <c r="V119" s="30"/>
      <c r="W119" s="30"/>
      <c r="X119" s="30"/>
      <c r="Y119" s="31"/>
      <c r="Z119" s="14"/>
      <c r="AA119" s="14"/>
      <c r="AB119" s="14"/>
      <c r="AC119" s="30"/>
      <c r="AD119" s="30"/>
      <c r="AE119" s="30"/>
      <c r="AF119" s="30"/>
      <c r="AG119" s="31"/>
      <c r="AH119" s="14"/>
      <c r="AI119" s="30">
        <f t="shared" si="73"/>
        <v>7.7179530977840222E-2</v>
      </c>
      <c r="AJ119" s="30">
        <f t="shared" si="47"/>
        <v>5.832287357291735E-2</v>
      </c>
      <c r="AK119" s="30">
        <f t="shared" si="74"/>
        <v>6.9862981058675978E-3</v>
      </c>
      <c r="AL119" s="30">
        <f t="shared" si="75"/>
        <v>0</v>
      </c>
      <c r="AM119" s="30"/>
      <c r="AN119" s="14"/>
      <c r="AO119" s="14"/>
      <c r="AP119" s="14"/>
      <c r="AQ119" s="30"/>
      <c r="AR119" s="30">
        <f t="shared" si="76"/>
        <v>0</v>
      </c>
      <c r="AS119" s="30">
        <f t="shared" si="77"/>
        <v>8.3617392300512031E-2</v>
      </c>
      <c r="AT119" s="30">
        <f t="shared" si="78"/>
        <v>0.1269382860398946</v>
      </c>
      <c r="AU119" s="14"/>
      <c r="AV119" s="30">
        <f t="shared" si="79"/>
        <v>179.51032751073902</v>
      </c>
      <c r="AW119" s="30">
        <f t="shared" si="80"/>
        <v>135.652005185777</v>
      </c>
      <c r="AX119" s="30">
        <f t="shared" si="81"/>
        <v>16.249291038475331</v>
      </c>
      <c r="AY119" s="30">
        <f t="shared" si="82"/>
        <v>0</v>
      </c>
      <c r="AZ119" s="30">
        <f t="shared" si="83"/>
        <v>0</v>
      </c>
      <c r="BA119" s="30">
        <v>0</v>
      </c>
      <c r="BB119" s="30">
        <v>0</v>
      </c>
      <c r="BC119" s="30">
        <v>0</v>
      </c>
      <c r="BD119" s="30">
        <f t="shared" si="84"/>
        <v>0</v>
      </c>
      <c r="BE119" s="30">
        <f t="shared" si="85"/>
        <v>0</v>
      </c>
      <c r="BF119" s="30">
        <f t="shared" si="86"/>
        <v>214.82645960278347</v>
      </c>
      <c r="BG119" s="30">
        <f t="shared" si="87"/>
        <v>326.12476696225559</v>
      </c>
      <c r="BH119" s="32">
        <f t="shared" si="88"/>
        <v>872.36285030003046</v>
      </c>
      <c r="BI119" s="32"/>
      <c r="BJ119" s="6"/>
      <c r="BK119" s="6"/>
    </row>
    <row r="120" spans="1:63" x14ac:dyDescent="0.3">
      <c r="A120" s="26" t="s">
        <v>248</v>
      </c>
      <c r="B120" s="26" t="s">
        <v>249</v>
      </c>
      <c r="C120" s="27">
        <f>VLOOKUP(B120,[1]площадь!$A$6:$B$257,2,0)</f>
        <v>13.3</v>
      </c>
      <c r="D120" s="28"/>
      <c r="E120" s="9">
        <f t="shared" si="89"/>
        <v>366</v>
      </c>
      <c r="F120" s="10">
        <v>31</v>
      </c>
      <c r="G120" s="10">
        <v>29</v>
      </c>
      <c r="H120" s="10">
        <v>31</v>
      </c>
      <c r="I120" s="10">
        <v>30</v>
      </c>
      <c r="J120" s="11">
        <v>31</v>
      </c>
      <c r="K120" s="11">
        <v>30</v>
      </c>
      <c r="L120" s="11">
        <v>31</v>
      </c>
      <c r="M120" s="11">
        <v>31</v>
      </c>
      <c r="N120" s="11">
        <v>30</v>
      </c>
      <c r="O120" s="11">
        <v>31</v>
      </c>
      <c r="P120" s="12">
        <v>30</v>
      </c>
      <c r="Q120" s="11">
        <v>31</v>
      </c>
      <c r="R120" s="29"/>
      <c r="S120" s="30"/>
      <c r="T120" s="30"/>
      <c r="U120" s="30"/>
      <c r="V120" s="30"/>
      <c r="W120" s="30"/>
      <c r="X120" s="30"/>
      <c r="Y120" s="31"/>
      <c r="Z120" s="14"/>
      <c r="AA120" s="14"/>
      <c r="AB120" s="14"/>
      <c r="AC120" s="30"/>
      <c r="AD120" s="30"/>
      <c r="AE120" s="30"/>
      <c r="AF120" s="30"/>
      <c r="AG120" s="31"/>
      <c r="AH120" s="14"/>
      <c r="AI120" s="30">
        <f t="shared" si="73"/>
        <v>7.7179530977840222E-2</v>
      </c>
      <c r="AJ120" s="30">
        <f t="shared" si="47"/>
        <v>5.832287357291735E-2</v>
      </c>
      <c r="AK120" s="30">
        <f t="shared" si="74"/>
        <v>6.9862981058675978E-3</v>
      </c>
      <c r="AL120" s="30">
        <f t="shared" si="75"/>
        <v>0</v>
      </c>
      <c r="AM120" s="30"/>
      <c r="AN120" s="14"/>
      <c r="AO120" s="14"/>
      <c r="AP120" s="14"/>
      <c r="AQ120" s="30"/>
      <c r="AR120" s="30">
        <f t="shared" si="76"/>
        <v>0</v>
      </c>
      <c r="AS120" s="30">
        <f t="shared" si="77"/>
        <v>8.3617392300512031E-2</v>
      </c>
      <c r="AT120" s="30">
        <f t="shared" si="78"/>
        <v>0.1269382860398946</v>
      </c>
      <c r="AU120" s="14"/>
      <c r="AV120" s="30">
        <f t="shared" si="79"/>
        <v>179.51032751073902</v>
      </c>
      <c r="AW120" s="30">
        <f t="shared" si="80"/>
        <v>135.652005185777</v>
      </c>
      <c r="AX120" s="30">
        <f t="shared" si="81"/>
        <v>16.249291038475331</v>
      </c>
      <c r="AY120" s="30">
        <f t="shared" si="82"/>
        <v>0</v>
      </c>
      <c r="AZ120" s="30">
        <f t="shared" si="83"/>
        <v>0</v>
      </c>
      <c r="BA120" s="30">
        <v>0</v>
      </c>
      <c r="BB120" s="30">
        <v>0</v>
      </c>
      <c r="BC120" s="30">
        <v>0</v>
      </c>
      <c r="BD120" s="30">
        <f t="shared" si="84"/>
        <v>0</v>
      </c>
      <c r="BE120" s="30">
        <f t="shared" si="85"/>
        <v>0</v>
      </c>
      <c r="BF120" s="30">
        <f t="shared" si="86"/>
        <v>214.82645960278347</v>
      </c>
      <c r="BG120" s="30">
        <f t="shared" si="87"/>
        <v>326.12476696225559</v>
      </c>
      <c r="BH120" s="32">
        <f t="shared" si="88"/>
        <v>872.36285030003046</v>
      </c>
      <c r="BI120" s="32"/>
      <c r="BJ120" s="6"/>
      <c r="BK120" s="6"/>
    </row>
    <row r="121" spans="1:63" x14ac:dyDescent="0.3">
      <c r="A121" s="26" t="s">
        <v>250</v>
      </c>
      <c r="B121" s="26" t="s">
        <v>251</v>
      </c>
      <c r="C121" s="27">
        <f>VLOOKUP(B121,[1]площадь!$A$6:$B$257,2,0)</f>
        <v>13.3</v>
      </c>
      <c r="D121" s="28"/>
      <c r="E121" s="9">
        <f t="shared" si="89"/>
        <v>366</v>
      </c>
      <c r="F121" s="10">
        <v>31</v>
      </c>
      <c r="G121" s="10">
        <v>29</v>
      </c>
      <c r="H121" s="10">
        <v>31</v>
      </c>
      <c r="I121" s="10">
        <v>30</v>
      </c>
      <c r="J121" s="11">
        <v>31</v>
      </c>
      <c r="K121" s="11">
        <v>30</v>
      </c>
      <c r="L121" s="11">
        <v>31</v>
      </c>
      <c r="M121" s="11">
        <v>31</v>
      </c>
      <c r="N121" s="11">
        <v>30</v>
      </c>
      <c r="O121" s="11">
        <v>31</v>
      </c>
      <c r="P121" s="12">
        <v>30</v>
      </c>
      <c r="Q121" s="11">
        <v>31</v>
      </c>
      <c r="R121" s="29"/>
      <c r="S121" s="30"/>
      <c r="T121" s="30"/>
      <c r="U121" s="30"/>
      <c r="V121" s="30"/>
      <c r="W121" s="30"/>
      <c r="X121" s="30"/>
      <c r="Y121" s="31"/>
      <c r="Z121" s="14"/>
      <c r="AA121" s="14"/>
      <c r="AB121" s="14"/>
      <c r="AC121" s="30"/>
      <c r="AD121" s="30"/>
      <c r="AE121" s="30"/>
      <c r="AF121" s="30"/>
      <c r="AG121" s="31"/>
      <c r="AH121" s="14"/>
      <c r="AI121" s="30">
        <f t="shared" si="73"/>
        <v>7.7179530977840222E-2</v>
      </c>
      <c r="AJ121" s="30">
        <f t="shared" si="47"/>
        <v>5.832287357291735E-2</v>
      </c>
      <c r="AK121" s="30">
        <f t="shared" si="74"/>
        <v>6.9862981058675978E-3</v>
      </c>
      <c r="AL121" s="30">
        <f t="shared" si="75"/>
        <v>0</v>
      </c>
      <c r="AM121" s="30"/>
      <c r="AN121" s="14"/>
      <c r="AO121" s="14"/>
      <c r="AP121" s="14"/>
      <c r="AQ121" s="30"/>
      <c r="AR121" s="30">
        <f t="shared" si="76"/>
        <v>0</v>
      </c>
      <c r="AS121" s="30">
        <f t="shared" si="77"/>
        <v>8.3617392300512031E-2</v>
      </c>
      <c r="AT121" s="30">
        <f t="shared" si="78"/>
        <v>0.1269382860398946</v>
      </c>
      <c r="AU121" s="14"/>
      <c r="AV121" s="30">
        <f t="shared" si="79"/>
        <v>179.51032751073902</v>
      </c>
      <c r="AW121" s="30">
        <f t="shared" si="80"/>
        <v>135.652005185777</v>
      </c>
      <c r="AX121" s="30">
        <f t="shared" si="81"/>
        <v>16.249291038475331</v>
      </c>
      <c r="AY121" s="30">
        <f t="shared" si="82"/>
        <v>0</v>
      </c>
      <c r="AZ121" s="30">
        <f t="shared" si="83"/>
        <v>0</v>
      </c>
      <c r="BA121" s="30">
        <v>0</v>
      </c>
      <c r="BB121" s="30">
        <v>0</v>
      </c>
      <c r="BC121" s="30">
        <v>0</v>
      </c>
      <c r="BD121" s="30">
        <f t="shared" si="84"/>
        <v>0</v>
      </c>
      <c r="BE121" s="30">
        <f t="shared" si="85"/>
        <v>0</v>
      </c>
      <c r="BF121" s="30">
        <f t="shared" si="86"/>
        <v>214.82645960278347</v>
      </c>
      <c r="BG121" s="30">
        <f t="shared" si="87"/>
        <v>326.12476696225559</v>
      </c>
      <c r="BH121" s="32">
        <f t="shared" si="88"/>
        <v>872.36285030003046</v>
      </c>
      <c r="BI121" s="32"/>
      <c r="BJ121" s="6"/>
      <c r="BK121" s="6"/>
    </row>
    <row r="122" spans="1:63" x14ac:dyDescent="0.3">
      <c r="A122" s="26" t="s">
        <v>252</v>
      </c>
      <c r="B122" s="26" t="s">
        <v>253</v>
      </c>
      <c r="C122" s="27">
        <f>VLOOKUP(B122,[1]площадь!$A$6:$B$257,2,0)</f>
        <v>13.3</v>
      </c>
      <c r="D122" s="28"/>
      <c r="E122" s="9">
        <f t="shared" si="89"/>
        <v>366</v>
      </c>
      <c r="F122" s="10">
        <v>31</v>
      </c>
      <c r="G122" s="10">
        <v>29</v>
      </c>
      <c r="H122" s="10">
        <v>31</v>
      </c>
      <c r="I122" s="10">
        <v>30</v>
      </c>
      <c r="J122" s="11">
        <v>31</v>
      </c>
      <c r="K122" s="11">
        <v>30</v>
      </c>
      <c r="L122" s="11">
        <v>31</v>
      </c>
      <c r="M122" s="11">
        <v>31</v>
      </c>
      <c r="N122" s="11">
        <v>30</v>
      </c>
      <c r="O122" s="11">
        <v>31</v>
      </c>
      <c r="P122" s="12">
        <v>30</v>
      </c>
      <c r="Q122" s="11">
        <v>31</v>
      </c>
      <c r="R122" s="29"/>
      <c r="S122" s="30"/>
      <c r="T122" s="30"/>
      <c r="U122" s="30"/>
      <c r="V122" s="30"/>
      <c r="W122" s="30"/>
      <c r="X122" s="30"/>
      <c r="Y122" s="31"/>
      <c r="Z122" s="14"/>
      <c r="AA122" s="14"/>
      <c r="AB122" s="14"/>
      <c r="AC122" s="30"/>
      <c r="AD122" s="30"/>
      <c r="AE122" s="30"/>
      <c r="AF122" s="30"/>
      <c r="AG122" s="31"/>
      <c r="AH122" s="14"/>
      <c r="AI122" s="30">
        <f t="shared" si="73"/>
        <v>7.7179530977840222E-2</v>
      </c>
      <c r="AJ122" s="30">
        <f t="shared" si="47"/>
        <v>5.832287357291735E-2</v>
      </c>
      <c r="AK122" s="30">
        <f t="shared" si="74"/>
        <v>6.9862981058675978E-3</v>
      </c>
      <c r="AL122" s="30">
        <f t="shared" si="75"/>
        <v>0</v>
      </c>
      <c r="AM122" s="30"/>
      <c r="AN122" s="14"/>
      <c r="AO122" s="14"/>
      <c r="AP122" s="14"/>
      <c r="AQ122" s="30"/>
      <c r="AR122" s="30">
        <f t="shared" si="76"/>
        <v>0</v>
      </c>
      <c r="AS122" s="30">
        <f t="shared" si="77"/>
        <v>8.3617392300512031E-2</v>
      </c>
      <c r="AT122" s="30">
        <f t="shared" si="78"/>
        <v>0.1269382860398946</v>
      </c>
      <c r="AU122" s="14"/>
      <c r="AV122" s="30">
        <f t="shared" si="79"/>
        <v>179.51032751073902</v>
      </c>
      <c r="AW122" s="30">
        <f t="shared" si="80"/>
        <v>135.652005185777</v>
      </c>
      <c r="AX122" s="30">
        <f t="shared" si="81"/>
        <v>16.249291038475331</v>
      </c>
      <c r="AY122" s="30">
        <f t="shared" si="82"/>
        <v>0</v>
      </c>
      <c r="AZ122" s="30">
        <f t="shared" si="83"/>
        <v>0</v>
      </c>
      <c r="BA122" s="30">
        <v>0</v>
      </c>
      <c r="BB122" s="30">
        <v>0</v>
      </c>
      <c r="BC122" s="30">
        <v>0</v>
      </c>
      <c r="BD122" s="30">
        <f t="shared" si="84"/>
        <v>0</v>
      </c>
      <c r="BE122" s="30">
        <f t="shared" si="85"/>
        <v>0</v>
      </c>
      <c r="BF122" s="30">
        <f t="shared" si="86"/>
        <v>214.82645960278347</v>
      </c>
      <c r="BG122" s="30">
        <f t="shared" si="87"/>
        <v>326.12476696225559</v>
      </c>
      <c r="BH122" s="32">
        <f t="shared" si="88"/>
        <v>872.36285030003046</v>
      </c>
      <c r="BI122" s="32"/>
      <c r="BJ122" s="6"/>
      <c r="BK122" s="6"/>
    </row>
    <row r="123" spans="1:63" x14ac:dyDescent="0.3">
      <c r="A123" s="26" t="s">
        <v>254</v>
      </c>
      <c r="B123" s="26" t="s">
        <v>255</v>
      </c>
      <c r="C123" s="27">
        <f>VLOOKUP(B123,[1]площадь!$A$6:$B$257,2,0)</f>
        <v>13.3</v>
      </c>
      <c r="D123" s="28"/>
      <c r="E123" s="9">
        <f t="shared" si="89"/>
        <v>366</v>
      </c>
      <c r="F123" s="10">
        <v>31</v>
      </c>
      <c r="G123" s="10">
        <v>29</v>
      </c>
      <c r="H123" s="10">
        <v>31</v>
      </c>
      <c r="I123" s="10">
        <v>30</v>
      </c>
      <c r="J123" s="11">
        <v>31</v>
      </c>
      <c r="K123" s="11">
        <v>30</v>
      </c>
      <c r="L123" s="11">
        <v>31</v>
      </c>
      <c r="M123" s="11">
        <v>31</v>
      </c>
      <c r="N123" s="11">
        <v>30</v>
      </c>
      <c r="O123" s="11">
        <v>31</v>
      </c>
      <c r="P123" s="12">
        <v>30</v>
      </c>
      <c r="Q123" s="11">
        <v>31</v>
      </c>
      <c r="R123" s="29"/>
      <c r="S123" s="30"/>
      <c r="T123" s="30"/>
      <c r="U123" s="30"/>
      <c r="V123" s="30"/>
      <c r="W123" s="30"/>
      <c r="X123" s="30"/>
      <c r="Y123" s="31"/>
      <c r="Z123" s="14"/>
      <c r="AA123" s="14"/>
      <c r="AB123" s="14"/>
      <c r="AC123" s="30"/>
      <c r="AD123" s="30"/>
      <c r="AE123" s="30"/>
      <c r="AF123" s="30"/>
      <c r="AG123" s="31"/>
      <c r="AH123" s="14"/>
      <c r="AI123" s="30">
        <f t="shared" si="73"/>
        <v>7.7179530977840222E-2</v>
      </c>
      <c r="AJ123" s="30">
        <f t="shared" si="47"/>
        <v>5.832287357291735E-2</v>
      </c>
      <c r="AK123" s="30">
        <f t="shared" si="74"/>
        <v>6.9862981058675978E-3</v>
      </c>
      <c r="AL123" s="30">
        <f t="shared" si="75"/>
        <v>0</v>
      </c>
      <c r="AM123" s="30"/>
      <c r="AN123" s="14"/>
      <c r="AO123" s="14"/>
      <c r="AP123" s="14"/>
      <c r="AQ123" s="30"/>
      <c r="AR123" s="30">
        <f t="shared" si="76"/>
        <v>0</v>
      </c>
      <c r="AS123" s="30">
        <f t="shared" si="77"/>
        <v>8.3617392300512031E-2</v>
      </c>
      <c r="AT123" s="30">
        <f t="shared" si="78"/>
        <v>0.1269382860398946</v>
      </c>
      <c r="AU123" s="14"/>
      <c r="AV123" s="30">
        <f t="shared" si="79"/>
        <v>179.51032751073902</v>
      </c>
      <c r="AW123" s="30">
        <f t="shared" si="80"/>
        <v>135.652005185777</v>
      </c>
      <c r="AX123" s="30">
        <f t="shared" si="81"/>
        <v>16.249291038475331</v>
      </c>
      <c r="AY123" s="30">
        <f t="shared" si="82"/>
        <v>0</v>
      </c>
      <c r="AZ123" s="30">
        <f t="shared" si="83"/>
        <v>0</v>
      </c>
      <c r="BA123" s="30">
        <v>0</v>
      </c>
      <c r="BB123" s="30">
        <v>0</v>
      </c>
      <c r="BC123" s="30">
        <v>0</v>
      </c>
      <c r="BD123" s="30">
        <f t="shared" si="84"/>
        <v>0</v>
      </c>
      <c r="BE123" s="30">
        <f t="shared" si="85"/>
        <v>0</v>
      </c>
      <c r="BF123" s="30">
        <f t="shared" si="86"/>
        <v>214.82645960278347</v>
      </c>
      <c r="BG123" s="30">
        <f t="shared" si="87"/>
        <v>326.12476696225559</v>
      </c>
      <c r="BH123" s="32">
        <f t="shared" si="88"/>
        <v>872.36285030003046</v>
      </c>
      <c r="BI123" s="32"/>
      <c r="BJ123" s="6"/>
      <c r="BK123" s="6"/>
    </row>
    <row r="124" spans="1:63" x14ac:dyDescent="0.3">
      <c r="A124" s="26" t="s">
        <v>256</v>
      </c>
      <c r="B124" s="26" t="s">
        <v>257</v>
      </c>
      <c r="C124" s="27">
        <f>VLOOKUP(B124,[1]площадь!$A$6:$B$257,2,0)</f>
        <v>13.3</v>
      </c>
      <c r="D124" s="28"/>
      <c r="E124" s="9">
        <f t="shared" si="89"/>
        <v>203</v>
      </c>
      <c r="F124" s="10">
        <v>31</v>
      </c>
      <c r="G124" s="10">
        <v>29</v>
      </c>
      <c r="H124" s="10">
        <v>31</v>
      </c>
      <c r="I124" s="10">
        <v>30</v>
      </c>
      <c r="J124" s="11">
        <v>31</v>
      </c>
      <c r="K124" s="11">
        <v>30</v>
      </c>
      <c r="L124" s="11">
        <v>21</v>
      </c>
      <c r="R124" s="29"/>
      <c r="S124" s="30"/>
      <c r="T124" s="30"/>
      <c r="U124" s="30"/>
      <c r="V124" s="30"/>
      <c r="W124" s="30"/>
      <c r="X124" s="30"/>
      <c r="Y124" s="31"/>
      <c r="Z124" s="14"/>
      <c r="AA124" s="14"/>
      <c r="AB124" s="14"/>
      <c r="AC124" s="30"/>
      <c r="AD124" s="30"/>
      <c r="AE124" s="30"/>
      <c r="AF124" s="30"/>
      <c r="AG124" s="31"/>
      <c r="AH124" s="14"/>
      <c r="AI124" s="30">
        <f t="shared" si="73"/>
        <v>7.7179530977840222E-2</v>
      </c>
      <c r="AJ124" s="30">
        <f t="shared" si="47"/>
        <v>5.832287357291735E-2</v>
      </c>
      <c r="AK124" s="30">
        <f t="shared" si="74"/>
        <v>6.9862981058675978E-3</v>
      </c>
      <c r="AL124" s="30">
        <f t="shared" si="75"/>
        <v>0</v>
      </c>
      <c r="AM124" s="30"/>
      <c r="AN124" s="14"/>
      <c r="AO124" s="14"/>
      <c r="AP124" s="14"/>
      <c r="AQ124" s="30"/>
      <c r="AR124" s="30">
        <f>$AR$1*C124/31*O125</f>
        <v>0</v>
      </c>
      <c r="AS124" s="30">
        <f t="shared" si="77"/>
        <v>0</v>
      </c>
      <c r="AT124" s="30">
        <f t="shared" si="78"/>
        <v>0</v>
      </c>
      <c r="AU124" s="14"/>
      <c r="AV124" s="30">
        <f t="shared" si="79"/>
        <v>179.51032751073902</v>
      </c>
      <c r="AW124" s="30">
        <f t="shared" si="80"/>
        <v>135.652005185777</v>
      </c>
      <c r="AX124" s="30">
        <f t="shared" si="81"/>
        <v>16.249291038475331</v>
      </c>
      <c r="AY124" s="30">
        <f t="shared" si="82"/>
        <v>0</v>
      </c>
      <c r="AZ124" s="30">
        <f t="shared" si="83"/>
        <v>0</v>
      </c>
      <c r="BA124" s="30">
        <v>0</v>
      </c>
      <c r="BB124" s="30">
        <v>0</v>
      </c>
      <c r="BC124" s="30">
        <v>0</v>
      </c>
      <c r="BD124" s="30">
        <f t="shared" si="84"/>
        <v>0</v>
      </c>
      <c r="BE124" s="30">
        <f t="shared" si="85"/>
        <v>0</v>
      </c>
      <c r="BF124" s="30">
        <f t="shared" si="86"/>
        <v>0</v>
      </c>
      <c r="BG124" s="30">
        <f t="shared" si="87"/>
        <v>0</v>
      </c>
      <c r="BH124" s="32">
        <f t="shared" si="88"/>
        <v>331.41162373499139</v>
      </c>
      <c r="BI124" s="32"/>
      <c r="BJ124" s="6"/>
      <c r="BK124" s="6"/>
    </row>
    <row r="125" spans="1:63" x14ac:dyDescent="0.3">
      <c r="A125" s="26" t="s">
        <v>521</v>
      </c>
      <c r="B125" s="26" t="s">
        <v>257</v>
      </c>
      <c r="C125" s="27">
        <f>VLOOKUP(B125,[1]площадь!$A$6:$B$257,2,0)</f>
        <v>13.3</v>
      </c>
      <c r="D125" s="28">
        <v>45495</v>
      </c>
      <c r="E125" s="9"/>
      <c r="F125" s="10"/>
      <c r="G125" s="10"/>
      <c r="H125" s="10"/>
      <c r="I125" s="10"/>
      <c r="J125" s="11"/>
      <c r="K125" s="11"/>
      <c r="L125" s="11">
        <v>10</v>
      </c>
      <c r="M125" s="11">
        <v>31</v>
      </c>
      <c r="N125" s="11">
        <v>30</v>
      </c>
      <c r="O125" s="11">
        <v>31</v>
      </c>
      <c r="P125" s="12">
        <v>30</v>
      </c>
      <c r="Q125" s="11">
        <v>31</v>
      </c>
      <c r="R125" s="29"/>
      <c r="S125" s="30"/>
      <c r="T125" s="30"/>
      <c r="U125" s="30"/>
      <c r="V125" s="30"/>
      <c r="W125" s="30"/>
      <c r="X125" s="30"/>
      <c r="Y125" s="31"/>
      <c r="Z125" s="14"/>
      <c r="AA125" s="14"/>
      <c r="AB125" s="14"/>
      <c r="AC125" s="30"/>
      <c r="AD125" s="30"/>
      <c r="AE125" s="30"/>
      <c r="AF125" s="30"/>
      <c r="AG125" s="31"/>
      <c r="AH125" s="14"/>
      <c r="AI125" s="30">
        <f t="shared" si="73"/>
        <v>0</v>
      </c>
      <c r="AJ125" s="30">
        <f t="shared" si="47"/>
        <v>0</v>
      </c>
      <c r="AK125" s="30">
        <f t="shared" si="74"/>
        <v>0</v>
      </c>
      <c r="AL125" s="30">
        <f t="shared" si="75"/>
        <v>0</v>
      </c>
      <c r="AM125" s="30"/>
      <c r="AN125" s="14"/>
      <c r="AO125" s="14"/>
      <c r="AP125" s="14"/>
      <c r="AQ125" s="30"/>
      <c r="AR125" s="30"/>
      <c r="AS125" s="30">
        <f t="shared" si="77"/>
        <v>8.3617392300512031E-2</v>
      </c>
      <c r="AT125" s="30">
        <f t="shared" si="78"/>
        <v>0.1269382860398946</v>
      </c>
      <c r="AU125" s="14"/>
      <c r="AV125" s="30">
        <f t="shared" si="79"/>
        <v>0</v>
      </c>
      <c r="AW125" s="30">
        <f t="shared" si="80"/>
        <v>0</v>
      </c>
      <c r="AX125" s="30">
        <f t="shared" si="81"/>
        <v>0</v>
      </c>
      <c r="AY125" s="30">
        <f t="shared" si="82"/>
        <v>0</v>
      </c>
      <c r="AZ125" s="30">
        <f t="shared" si="83"/>
        <v>0</v>
      </c>
      <c r="BA125" s="30">
        <v>0</v>
      </c>
      <c r="BB125" s="30">
        <v>0</v>
      </c>
      <c r="BC125" s="30">
        <v>0</v>
      </c>
      <c r="BD125" s="30">
        <f t="shared" si="84"/>
        <v>0</v>
      </c>
      <c r="BE125" s="30">
        <f t="shared" si="85"/>
        <v>0</v>
      </c>
      <c r="BF125" s="30">
        <f t="shared" si="86"/>
        <v>214.82645960278347</v>
      </c>
      <c r="BG125" s="30">
        <f t="shared" si="87"/>
        <v>326.12476696225559</v>
      </c>
      <c r="BH125" s="32">
        <f t="shared" si="88"/>
        <v>540.95122656503906</v>
      </c>
      <c r="BI125" s="32"/>
      <c r="BJ125" s="6"/>
      <c r="BK125" s="6"/>
    </row>
    <row r="126" spans="1:63" x14ac:dyDescent="0.3">
      <c r="A126" s="26" t="s">
        <v>258</v>
      </c>
      <c r="B126" s="26" t="s">
        <v>259</v>
      </c>
      <c r="C126" s="27">
        <f>VLOOKUP(B126,[1]площадь!$A$6:$B$257,2,0)</f>
        <v>13.3</v>
      </c>
      <c r="D126" s="28"/>
      <c r="E126" s="9">
        <f t="shared" si="89"/>
        <v>366</v>
      </c>
      <c r="F126" s="10">
        <v>31</v>
      </c>
      <c r="G126" s="10">
        <v>29</v>
      </c>
      <c r="H126" s="10">
        <v>31</v>
      </c>
      <c r="I126" s="10">
        <v>30</v>
      </c>
      <c r="J126" s="11">
        <v>31</v>
      </c>
      <c r="K126" s="11">
        <v>30</v>
      </c>
      <c r="L126" s="11">
        <v>31</v>
      </c>
      <c r="M126" s="11">
        <v>31</v>
      </c>
      <c r="N126" s="11">
        <v>30</v>
      </c>
      <c r="O126" s="11">
        <v>31</v>
      </c>
      <c r="P126" s="12">
        <v>30</v>
      </c>
      <c r="Q126" s="11">
        <v>31</v>
      </c>
      <c r="R126" s="29"/>
      <c r="S126" s="30"/>
      <c r="T126" s="30"/>
      <c r="U126" s="30"/>
      <c r="V126" s="30"/>
      <c r="W126" s="30"/>
      <c r="X126" s="30"/>
      <c r="Y126" s="31"/>
      <c r="Z126" s="14"/>
      <c r="AA126" s="14"/>
      <c r="AB126" s="14"/>
      <c r="AC126" s="30"/>
      <c r="AD126" s="30"/>
      <c r="AE126" s="30"/>
      <c r="AF126" s="30"/>
      <c r="AG126" s="31"/>
      <c r="AH126" s="14"/>
      <c r="AI126" s="30">
        <f t="shared" si="73"/>
        <v>7.7179530977840222E-2</v>
      </c>
      <c r="AJ126" s="30">
        <f t="shared" si="47"/>
        <v>5.832287357291735E-2</v>
      </c>
      <c r="AK126" s="30">
        <f t="shared" si="74"/>
        <v>6.9862981058675978E-3</v>
      </c>
      <c r="AL126" s="30">
        <f t="shared" si="75"/>
        <v>0</v>
      </c>
      <c r="AM126" s="30"/>
      <c r="AN126" s="14"/>
      <c r="AO126" s="14"/>
      <c r="AP126" s="14"/>
      <c r="AQ126" s="30"/>
      <c r="AR126" s="30">
        <f t="shared" si="76"/>
        <v>0</v>
      </c>
      <c r="AS126" s="30">
        <f t="shared" si="77"/>
        <v>8.3617392300512031E-2</v>
      </c>
      <c r="AT126" s="30">
        <f t="shared" si="78"/>
        <v>0.1269382860398946</v>
      </c>
      <c r="AU126" s="14"/>
      <c r="AV126" s="30">
        <f t="shared" si="79"/>
        <v>179.51032751073902</v>
      </c>
      <c r="AW126" s="30">
        <f t="shared" si="80"/>
        <v>135.652005185777</v>
      </c>
      <c r="AX126" s="30">
        <f t="shared" si="81"/>
        <v>16.249291038475331</v>
      </c>
      <c r="AY126" s="30">
        <f t="shared" si="82"/>
        <v>0</v>
      </c>
      <c r="AZ126" s="30">
        <f t="shared" si="83"/>
        <v>0</v>
      </c>
      <c r="BA126" s="30">
        <v>0</v>
      </c>
      <c r="BB126" s="30">
        <v>0</v>
      </c>
      <c r="BC126" s="30">
        <v>0</v>
      </c>
      <c r="BD126" s="30">
        <f t="shared" si="84"/>
        <v>0</v>
      </c>
      <c r="BE126" s="30">
        <f t="shared" si="85"/>
        <v>0</v>
      </c>
      <c r="BF126" s="30">
        <f t="shared" si="86"/>
        <v>214.82645960278347</v>
      </c>
      <c r="BG126" s="30">
        <f t="shared" si="87"/>
        <v>326.12476696225559</v>
      </c>
      <c r="BH126" s="32">
        <f t="shared" si="88"/>
        <v>872.36285030003046</v>
      </c>
      <c r="BI126" s="32"/>
      <c r="BJ126" s="6"/>
      <c r="BK126" s="6"/>
    </row>
    <row r="127" spans="1:63" x14ac:dyDescent="0.3">
      <c r="A127" s="26" t="s">
        <v>260</v>
      </c>
      <c r="B127" s="26" t="s">
        <v>261</v>
      </c>
      <c r="C127" s="27">
        <f>VLOOKUP(B127,[1]площадь!$A$6:$B$257,2,0)</f>
        <v>13.3</v>
      </c>
      <c r="D127" s="28"/>
      <c r="E127" s="9">
        <f t="shared" si="89"/>
        <v>366</v>
      </c>
      <c r="F127" s="10">
        <v>31</v>
      </c>
      <c r="G127" s="10">
        <v>29</v>
      </c>
      <c r="H127" s="10">
        <v>31</v>
      </c>
      <c r="I127" s="10">
        <v>30</v>
      </c>
      <c r="J127" s="11">
        <v>31</v>
      </c>
      <c r="K127" s="11">
        <v>30</v>
      </c>
      <c r="L127" s="11">
        <v>31</v>
      </c>
      <c r="M127" s="11">
        <v>31</v>
      </c>
      <c r="N127" s="11">
        <v>30</v>
      </c>
      <c r="O127" s="11">
        <v>31</v>
      </c>
      <c r="P127" s="12">
        <v>30</v>
      </c>
      <c r="Q127" s="11">
        <v>31</v>
      </c>
      <c r="R127" s="29"/>
      <c r="S127" s="30"/>
      <c r="T127" s="30"/>
      <c r="U127" s="30"/>
      <c r="V127" s="30"/>
      <c r="W127" s="30"/>
      <c r="X127" s="30"/>
      <c r="Y127" s="31"/>
      <c r="Z127" s="14"/>
      <c r="AA127" s="14"/>
      <c r="AB127" s="14"/>
      <c r="AC127" s="30"/>
      <c r="AD127" s="30"/>
      <c r="AE127" s="30"/>
      <c r="AF127" s="30"/>
      <c r="AG127" s="31"/>
      <c r="AH127" s="14"/>
      <c r="AI127" s="30">
        <f t="shared" si="73"/>
        <v>7.7179530977840222E-2</v>
      </c>
      <c r="AJ127" s="30">
        <f t="shared" si="47"/>
        <v>5.832287357291735E-2</v>
      </c>
      <c r="AK127" s="30">
        <f t="shared" si="74"/>
        <v>6.9862981058675978E-3</v>
      </c>
      <c r="AL127" s="30">
        <f t="shared" si="75"/>
        <v>0</v>
      </c>
      <c r="AM127" s="30"/>
      <c r="AN127" s="14"/>
      <c r="AO127" s="14"/>
      <c r="AP127" s="14"/>
      <c r="AQ127" s="30"/>
      <c r="AR127" s="30">
        <f t="shared" si="76"/>
        <v>0</v>
      </c>
      <c r="AS127" s="30">
        <f t="shared" si="77"/>
        <v>8.3617392300512031E-2</v>
      </c>
      <c r="AT127" s="30">
        <f t="shared" si="78"/>
        <v>0.1269382860398946</v>
      </c>
      <c r="AU127" s="14"/>
      <c r="AV127" s="30">
        <f t="shared" si="79"/>
        <v>179.51032751073902</v>
      </c>
      <c r="AW127" s="30">
        <f t="shared" si="80"/>
        <v>135.652005185777</v>
      </c>
      <c r="AX127" s="30">
        <f t="shared" si="81"/>
        <v>16.249291038475331</v>
      </c>
      <c r="AY127" s="30">
        <f t="shared" si="82"/>
        <v>0</v>
      </c>
      <c r="AZ127" s="30">
        <f t="shared" si="83"/>
        <v>0</v>
      </c>
      <c r="BA127" s="30">
        <v>0</v>
      </c>
      <c r="BB127" s="30">
        <v>0</v>
      </c>
      <c r="BC127" s="30">
        <v>0</v>
      </c>
      <c r="BD127" s="30">
        <f t="shared" si="84"/>
        <v>0</v>
      </c>
      <c r="BE127" s="30">
        <f t="shared" si="85"/>
        <v>0</v>
      </c>
      <c r="BF127" s="30">
        <f t="shared" si="86"/>
        <v>214.82645960278347</v>
      </c>
      <c r="BG127" s="30">
        <f t="shared" si="87"/>
        <v>326.12476696225559</v>
      </c>
      <c r="BH127" s="32">
        <f t="shared" ref="BH127:BH157" si="90">SUM(AV127:BG127)</f>
        <v>872.36285030003046</v>
      </c>
      <c r="BI127" s="32"/>
      <c r="BJ127" s="6"/>
      <c r="BK127" s="6"/>
    </row>
    <row r="128" spans="1:63" x14ac:dyDescent="0.3">
      <c r="A128" s="26" t="s">
        <v>262</v>
      </c>
      <c r="B128" s="26" t="s">
        <v>263</v>
      </c>
      <c r="C128" s="27">
        <f>VLOOKUP(B128,[1]площадь!$A$6:$B$257,2,0)</f>
        <v>13.3</v>
      </c>
      <c r="D128" s="28"/>
      <c r="E128" s="9">
        <f t="shared" si="89"/>
        <v>366</v>
      </c>
      <c r="F128" s="10">
        <v>31</v>
      </c>
      <c r="G128" s="10">
        <v>29</v>
      </c>
      <c r="H128" s="10">
        <v>31</v>
      </c>
      <c r="I128" s="10">
        <v>30</v>
      </c>
      <c r="J128" s="11">
        <v>31</v>
      </c>
      <c r="K128" s="11">
        <v>30</v>
      </c>
      <c r="L128" s="11">
        <v>31</v>
      </c>
      <c r="M128" s="11">
        <v>31</v>
      </c>
      <c r="N128" s="11">
        <v>30</v>
      </c>
      <c r="O128" s="11">
        <v>31</v>
      </c>
      <c r="P128" s="12">
        <v>30</v>
      </c>
      <c r="Q128" s="11">
        <v>31</v>
      </c>
      <c r="R128" s="29"/>
      <c r="S128" s="30"/>
      <c r="T128" s="30"/>
      <c r="U128" s="30"/>
      <c r="V128" s="30"/>
      <c r="W128" s="30"/>
      <c r="X128" s="30"/>
      <c r="Y128" s="31"/>
      <c r="Z128" s="14"/>
      <c r="AA128" s="14"/>
      <c r="AB128" s="14"/>
      <c r="AC128" s="30"/>
      <c r="AD128" s="30"/>
      <c r="AE128" s="30"/>
      <c r="AF128" s="30"/>
      <c r="AG128" s="31"/>
      <c r="AH128" s="14"/>
      <c r="AI128" s="30">
        <f t="shared" si="73"/>
        <v>7.7179530977840222E-2</v>
      </c>
      <c r="AJ128" s="30">
        <f t="shared" si="47"/>
        <v>5.832287357291735E-2</v>
      </c>
      <c r="AK128" s="30">
        <f t="shared" si="74"/>
        <v>6.9862981058675978E-3</v>
      </c>
      <c r="AL128" s="30">
        <f t="shared" si="75"/>
        <v>0</v>
      </c>
      <c r="AM128" s="30"/>
      <c r="AN128" s="14"/>
      <c r="AO128" s="14"/>
      <c r="AP128" s="14"/>
      <c r="AQ128" s="30"/>
      <c r="AR128" s="30">
        <f t="shared" si="76"/>
        <v>0</v>
      </c>
      <c r="AS128" s="30">
        <f t="shared" si="77"/>
        <v>8.3617392300512031E-2</v>
      </c>
      <c r="AT128" s="30">
        <f t="shared" si="78"/>
        <v>0.1269382860398946</v>
      </c>
      <c r="AU128" s="14"/>
      <c r="AV128" s="30">
        <f t="shared" si="79"/>
        <v>179.51032751073902</v>
      </c>
      <c r="AW128" s="30">
        <f t="shared" si="80"/>
        <v>135.652005185777</v>
      </c>
      <c r="AX128" s="30">
        <f t="shared" si="81"/>
        <v>16.249291038475331</v>
      </c>
      <c r="AY128" s="30">
        <f t="shared" si="82"/>
        <v>0</v>
      </c>
      <c r="AZ128" s="30">
        <f t="shared" si="83"/>
        <v>0</v>
      </c>
      <c r="BA128" s="30">
        <v>0</v>
      </c>
      <c r="BB128" s="30">
        <v>0</v>
      </c>
      <c r="BC128" s="30">
        <v>0</v>
      </c>
      <c r="BD128" s="30">
        <f t="shared" si="84"/>
        <v>0</v>
      </c>
      <c r="BE128" s="30">
        <f t="shared" si="85"/>
        <v>0</v>
      </c>
      <c r="BF128" s="30">
        <f t="shared" si="86"/>
        <v>214.82645960278347</v>
      </c>
      <c r="BG128" s="30">
        <f t="shared" si="87"/>
        <v>326.12476696225559</v>
      </c>
      <c r="BH128" s="32">
        <f t="shared" si="90"/>
        <v>872.36285030003046</v>
      </c>
      <c r="BI128" s="32"/>
      <c r="BJ128" s="6"/>
      <c r="BK128" s="6"/>
    </row>
    <row r="129" spans="1:63" x14ac:dyDescent="0.3">
      <c r="A129" s="26" t="s">
        <v>264</v>
      </c>
      <c r="B129" s="26" t="s">
        <v>265</v>
      </c>
      <c r="C129" s="27">
        <f>VLOOKUP(B129,[1]площадь!$A$6:$B$257,2,0)</f>
        <v>13.3</v>
      </c>
      <c r="D129" s="28"/>
      <c r="E129" s="9">
        <f t="shared" si="89"/>
        <v>366</v>
      </c>
      <c r="F129" s="10">
        <v>31</v>
      </c>
      <c r="G129" s="10">
        <v>29</v>
      </c>
      <c r="H129" s="10">
        <v>31</v>
      </c>
      <c r="I129" s="10">
        <v>30</v>
      </c>
      <c r="J129" s="11">
        <v>31</v>
      </c>
      <c r="K129" s="11">
        <v>30</v>
      </c>
      <c r="L129" s="11">
        <v>31</v>
      </c>
      <c r="M129" s="11">
        <v>31</v>
      </c>
      <c r="N129" s="11">
        <v>30</v>
      </c>
      <c r="O129" s="11">
        <v>31</v>
      </c>
      <c r="P129" s="12">
        <v>30</v>
      </c>
      <c r="Q129" s="11">
        <v>31</v>
      </c>
      <c r="R129" s="29"/>
      <c r="S129" s="30"/>
      <c r="T129" s="30"/>
      <c r="U129" s="30"/>
      <c r="V129" s="30"/>
      <c r="W129" s="30"/>
      <c r="X129" s="30"/>
      <c r="Y129" s="31"/>
      <c r="Z129" s="14"/>
      <c r="AA129" s="14"/>
      <c r="AB129" s="14"/>
      <c r="AC129" s="30"/>
      <c r="AD129" s="30"/>
      <c r="AE129" s="30"/>
      <c r="AF129" s="30"/>
      <c r="AG129" s="31"/>
      <c r="AH129" s="14"/>
      <c r="AI129" s="30">
        <f t="shared" si="73"/>
        <v>7.7179530977840222E-2</v>
      </c>
      <c r="AJ129" s="30">
        <f t="shared" si="47"/>
        <v>5.832287357291735E-2</v>
      </c>
      <c r="AK129" s="30">
        <f t="shared" si="74"/>
        <v>6.9862981058675978E-3</v>
      </c>
      <c r="AL129" s="30">
        <f t="shared" si="75"/>
        <v>0</v>
      </c>
      <c r="AM129" s="30"/>
      <c r="AN129" s="14"/>
      <c r="AO129" s="14"/>
      <c r="AP129" s="14"/>
      <c r="AQ129" s="30"/>
      <c r="AR129" s="30">
        <f t="shared" si="76"/>
        <v>0</v>
      </c>
      <c r="AS129" s="30">
        <f t="shared" si="77"/>
        <v>8.3617392300512031E-2</v>
      </c>
      <c r="AT129" s="30">
        <f t="shared" si="78"/>
        <v>0.1269382860398946</v>
      </c>
      <c r="AU129" s="14"/>
      <c r="AV129" s="30">
        <f t="shared" si="79"/>
        <v>179.51032751073902</v>
      </c>
      <c r="AW129" s="30">
        <f t="shared" si="80"/>
        <v>135.652005185777</v>
      </c>
      <c r="AX129" s="30">
        <f t="shared" si="81"/>
        <v>16.249291038475331</v>
      </c>
      <c r="AY129" s="30">
        <f t="shared" si="82"/>
        <v>0</v>
      </c>
      <c r="AZ129" s="30">
        <f t="shared" si="83"/>
        <v>0</v>
      </c>
      <c r="BA129" s="30">
        <v>0</v>
      </c>
      <c r="BB129" s="30">
        <v>0</v>
      </c>
      <c r="BC129" s="30">
        <v>0</v>
      </c>
      <c r="BD129" s="30">
        <f t="shared" si="84"/>
        <v>0</v>
      </c>
      <c r="BE129" s="30">
        <f t="shared" si="85"/>
        <v>0</v>
      </c>
      <c r="BF129" s="30">
        <f t="shared" si="86"/>
        <v>214.82645960278347</v>
      </c>
      <c r="BG129" s="30">
        <f t="shared" si="87"/>
        <v>326.12476696225559</v>
      </c>
      <c r="BH129" s="32">
        <f t="shared" si="90"/>
        <v>872.36285030003046</v>
      </c>
      <c r="BI129" s="32"/>
      <c r="BJ129" s="6"/>
      <c r="BK129" s="6"/>
    </row>
    <row r="130" spans="1:63" x14ac:dyDescent="0.3">
      <c r="A130" s="26" t="s">
        <v>266</v>
      </c>
      <c r="B130" s="26" t="s">
        <v>267</v>
      </c>
      <c r="C130" s="27">
        <f>VLOOKUP(B130,[1]площадь!$A$6:$B$257,2,0)</f>
        <v>13.3</v>
      </c>
      <c r="D130" s="28"/>
      <c r="E130" s="9">
        <f t="shared" si="89"/>
        <v>366</v>
      </c>
      <c r="F130" s="10">
        <v>31</v>
      </c>
      <c r="G130" s="10">
        <v>29</v>
      </c>
      <c r="H130" s="10">
        <v>31</v>
      </c>
      <c r="I130" s="10">
        <v>30</v>
      </c>
      <c r="J130" s="11">
        <v>31</v>
      </c>
      <c r="K130" s="11">
        <v>30</v>
      </c>
      <c r="L130" s="11">
        <v>31</v>
      </c>
      <c r="M130" s="11">
        <v>31</v>
      </c>
      <c r="N130" s="11">
        <v>30</v>
      </c>
      <c r="O130" s="11">
        <v>31</v>
      </c>
      <c r="P130" s="12">
        <v>30</v>
      </c>
      <c r="Q130" s="11">
        <v>31</v>
      </c>
      <c r="R130" s="29"/>
      <c r="S130" s="30"/>
      <c r="T130" s="30"/>
      <c r="U130" s="30"/>
      <c r="V130" s="30"/>
      <c r="W130" s="30"/>
      <c r="X130" s="30"/>
      <c r="Y130" s="31"/>
      <c r="Z130" s="14"/>
      <c r="AA130" s="14"/>
      <c r="AB130" s="14"/>
      <c r="AC130" s="30"/>
      <c r="AD130" s="30"/>
      <c r="AE130" s="30"/>
      <c r="AF130" s="30"/>
      <c r="AG130" s="31"/>
      <c r="AH130" s="14"/>
      <c r="AI130" s="30">
        <f t="shared" si="73"/>
        <v>7.7179530977840222E-2</v>
      </c>
      <c r="AJ130" s="30">
        <f t="shared" si="47"/>
        <v>5.832287357291735E-2</v>
      </c>
      <c r="AK130" s="30">
        <f t="shared" si="74"/>
        <v>6.9862981058675978E-3</v>
      </c>
      <c r="AL130" s="30">
        <f t="shared" si="75"/>
        <v>0</v>
      </c>
      <c r="AM130" s="30"/>
      <c r="AN130" s="14"/>
      <c r="AO130" s="14"/>
      <c r="AP130" s="14"/>
      <c r="AQ130" s="30"/>
      <c r="AR130" s="30">
        <f t="shared" si="76"/>
        <v>0</v>
      </c>
      <c r="AS130" s="30">
        <f t="shared" si="77"/>
        <v>8.3617392300512031E-2</v>
      </c>
      <c r="AT130" s="30">
        <f t="shared" si="78"/>
        <v>0.1269382860398946</v>
      </c>
      <c r="AU130" s="14"/>
      <c r="AV130" s="30">
        <f t="shared" si="79"/>
        <v>179.51032751073902</v>
      </c>
      <c r="AW130" s="30">
        <f t="shared" si="80"/>
        <v>135.652005185777</v>
      </c>
      <c r="AX130" s="30">
        <f t="shared" si="81"/>
        <v>16.249291038475331</v>
      </c>
      <c r="AY130" s="30">
        <f t="shared" si="82"/>
        <v>0</v>
      </c>
      <c r="AZ130" s="30">
        <f t="shared" si="83"/>
        <v>0</v>
      </c>
      <c r="BA130" s="30">
        <v>0</v>
      </c>
      <c r="BB130" s="30">
        <v>0</v>
      </c>
      <c r="BC130" s="30">
        <v>0</v>
      </c>
      <c r="BD130" s="30">
        <f t="shared" si="84"/>
        <v>0</v>
      </c>
      <c r="BE130" s="30">
        <f t="shared" si="85"/>
        <v>0</v>
      </c>
      <c r="BF130" s="30">
        <f t="shared" si="86"/>
        <v>214.82645960278347</v>
      </c>
      <c r="BG130" s="30">
        <f t="shared" si="87"/>
        <v>326.12476696225559</v>
      </c>
      <c r="BH130" s="32">
        <f t="shared" si="90"/>
        <v>872.36285030003046</v>
      </c>
      <c r="BI130" s="32"/>
      <c r="BJ130" s="6"/>
      <c r="BK130" s="6"/>
    </row>
    <row r="131" spans="1:63" x14ac:dyDescent="0.3">
      <c r="A131" s="26" t="s">
        <v>268</v>
      </c>
      <c r="B131" s="26" t="s">
        <v>269</v>
      </c>
      <c r="C131" s="27">
        <f>VLOOKUP(B131,[1]площадь!$A$6:$B$257,2,0)</f>
        <v>13.3</v>
      </c>
      <c r="D131" s="28"/>
      <c r="E131" s="9">
        <f t="shared" si="89"/>
        <v>366</v>
      </c>
      <c r="F131" s="10">
        <v>31</v>
      </c>
      <c r="G131" s="10">
        <v>29</v>
      </c>
      <c r="H131" s="10">
        <v>31</v>
      </c>
      <c r="I131" s="10">
        <v>30</v>
      </c>
      <c r="J131" s="11">
        <v>31</v>
      </c>
      <c r="K131" s="11">
        <v>30</v>
      </c>
      <c r="L131" s="11">
        <v>31</v>
      </c>
      <c r="M131" s="11">
        <v>31</v>
      </c>
      <c r="N131" s="11">
        <v>30</v>
      </c>
      <c r="O131" s="11">
        <v>31</v>
      </c>
      <c r="P131" s="12">
        <v>30</v>
      </c>
      <c r="Q131" s="11">
        <v>31</v>
      </c>
      <c r="R131" s="29"/>
      <c r="S131" s="30"/>
      <c r="T131" s="30"/>
      <c r="U131" s="30"/>
      <c r="V131" s="30"/>
      <c r="W131" s="30"/>
      <c r="X131" s="30"/>
      <c r="Y131" s="31"/>
      <c r="Z131" s="14"/>
      <c r="AA131" s="14"/>
      <c r="AB131" s="14"/>
      <c r="AC131" s="30"/>
      <c r="AD131" s="30"/>
      <c r="AE131" s="30"/>
      <c r="AF131" s="30"/>
      <c r="AG131" s="31"/>
      <c r="AH131" s="14"/>
      <c r="AI131" s="30">
        <f t="shared" si="73"/>
        <v>7.7179530977840222E-2</v>
      </c>
      <c r="AJ131" s="30">
        <f t="shared" si="47"/>
        <v>5.832287357291735E-2</v>
      </c>
      <c r="AK131" s="30">
        <f t="shared" si="74"/>
        <v>6.9862981058675978E-3</v>
      </c>
      <c r="AL131" s="30">
        <f t="shared" si="75"/>
        <v>0</v>
      </c>
      <c r="AM131" s="30"/>
      <c r="AN131" s="14"/>
      <c r="AO131" s="14"/>
      <c r="AP131" s="14"/>
      <c r="AQ131" s="30"/>
      <c r="AR131" s="30">
        <f t="shared" si="76"/>
        <v>0</v>
      </c>
      <c r="AS131" s="30">
        <f t="shared" si="77"/>
        <v>8.3617392300512031E-2</v>
      </c>
      <c r="AT131" s="30">
        <f t="shared" si="78"/>
        <v>0.1269382860398946</v>
      </c>
      <c r="AU131" s="14"/>
      <c r="AV131" s="30">
        <f t="shared" si="79"/>
        <v>179.51032751073902</v>
      </c>
      <c r="AW131" s="30">
        <f t="shared" si="80"/>
        <v>135.652005185777</v>
      </c>
      <c r="AX131" s="30">
        <f t="shared" si="81"/>
        <v>16.249291038475331</v>
      </c>
      <c r="AY131" s="30">
        <f t="shared" si="82"/>
        <v>0</v>
      </c>
      <c r="AZ131" s="30">
        <f t="shared" si="83"/>
        <v>0</v>
      </c>
      <c r="BA131" s="30">
        <v>0</v>
      </c>
      <c r="BB131" s="30">
        <v>0</v>
      </c>
      <c r="BC131" s="30">
        <v>0</v>
      </c>
      <c r="BD131" s="30">
        <f t="shared" si="84"/>
        <v>0</v>
      </c>
      <c r="BE131" s="30">
        <f t="shared" si="85"/>
        <v>0</v>
      </c>
      <c r="BF131" s="30">
        <f t="shared" si="86"/>
        <v>214.82645960278347</v>
      </c>
      <c r="BG131" s="30">
        <f t="shared" si="87"/>
        <v>326.12476696225559</v>
      </c>
      <c r="BH131" s="32">
        <f t="shared" si="90"/>
        <v>872.36285030003046</v>
      </c>
      <c r="BI131" s="32"/>
      <c r="BJ131" s="6"/>
      <c r="BK131" s="6"/>
    </row>
    <row r="132" spans="1:63" x14ac:dyDescent="0.3">
      <c r="A132" s="26" t="s">
        <v>270</v>
      </c>
      <c r="B132" s="26" t="s">
        <v>271</v>
      </c>
      <c r="C132" s="27">
        <f>VLOOKUP(B132,[1]площадь!$A$6:$B$257,2,0)</f>
        <v>13.3</v>
      </c>
      <c r="D132" s="28"/>
      <c r="E132" s="9">
        <f t="shared" si="89"/>
        <v>366</v>
      </c>
      <c r="F132" s="10">
        <v>31</v>
      </c>
      <c r="G132" s="10">
        <v>29</v>
      </c>
      <c r="H132" s="10">
        <v>31</v>
      </c>
      <c r="I132" s="10">
        <v>30</v>
      </c>
      <c r="J132" s="11">
        <v>31</v>
      </c>
      <c r="K132" s="11">
        <v>30</v>
      </c>
      <c r="L132" s="11">
        <v>31</v>
      </c>
      <c r="M132" s="11">
        <v>31</v>
      </c>
      <c r="N132" s="11">
        <v>30</v>
      </c>
      <c r="O132" s="11">
        <v>31</v>
      </c>
      <c r="P132" s="12">
        <v>30</v>
      </c>
      <c r="Q132" s="11">
        <v>31</v>
      </c>
      <c r="R132" s="29"/>
      <c r="S132" s="30"/>
      <c r="T132" s="30"/>
      <c r="U132" s="30"/>
      <c r="V132" s="30"/>
      <c r="W132" s="30"/>
      <c r="X132" s="30"/>
      <c r="Y132" s="31"/>
      <c r="Z132" s="14"/>
      <c r="AA132" s="14"/>
      <c r="AB132" s="14"/>
      <c r="AC132" s="30"/>
      <c r="AD132" s="30"/>
      <c r="AE132" s="30"/>
      <c r="AF132" s="30"/>
      <c r="AG132" s="31"/>
      <c r="AH132" s="14"/>
      <c r="AI132" s="30">
        <f t="shared" si="73"/>
        <v>7.7179530977840222E-2</v>
      </c>
      <c r="AJ132" s="30">
        <f t="shared" si="47"/>
        <v>5.832287357291735E-2</v>
      </c>
      <c r="AK132" s="30">
        <f t="shared" si="74"/>
        <v>6.9862981058675978E-3</v>
      </c>
      <c r="AL132" s="30">
        <f t="shared" si="75"/>
        <v>0</v>
      </c>
      <c r="AM132" s="30"/>
      <c r="AN132" s="14"/>
      <c r="AO132" s="14"/>
      <c r="AP132" s="14"/>
      <c r="AQ132" s="30"/>
      <c r="AR132" s="30">
        <f t="shared" si="76"/>
        <v>0</v>
      </c>
      <c r="AS132" s="30">
        <f t="shared" si="77"/>
        <v>8.3617392300512031E-2</v>
      </c>
      <c r="AT132" s="30">
        <f t="shared" si="78"/>
        <v>0.1269382860398946</v>
      </c>
      <c r="AU132" s="14"/>
      <c r="AV132" s="30">
        <f t="shared" si="79"/>
        <v>179.51032751073902</v>
      </c>
      <c r="AW132" s="30">
        <f t="shared" ref="AW132:AW163" si="91">(U132+AJ132)*2325.88</f>
        <v>135.652005185777</v>
      </c>
      <c r="AX132" s="30">
        <f t="shared" ref="AX132:AX163" si="92">(V132+AK132)*2325.88</f>
        <v>16.249291038475331</v>
      </c>
      <c r="AY132" s="30">
        <f t="shared" ref="AY132:AY163" si="93">(W132+AL132)*2325.88</f>
        <v>0</v>
      </c>
      <c r="AZ132" s="30">
        <f t="shared" ref="AZ132:AZ163" si="94">(X132+AM132)*2325.88</f>
        <v>0</v>
      </c>
      <c r="BA132" s="30">
        <v>0</v>
      </c>
      <c r="BB132" s="30">
        <v>0</v>
      </c>
      <c r="BC132" s="30">
        <v>0</v>
      </c>
      <c r="BD132" s="30">
        <f t="shared" ref="BD132:BD163" si="95">(AC132+AQ132)*2325.88</f>
        <v>0</v>
      </c>
      <c r="BE132" s="30">
        <f t="shared" ref="BE132:BE163" si="96">(AD132+AR132)*2569.16</f>
        <v>0</v>
      </c>
      <c r="BF132" s="30">
        <f t="shared" ref="BF132:BF163" si="97">(AE132+AS132)*2569.16</f>
        <v>214.82645960278347</v>
      </c>
      <c r="BG132" s="30">
        <f t="shared" ref="BG132:BG163" si="98">(AF132+AT132)*2569.16</f>
        <v>326.12476696225559</v>
      </c>
      <c r="BH132" s="32">
        <f t="shared" si="90"/>
        <v>872.36285030003046</v>
      </c>
      <c r="BI132" s="32"/>
      <c r="BJ132" s="6"/>
      <c r="BK132" s="6"/>
    </row>
    <row r="133" spans="1:63" x14ac:dyDescent="0.3">
      <c r="A133" s="26" t="s">
        <v>272</v>
      </c>
      <c r="B133" s="26" t="s">
        <v>273</v>
      </c>
      <c r="C133" s="27">
        <f>VLOOKUP(B133,[1]площадь!$A$6:$B$257,2,0)</f>
        <v>13.3</v>
      </c>
      <c r="D133" s="28"/>
      <c r="E133" s="9">
        <f t="shared" si="89"/>
        <v>366</v>
      </c>
      <c r="F133" s="10">
        <v>31</v>
      </c>
      <c r="G133" s="10">
        <v>29</v>
      </c>
      <c r="H133" s="10">
        <v>31</v>
      </c>
      <c r="I133" s="10">
        <v>30</v>
      </c>
      <c r="J133" s="11">
        <v>31</v>
      </c>
      <c r="K133" s="11">
        <v>30</v>
      </c>
      <c r="L133" s="11">
        <v>31</v>
      </c>
      <c r="M133" s="11">
        <v>31</v>
      </c>
      <c r="N133" s="11">
        <v>30</v>
      </c>
      <c r="O133" s="11">
        <v>31</v>
      </c>
      <c r="P133" s="12">
        <v>30</v>
      </c>
      <c r="Q133" s="11">
        <v>31</v>
      </c>
      <c r="R133" s="29"/>
      <c r="S133" s="30"/>
      <c r="T133" s="30"/>
      <c r="U133" s="30"/>
      <c r="V133" s="30"/>
      <c r="W133" s="30"/>
      <c r="X133" s="30"/>
      <c r="Y133" s="31"/>
      <c r="Z133" s="14"/>
      <c r="AA133" s="14"/>
      <c r="AB133" s="14"/>
      <c r="AC133" s="30"/>
      <c r="AD133" s="30"/>
      <c r="AE133" s="30"/>
      <c r="AF133" s="30"/>
      <c r="AG133" s="31"/>
      <c r="AH133" s="14"/>
      <c r="AI133" s="30">
        <f t="shared" si="73"/>
        <v>7.7179530977840222E-2</v>
      </c>
      <c r="AJ133" s="30">
        <f t="shared" ref="AJ133:AJ196" si="99">$AJ$1*C133/29*G133</f>
        <v>5.832287357291735E-2</v>
      </c>
      <c r="AK133" s="30">
        <f t="shared" si="74"/>
        <v>6.9862981058675978E-3</v>
      </c>
      <c r="AL133" s="30">
        <f t="shared" si="75"/>
        <v>0</v>
      </c>
      <c r="AM133" s="30"/>
      <c r="AN133" s="14"/>
      <c r="AO133" s="14"/>
      <c r="AP133" s="14"/>
      <c r="AQ133" s="30"/>
      <c r="AR133" s="30">
        <f t="shared" si="76"/>
        <v>0</v>
      </c>
      <c r="AS133" s="30">
        <f t="shared" si="77"/>
        <v>8.3617392300512031E-2</v>
      </c>
      <c r="AT133" s="30">
        <f t="shared" si="78"/>
        <v>0.1269382860398946</v>
      </c>
      <c r="AU133" s="14"/>
      <c r="AV133" s="30">
        <f t="shared" ref="AV133:AV164" si="100">(T133+AI133)*2325.88</f>
        <v>179.51032751073902</v>
      </c>
      <c r="AW133" s="30">
        <f t="shared" si="91"/>
        <v>135.652005185777</v>
      </c>
      <c r="AX133" s="30">
        <f t="shared" si="92"/>
        <v>16.249291038475331</v>
      </c>
      <c r="AY133" s="30">
        <f t="shared" si="93"/>
        <v>0</v>
      </c>
      <c r="AZ133" s="30">
        <f t="shared" si="94"/>
        <v>0</v>
      </c>
      <c r="BA133" s="30">
        <v>0</v>
      </c>
      <c r="BB133" s="30">
        <v>0</v>
      </c>
      <c r="BC133" s="30">
        <v>0</v>
      </c>
      <c r="BD133" s="30">
        <f t="shared" si="95"/>
        <v>0</v>
      </c>
      <c r="BE133" s="30">
        <f t="shared" si="96"/>
        <v>0</v>
      </c>
      <c r="BF133" s="30">
        <f t="shared" si="97"/>
        <v>214.82645960278347</v>
      </c>
      <c r="BG133" s="30">
        <f t="shared" si="98"/>
        <v>326.12476696225559</v>
      </c>
      <c r="BH133" s="32">
        <f t="shared" si="90"/>
        <v>872.36285030003046</v>
      </c>
      <c r="BI133" s="32"/>
      <c r="BJ133" s="6"/>
      <c r="BK133" s="6"/>
    </row>
    <row r="134" spans="1:63" x14ac:dyDescent="0.3">
      <c r="A134" s="26" t="s">
        <v>274</v>
      </c>
      <c r="B134" s="26" t="s">
        <v>275</v>
      </c>
      <c r="C134" s="27">
        <f>VLOOKUP(B134,[1]площадь!$A$6:$B$257,2,0)</f>
        <v>13.3</v>
      </c>
      <c r="D134" s="28"/>
      <c r="E134" s="9">
        <f t="shared" si="89"/>
        <v>366</v>
      </c>
      <c r="F134" s="10">
        <v>31</v>
      </c>
      <c r="G134" s="10">
        <v>29</v>
      </c>
      <c r="H134" s="10">
        <v>31</v>
      </c>
      <c r="I134" s="10">
        <v>30</v>
      </c>
      <c r="J134" s="11">
        <v>31</v>
      </c>
      <c r="K134" s="11">
        <v>30</v>
      </c>
      <c r="L134" s="11">
        <v>31</v>
      </c>
      <c r="M134" s="11">
        <v>31</v>
      </c>
      <c r="N134" s="11">
        <v>30</v>
      </c>
      <c r="O134" s="11">
        <v>31</v>
      </c>
      <c r="P134" s="12">
        <v>30</v>
      </c>
      <c r="Q134" s="11">
        <v>31</v>
      </c>
      <c r="R134" s="29"/>
      <c r="S134" s="30"/>
      <c r="T134" s="30"/>
      <c r="U134" s="30"/>
      <c r="V134" s="30"/>
      <c r="W134" s="30"/>
      <c r="X134" s="30"/>
      <c r="Y134" s="31"/>
      <c r="Z134" s="14"/>
      <c r="AA134" s="14"/>
      <c r="AB134" s="14"/>
      <c r="AC134" s="30"/>
      <c r="AD134" s="30"/>
      <c r="AE134" s="30"/>
      <c r="AF134" s="30"/>
      <c r="AG134" s="31"/>
      <c r="AH134" s="14"/>
      <c r="AI134" s="30">
        <f t="shared" si="73"/>
        <v>7.7179530977840222E-2</v>
      </c>
      <c r="AJ134" s="30">
        <f t="shared" si="99"/>
        <v>5.832287357291735E-2</v>
      </c>
      <c r="AK134" s="30">
        <f t="shared" si="74"/>
        <v>6.9862981058675978E-3</v>
      </c>
      <c r="AL134" s="30">
        <f t="shared" si="75"/>
        <v>0</v>
      </c>
      <c r="AM134" s="30"/>
      <c r="AN134" s="14"/>
      <c r="AO134" s="14"/>
      <c r="AP134" s="14"/>
      <c r="AQ134" s="30"/>
      <c r="AR134" s="30">
        <f t="shared" si="76"/>
        <v>0</v>
      </c>
      <c r="AS134" s="30">
        <f t="shared" si="77"/>
        <v>8.3617392300512031E-2</v>
      </c>
      <c r="AT134" s="30">
        <f t="shared" si="78"/>
        <v>0.1269382860398946</v>
      </c>
      <c r="AU134" s="14"/>
      <c r="AV134" s="30">
        <f t="shared" si="100"/>
        <v>179.51032751073902</v>
      </c>
      <c r="AW134" s="30">
        <f t="shared" si="91"/>
        <v>135.652005185777</v>
      </c>
      <c r="AX134" s="30">
        <f t="shared" si="92"/>
        <v>16.249291038475331</v>
      </c>
      <c r="AY134" s="30">
        <f t="shared" si="93"/>
        <v>0</v>
      </c>
      <c r="AZ134" s="30">
        <f t="shared" si="94"/>
        <v>0</v>
      </c>
      <c r="BA134" s="30">
        <v>0</v>
      </c>
      <c r="BB134" s="30">
        <v>0</v>
      </c>
      <c r="BC134" s="30">
        <v>0</v>
      </c>
      <c r="BD134" s="30">
        <f t="shared" si="95"/>
        <v>0</v>
      </c>
      <c r="BE134" s="30">
        <f t="shared" si="96"/>
        <v>0</v>
      </c>
      <c r="BF134" s="30">
        <f t="shared" si="97"/>
        <v>214.82645960278347</v>
      </c>
      <c r="BG134" s="30">
        <f t="shared" si="98"/>
        <v>326.12476696225559</v>
      </c>
      <c r="BH134" s="32">
        <f t="shared" si="90"/>
        <v>872.36285030003046</v>
      </c>
      <c r="BI134" s="32"/>
      <c r="BJ134" s="6"/>
      <c r="BK134" s="6"/>
    </row>
    <row r="135" spans="1:63" x14ac:dyDescent="0.3">
      <c r="A135" s="26" t="s">
        <v>276</v>
      </c>
      <c r="B135" s="26" t="s">
        <v>277</v>
      </c>
      <c r="C135" s="27">
        <f>VLOOKUP(B135,[1]площадь!$A$6:$B$257,2,0)</f>
        <v>13.3</v>
      </c>
      <c r="D135" s="28"/>
      <c r="E135" s="9">
        <f t="shared" si="89"/>
        <v>366</v>
      </c>
      <c r="F135" s="10">
        <v>31</v>
      </c>
      <c r="G135" s="10">
        <v>29</v>
      </c>
      <c r="H135" s="10">
        <v>31</v>
      </c>
      <c r="I135" s="10">
        <v>30</v>
      </c>
      <c r="J135" s="11">
        <v>31</v>
      </c>
      <c r="K135" s="11">
        <v>30</v>
      </c>
      <c r="L135" s="11">
        <v>31</v>
      </c>
      <c r="M135" s="11">
        <v>31</v>
      </c>
      <c r="N135" s="11">
        <v>30</v>
      </c>
      <c r="O135" s="11">
        <v>31</v>
      </c>
      <c r="P135" s="12">
        <v>30</v>
      </c>
      <c r="Q135" s="11">
        <v>31</v>
      </c>
      <c r="R135" s="29"/>
      <c r="S135" s="30"/>
      <c r="T135" s="30"/>
      <c r="U135" s="30"/>
      <c r="V135" s="30"/>
      <c r="W135" s="30"/>
      <c r="X135" s="30"/>
      <c r="Y135" s="31"/>
      <c r="Z135" s="14"/>
      <c r="AA135" s="14"/>
      <c r="AB135" s="14"/>
      <c r="AC135" s="30"/>
      <c r="AD135" s="30"/>
      <c r="AE135" s="30"/>
      <c r="AF135" s="30"/>
      <c r="AG135" s="31"/>
      <c r="AH135" s="14"/>
      <c r="AI135" s="30">
        <f t="shared" si="73"/>
        <v>7.7179530977840222E-2</v>
      </c>
      <c r="AJ135" s="30">
        <f t="shared" si="99"/>
        <v>5.832287357291735E-2</v>
      </c>
      <c r="AK135" s="30">
        <f t="shared" si="74"/>
        <v>6.9862981058675978E-3</v>
      </c>
      <c r="AL135" s="30">
        <f t="shared" si="75"/>
        <v>0</v>
      </c>
      <c r="AM135" s="30"/>
      <c r="AN135" s="14"/>
      <c r="AO135" s="14"/>
      <c r="AP135" s="14"/>
      <c r="AQ135" s="30"/>
      <c r="AR135" s="30">
        <f t="shared" si="76"/>
        <v>0</v>
      </c>
      <c r="AS135" s="30">
        <f t="shared" si="77"/>
        <v>8.3617392300512031E-2</v>
      </c>
      <c r="AT135" s="30">
        <f t="shared" si="78"/>
        <v>0.1269382860398946</v>
      </c>
      <c r="AU135" s="14"/>
      <c r="AV135" s="30">
        <f t="shared" si="100"/>
        <v>179.51032751073902</v>
      </c>
      <c r="AW135" s="30">
        <f t="shared" si="91"/>
        <v>135.652005185777</v>
      </c>
      <c r="AX135" s="30">
        <f t="shared" si="92"/>
        <v>16.249291038475331</v>
      </c>
      <c r="AY135" s="30">
        <f t="shared" si="93"/>
        <v>0</v>
      </c>
      <c r="AZ135" s="30">
        <f t="shared" si="94"/>
        <v>0</v>
      </c>
      <c r="BA135" s="30">
        <v>0</v>
      </c>
      <c r="BB135" s="30">
        <v>0</v>
      </c>
      <c r="BC135" s="30">
        <v>0</v>
      </c>
      <c r="BD135" s="30">
        <f t="shared" si="95"/>
        <v>0</v>
      </c>
      <c r="BE135" s="30">
        <f t="shared" si="96"/>
        <v>0</v>
      </c>
      <c r="BF135" s="30">
        <f t="shared" si="97"/>
        <v>214.82645960278347</v>
      </c>
      <c r="BG135" s="30">
        <f t="shared" si="98"/>
        <v>326.12476696225559</v>
      </c>
      <c r="BH135" s="32">
        <f t="shared" si="90"/>
        <v>872.36285030003046</v>
      </c>
      <c r="BI135" s="32"/>
      <c r="BJ135" s="6"/>
      <c r="BK135" s="6"/>
    </row>
    <row r="136" spans="1:63" x14ac:dyDescent="0.3">
      <c r="A136" s="26" t="s">
        <v>278</v>
      </c>
      <c r="B136" s="26" t="s">
        <v>279</v>
      </c>
      <c r="C136" s="27">
        <f>VLOOKUP(B136,[1]площадь!$A$6:$B$257,2,0)</f>
        <v>13.3</v>
      </c>
      <c r="D136" s="28"/>
      <c r="E136" s="9">
        <f t="shared" si="89"/>
        <v>366</v>
      </c>
      <c r="F136" s="10">
        <v>31</v>
      </c>
      <c r="G136" s="10">
        <v>29</v>
      </c>
      <c r="H136" s="10">
        <v>31</v>
      </c>
      <c r="I136" s="10">
        <v>30</v>
      </c>
      <c r="J136" s="11">
        <v>31</v>
      </c>
      <c r="K136" s="11">
        <v>30</v>
      </c>
      <c r="L136" s="11">
        <v>31</v>
      </c>
      <c r="M136" s="11">
        <v>31</v>
      </c>
      <c r="N136" s="11">
        <v>30</v>
      </c>
      <c r="O136" s="11">
        <v>31</v>
      </c>
      <c r="P136" s="12">
        <v>30</v>
      </c>
      <c r="Q136" s="11">
        <v>31</v>
      </c>
      <c r="R136" s="29"/>
      <c r="S136" s="30"/>
      <c r="T136" s="30"/>
      <c r="U136" s="30"/>
      <c r="V136" s="30"/>
      <c r="W136" s="30"/>
      <c r="X136" s="30"/>
      <c r="Y136" s="31"/>
      <c r="Z136" s="14"/>
      <c r="AA136" s="14"/>
      <c r="AB136" s="14"/>
      <c r="AC136" s="30"/>
      <c r="AD136" s="30"/>
      <c r="AE136" s="30"/>
      <c r="AF136" s="30"/>
      <c r="AG136" s="31"/>
      <c r="AH136" s="14"/>
      <c r="AI136" s="30">
        <f t="shared" si="73"/>
        <v>7.7179530977840222E-2</v>
      </c>
      <c r="AJ136" s="30">
        <f t="shared" si="99"/>
        <v>5.832287357291735E-2</v>
      </c>
      <c r="AK136" s="30">
        <f t="shared" si="74"/>
        <v>6.9862981058675978E-3</v>
      </c>
      <c r="AL136" s="30">
        <f t="shared" si="75"/>
        <v>0</v>
      </c>
      <c r="AM136" s="30"/>
      <c r="AN136" s="14"/>
      <c r="AO136" s="14"/>
      <c r="AP136" s="14"/>
      <c r="AQ136" s="30"/>
      <c r="AR136" s="30">
        <f t="shared" si="76"/>
        <v>0</v>
      </c>
      <c r="AS136" s="30">
        <f t="shared" si="77"/>
        <v>8.3617392300512031E-2</v>
      </c>
      <c r="AT136" s="30">
        <f t="shared" si="78"/>
        <v>0.1269382860398946</v>
      </c>
      <c r="AU136" s="14"/>
      <c r="AV136" s="30">
        <f t="shared" si="100"/>
        <v>179.51032751073902</v>
      </c>
      <c r="AW136" s="30">
        <f t="shared" si="91"/>
        <v>135.652005185777</v>
      </c>
      <c r="AX136" s="30">
        <f t="shared" si="92"/>
        <v>16.249291038475331</v>
      </c>
      <c r="AY136" s="30">
        <f t="shared" si="93"/>
        <v>0</v>
      </c>
      <c r="AZ136" s="30">
        <f t="shared" si="94"/>
        <v>0</v>
      </c>
      <c r="BA136" s="30">
        <v>0</v>
      </c>
      <c r="BB136" s="30">
        <v>0</v>
      </c>
      <c r="BC136" s="30">
        <v>0</v>
      </c>
      <c r="BD136" s="30">
        <f t="shared" si="95"/>
        <v>0</v>
      </c>
      <c r="BE136" s="30">
        <f t="shared" si="96"/>
        <v>0</v>
      </c>
      <c r="BF136" s="30">
        <f t="shared" si="97"/>
        <v>214.82645960278347</v>
      </c>
      <c r="BG136" s="30">
        <f t="shared" si="98"/>
        <v>326.12476696225559</v>
      </c>
      <c r="BH136" s="32">
        <f t="shared" si="90"/>
        <v>872.36285030003046</v>
      </c>
      <c r="BI136" s="32"/>
      <c r="BJ136" s="6"/>
      <c r="BK136" s="6"/>
    </row>
    <row r="137" spans="1:63" x14ac:dyDescent="0.3">
      <c r="A137" s="26" t="s">
        <v>280</v>
      </c>
      <c r="B137" s="26" t="s">
        <v>281</v>
      </c>
      <c r="C137" s="27">
        <f>VLOOKUP(B137,[1]площадь!$A$6:$B$257,2,0)</f>
        <v>13.3</v>
      </c>
      <c r="D137" s="28"/>
      <c r="E137" s="9">
        <f t="shared" si="89"/>
        <v>366</v>
      </c>
      <c r="F137" s="10">
        <v>31</v>
      </c>
      <c r="G137" s="10">
        <v>29</v>
      </c>
      <c r="H137" s="10">
        <v>31</v>
      </c>
      <c r="I137" s="10">
        <v>30</v>
      </c>
      <c r="J137" s="11">
        <v>31</v>
      </c>
      <c r="K137" s="11">
        <v>30</v>
      </c>
      <c r="L137" s="11">
        <v>31</v>
      </c>
      <c r="M137" s="11">
        <v>31</v>
      </c>
      <c r="N137" s="11">
        <v>30</v>
      </c>
      <c r="O137" s="11">
        <v>31</v>
      </c>
      <c r="P137" s="12">
        <v>30</v>
      </c>
      <c r="Q137" s="11">
        <v>31</v>
      </c>
      <c r="R137" s="29"/>
      <c r="S137" s="30"/>
      <c r="T137" s="30"/>
      <c r="U137" s="30"/>
      <c r="V137" s="30"/>
      <c r="W137" s="30"/>
      <c r="X137" s="30"/>
      <c r="Y137" s="31"/>
      <c r="Z137" s="14"/>
      <c r="AA137" s="14"/>
      <c r="AB137" s="14"/>
      <c r="AC137" s="30"/>
      <c r="AD137" s="30"/>
      <c r="AE137" s="30"/>
      <c r="AF137" s="30"/>
      <c r="AG137" s="31"/>
      <c r="AH137" s="14"/>
      <c r="AI137" s="30">
        <f t="shared" si="73"/>
        <v>7.7179530977840222E-2</v>
      </c>
      <c r="AJ137" s="30">
        <f t="shared" si="99"/>
        <v>5.832287357291735E-2</v>
      </c>
      <c r="AK137" s="30">
        <f t="shared" si="74"/>
        <v>6.9862981058675978E-3</v>
      </c>
      <c r="AL137" s="30">
        <f t="shared" si="75"/>
        <v>0</v>
      </c>
      <c r="AM137" s="30"/>
      <c r="AN137" s="14"/>
      <c r="AO137" s="14"/>
      <c r="AP137" s="14"/>
      <c r="AQ137" s="30"/>
      <c r="AR137" s="30">
        <f t="shared" si="76"/>
        <v>0</v>
      </c>
      <c r="AS137" s="30">
        <f t="shared" si="77"/>
        <v>8.3617392300512031E-2</v>
      </c>
      <c r="AT137" s="30">
        <f t="shared" si="78"/>
        <v>0.1269382860398946</v>
      </c>
      <c r="AU137" s="14"/>
      <c r="AV137" s="30">
        <f t="shared" si="100"/>
        <v>179.51032751073902</v>
      </c>
      <c r="AW137" s="30">
        <f t="shared" si="91"/>
        <v>135.652005185777</v>
      </c>
      <c r="AX137" s="30">
        <f t="shared" si="92"/>
        <v>16.249291038475331</v>
      </c>
      <c r="AY137" s="30">
        <f t="shared" si="93"/>
        <v>0</v>
      </c>
      <c r="AZ137" s="30">
        <f t="shared" si="94"/>
        <v>0</v>
      </c>
      <c r="BA137" s="30">
        <v>0</v>
      </c>
      <c r="BB137" s="30">
        <v>0</v>
      </c>
      <c r="BC137" s="30">
        <v>0</v>
      </c>
      <c r="BD137" s="30">
        <f t="shared" si="95"/>
        <v>0</v>
      </c>
      <c r="BE137" s="30">
        <f t="shared" si="96"/>
        <v>0</v>
      </c>
      <c r="BF137" s="30">
        <f t="shared" si="97"/>
        <v>214.82645960278347</v>
      </c>
      <c r="BG137" s="30">
        <f t="shared" si="98"/>
        <v>326.12476696225559</v>
      </c>
      <c r="BH137" s="32">
        <f t="shared" si="90"/>
        <v>872.36285030003046</v>
      </c>
      <c r="BI137" s="32"/>
      <c r="BJ137" s="6"/>
      <c r="BK137" s="6"/>
    </row>
    <row r="138" spans="1:63" x14ac:dyDescent="0.3">
      <c r="A138" s="26" t="s">
        <v>282</v>
      </c>
      <c r="B138" s="26" t="s">
        <v>283</v>
      </c>
      <c r="C138" s="27">
        <f>VLOOKUP(B138,[1]площадь!$A$6:$B$257,2,0)</f>
        <v>13.3</v>
      </c>
      <c r="D138" s="28"/>
      <c r="E138" s="9">
        <f t="shared" si="89"/>
        <v>366</v>
      </c>
      <c r="F138" s="10">
        <v>31</v>
      </c>
      <c r="G138" s="10">
        <v>29</v>
      </c>
      <c r="H138" s="10">
        <v>31</v>
      </c>
      <c r="I138" s="10">
        <v>30</v>
      </c>
      <c r="J138" s="11">
        <v>31</v>
      </c>
      <c r="K138" s="11">
        <v>30</v>
      </c>
      <c r="L138" s="11">
        <v>31</v>
      </c>
      <c r="M138" s="11">
        <v>31</v>
      </c>
      <c r="N138" s="11">
        <v>30</v>
      </c>
      <c r="O138" s="11">
        <v>31</v>
      </c>
      <c r="P138" s="12">
        <v>30</v>
      </c>
      <c r="Q138" s="11">
        <v>31</v>
      </c>
      <c r="R138" s="29"/>
      <c r="S138" s="30"/>
      <c r="T138" s="30"/>
      <c r="U138" s="30"/>
      <c r="V138" s="30"/>
      <c r="W138" s="30"/>
      <c r="X138" s="30"/>
      <c r="Y138" s="31"/>
      <c r="Z138" s="14"/>
      <c r="AA138" s="14"/>
      <c r="AB138" s="14"/>
      <c r="AC138" s="30"/>
      <c r="AD138" s="30"/>
      <c r="AE138" s="30"/>
      <c r="AF138" s="30"/>
      <c r="AG138" s="31"/>
      <c r="AH138" s="14"/>
      <c r="AI138" s="30">
        <f t="shared" si="73"/>
        <v>7.7179530977840222E-2</v>
      </c>
      <c r="AJ138" s="30">
        <f t="shared" si="99"/>
        <v>5.832287357291735E-2</v>
      </c>
      <c r="AK138" s="30">
        <f t="shared" si="74"/>
        <v>6.9862981058675978E-3</v>
      </c>
      <c r="AL138" s="30">
        <f t="shared" si="75"/>
        <v>0</v>
      </c>
      <c r="AM138" s="30"/>
      <c r="AN138" s="14"/>
      <c r="AO138" s="14"/>
      <c r="AP138" s="14"/>
      <c r="AQ138" s="30"/>
      <c r="AR138" s="30">
        <f t="shared" si="76"/>
        <v>0</v>
      </c>
      <c r="AS138" s="30">
        <f t="shared" si="77"/>
        <v>8.3617392300512031E-2</v>
      </c>
      <c r="AT138" s="30">
        <f t="shared" si="78"/>
        <v>0.1269382860398946</v>
      </c>
      <c r="AU138" s="14"/>
      <c r="AV138" s="30">
        <f t="shared" si="100"/>
        <v>179.51032751073902</v>
      </c>
      <c r="AW138" s="30">
        <f t="shared" si="91"/>
        <v>135.652005185777</v>
      </c>
      <c r="AX138" s="30">
        <f t="shared" si="92"/>
        <v>16.249291038475331</v>
      </c>
      <c r="AY138" s="30">
        <f t="shared" si="93"/>
        <v>0</v>
      </c>
      <c r="AZ138" s="30">
        <f t="shared" si="94"/>
        <v>0</v>
      </c>
      <c r="BA138" s="30">
        <v>0</v>
      </c>
      <c r="BB138" s="30">
        <v>0</v>
      </c>
      <c r="BC138" s="30">
        <v>0</v>
      </c>
      <c r="BD138" s="30">
        <f t="shared" si="95"/>
        <v>0</v>
      </c>
      <c r="BE138" s="30">
        <f t="shared" si="96"/>
        <v>0</v>
      </c>
      <c r="BF138" s="30">
        <f t="shared" si="97"/>
        <v>214.82645960278347</v>
      </c>
      <c r="BG138" s="30">
        <f t="shared" si="98"/>
        <v>326.12476696225559</v>
      </c>
      <c r="BH138" s="32">
        <f t="shared" si="90"/>
        <v>872.36285030003046</v>
      </c>
      <c r="BI138" s="32"/>
      <c r="BJ138" s="6"/>
      <c r="BK138" s="6"/>
    </row>
    <row r="139" spans="1:63" x14ac:dyDescent="0.3">
      <c r="A139" s="26" t="s">
        <v>284</v>
      </c>
      <c r="B139" s="26" t="s">
        <v>285</v>
      </c>
      <c r="C139" s="27">
        <f>VLOOKUP(B139,[1]площадь!$A$6:$B$257,2,0)</f>
        <v>13.3</v>
      </c>
      <c r="D139" s="28"/>
      <c r="E139" s="9">
        <f t="shared" si="89"/>
        <v>366</v>
      </c>
      <c r="F139" s="10">
        <v>31</v>
      </c>
      <c r="G139" s="10">
        <v>29</v>
      </c>
      <c r="H139" s="10">
        <v>31</v>
      </c>
      <c r="I139" s="10">
        <v>30</v>
      </c>
      <c r="J139" s="11">
        <v>31</v>
      </c>
      <c r="K139" s="11">
        <v>30</v>
      </c>
      <c r="L139" s="11">
        <v>31</v>
      </c>
      <c r="M139" s="11">
        <v>31</v>
      </c>
      <c r="N139" s="11">
        <v>30</v>
      </c>
      <c r="O139" s="11">
        <v>31</v>
      </c>
      <c r="P139" s="12">
        <v>30</v>
      </c>
      <c r="Q139" s="11">
        <v>31</v>
      </c>
      <c r="R139" s="29"/>
      <c r="S139" s="30"/>
      <c r="T139" s="30"/>
      <c r="U139" s="30"/>
      <c r="V139" s="30"/>
      <c r="W139" s="30"/>
      <c r="X139" s="30"/>
      <c r="Y139" s="31"/>
      <c r="Z139" s="14"/>
      <c r="AA139" s="14"/>
      <c r="AB139" s="14"/>
      <c r="AC139" s="30"/>
      <c r="AD139" s="30"/>
      <c r="AE139" s="30"/>
      <c r="AF139" s="30"/>
      <c r="AG139" s="31"/>
      <c r="AH139" s="14"/>
      <c r="AI139" s="30">
        <f t="shared" si="73"/>
        <v>7.7179530977840222E-2</v>
      </c>
      <c r="AJ139" s="30">
        <f t="shared" si="99"/>
        <v>5.832287357291735E-2</v>
      </c>
      <c r="AK139" s="30">
        <f t="shared" si="74"/>
        <v>6.9862981058675978E-3</v>
      </c>
      <c r="AL139" s="30">
        <f t="shared" si="75"/>
        <v>0</v>
      </c>
      <c r="AM139" s="30"/>
      <c r="AN139" s="14"/>
      <c r="AO139" s="14"/>
      <c r="AP139" s="14"/>
      <c r="AQ139" s="30"/>
      <c r="AR139" s="30">
        <f t="shared" si="76"/>
        <v>0</v>
      </c>
      <c r="AS139" s="30">
        <f t="shared" si="77"/>
        <v>8.3617392300512031E-2</v>
      </c>
      <c r="AT139" s="30">
        <f t="shared" si="78"/>
        <v>0.1269382860398946</v>
      </c>
      <c r="AU139" s="14"/>
      <c r="AV139" s="30">
        <f t="shared" si="100"/>
        <v>179.51032751073902</v>
      </c>
      <c r="AW139" s="30">
        <f t="shared" si="91"/>
        <v>135.652005185777</v>
      </c>
      <c r="AX139" s="30">
        <f t="shared" si="92"/>
        <v>16.249291038475331</v>
      </c>
      <c r="AY139" s="30">
        <f t="shared" si="93"/>
        <v>0</v>
      </c>
      <c r="AZ139" s="30">
        <f t="shared" si="94"/>
        <v>0</v>
      </c>
      <c r="BA139" s="30">
        <v>0</v>
      </c>
      <c r="BB139" s="30">
        <v>0</v>
      </c>
      <c r="BC139" s="30">
        <v>0</v>
      </c>
      <c r="BD139" s="30">
        <f t="shared" si="95"/>
        <v>0</v>
      </c>
      <c r="BE139" s="30">
        <f t="shared" si="96"/>
        <v>0</v>
      </c>
      <c r="BF139" s="30">
        <f t="shared" si="97"/>
        <v>214.82645960278347</v>
      </c>
      <c r="BG139" s="30">
        <f t="shared" si="98"/>
        <v>326.12476696225559</v>
      </c>
      <c r="BH139" s="32">
        <f t="shared" si="90"/>
        <v>872.36285030003046</v>
      </c>
      <c r="BI139" s="32"/>
      <c r="BJ139" s="6"/>
      <c r="BK139" s="6"/>
    </row>
    <row r="140" spans="1:63" x14ac:dyDescent="0.3">
      <c r="A140" s="26" t="s">
        <v>286</v>
      </c>
      <c r="B140" s="26" t="s">
        <v>287</v>
      </c>
      <c r="C140" s="27">
        <f>VLOOKUP(B140,[1]площадь!$A$6:$B$257,2,0)</f>
        <v>13.3</v>
      </c>
      <c r="D140" s="28"/>
      <c r="E140" s="9">
        <f t="shared" si="89"/>
        <v>366</v>
      </c>
      <c r="F140" s="10">
        <v>31</v>
      </c>
      <c r="G140" s="10">
        <v>29</v>
      </c>
      <c r="H140" s="10">
        <v>31</v>
      </c>
      <c r="I140" s="10">
        <v>30</v>
      </c>
      <c r="J140" s="11">
        <v>31</v>
      </c>
      <c r="K140" s="11">
        <v>30</v>
      </c>
      <c r="L140" s="11">
        <v>31</v>
      </c>
      <c r="M140" s="11">
        <v>31</v>
      </c>
      <c r="N140" s="11">
        <v>30</v>
      </c>
      <c r="O140" s="11">
        <v>31</v>
      </c>
      <c r="P140" s="12">
        <v>30</v>
      </c>
      <c r="Q140" s="11">
        <v>31</v>
      </c>
      <c r="R140" s="29"/>
      <c r="S140" s="30"/>
      <c r="T140" s="30"/>
      <c r="U140" s="30"/>
      <c r="V140" s="30"/>
      <c r="W140" s="30"/>
      <c r="X140" s="30"/>
      <c r="Y140" s="31"/>
      <c r="Z140" s="14"/>
      <c r="AA140" s="14"/>
      <c r="AB140" s="14"/>
      <c r="AC140" s="30"/>
      <c r="AD140" s="30"/>
      <c r="AE140" s="30"/>
      <c r="AF140" s="30"/>
      <c r="AG140" s="31"/>
      <c r="AH140" s="14"/>
      <c r="AI140" s="30">
        <f t="shared" si="73"/>
        <v>7.7179530977840222E-2</v>
      </c>
      <c r="AJ140" s="30">
        <f t="shared" si="99"/>
        <v>5.832287357291735E-2</v>
      </c>
      <c r="AK140" s="30">
        <f t="shared" si="74"/>
        <v>6.9862981058675978E-3</v>
      </c>
      <c r="AL140" s="30">
        <f t="shared" si="75"/>
        <v>0</v>
      </c>
      <c r="AM140" s="30"/>
      <c r="AN140" s="14"/>
      <c r="AO140" s="14"/>
      <c r="AP140" s="14"/>
      <c r="AQ140" s="30"/>
      <c r="AR140" s="30">
        <f t="shared" si="76"/>
        <v>0</v>
      </c>
      <c r="AS140" s="30">
        <f t="shared" si="77"/>
        <v>8.3617392300512031E-2</v>
      </c>
      <c r="AT140" s="30">
        <f t="shared" si="78"/>
        <v>0.1269382860398946</v>
      </c>
      <c r="AU140" s="14"/>
      <c r="AV140" s="30">
        <f t="shared" si="100"/>
        <v>179.51032751073902</v>
      </c>
      <c r="AW140" s="30">
        <f t="shared" si="91"/>
        <v>135.652005185777</v>
      </c>
      <c r="AX140" s="30">
        <f t="shared" si="92"/>
        <v>16.249291038475331</v>
      </c>
      <c r="AY140" s="30">
        <f t="shared" si="93"/>
        <v>0</v>
      </c>
      <c r="AZ140" s="30">
        <f t="shared" si="94"/>
        <v>0</v>
      </c>
      <c r="BA140" s="30">
        <v>0</v>
      </c>
      <c r="BB140" s="30">
        <v>0</v>
      </c>
      <c r="BC140" s="30">
        <v>0</v>
      </c>
      <c r="BD140" s="30">
        <f t="shared" si="95"/>
        <v>0</v>
      </c>
      <c r="BE140" s="30">
        <f t="shared" si="96"/>
        <v>0</v>
      </c>
      <c r="BF140" s="30">
        <f t="shared" si="97"/>
        <v>214.82645960278347</v>
      </c>
      <c r="BG140" s="30">
        <f t="shared" si="98"/>
        <v>326.12476696225559</v>
      </c>
      <c r="BH140" s="32">
        <f t="shared" si="90"/>
        <v>872.36285030003046</v>
      </c>
      <c r="BI140" s="32"/>
      <c r="BJ140" s="6"/>
      <c r="BK140" s="6"/>
    </row>
    <row r="141" spans="1:63" x14ac:dyDescent="0.3">
      <c r="A141" s="26" t="s">
        <v>288</v>
      </c>
      <c r="B141" s="26" t="s">
        <v>289</v>
      </c>
      <c r="C141" s="27">
        <f>VLOOKUP(B141,[1]площадь!$A$6:$B$257,2,0)</f>
        <v>13.3</v>
      </c>
      <c r="D141" s="27"/>
      <c r="E141" s="9">
        <f t="shared" si="89"/>
        <v>366</v>
      </c>
      <c r="F141" s="10">
        <v>31</v>
      </c>
      <c r="G141" s="10">
        <v>29</v>
      </c>
      <c r="H141" s="10">
        <v>31</v>
      </c>
      <c r="I141" s="10">
        <v>30</v>
      </c>
      <c r="J141" s="11">
        <v>31</v>
      </c>
      <c r="K141" s="11">
        <v>30</v>
      </c>
      <c r="L141" s="11">
        <v>31</v>
      </c>
      <c r="M141" s="11">
        <v>31</v>
      </c>
      <c r="N141" s="11">
        <v>30</v>
      </c>
      <c r="O141" s="11">
        <v>31</v>
      </c>
      <c r="P141" s="12">
        <v>30</v>
      </c>
      <c r="Q141" s="11">
        <v>31</v>
      </c>
      <c r="R141" s="29"/>
      <c r="S141" s="30"/>
      <c r="T141" s="30"/>
      <c r="U141" s="30"/>
      <c r="V141" s="30"/>
      <c r="W141" s="30"/>
      <c r="X141" s="30"/>
      <c r="Y141" s="31"/>
      <c r="Z141" s="14"/>
      <c r="AA141" s="14"/>
      <c r="AB141" s="14"/>
      <c r="AC141" s="30"/>
      <c r="AD141" s="30"/>
      <c r="AE141" s="30"/>
      <c r="AF141" s="30"/>
      <c r="AG141" s="31"/>
      <c r="AH141" s="14"/>
      <c r="AI141" s="30">
        <f t="shared" si="73"/>
        <v>7.7179530977840222E-2</v>
      </c>
      <c r="AJ141" s="30">
        <f t="shared" si="99"/>
        <v>5.832287357291735E-2</v>
      </c>
      <c r="AK141" s="30">
        <f t="shared" si="74"/>
        <v>6.9862981058675978E-3</v>
      </c>
      <c r="AL141" s="30">
        <f t="shared" si="75"/>
        <v>0</v>
      </c>
      <c r="AM141" s="30"/>
      <c r="AN141" s="14"/>
      <c r="AO141" s="14"/>
      <c r="AP141" s="14"/>
      <c r="AQ141" s="30"/>
      <c r="AR141" s="30">
        <f t="shared" si="76"/>
        <v>0</v>
      </c>
      <c r="AS141" s="30">
        <f t="shared" si="77"/>
        <v>8.3617392300512031E-2</v>
      </c>
      <c r="AT141" s="30">
        <f t="shared" si="78"/>
        <v>0.1269382860398946</v>
      </c>
      <c r="AU141" s="14"/>
      <c r="AV141" s="30">
        <f t="shared" si="100"/>
        <v>179.51032751073902</v>
      </c>
      <c r="AW141" s="30">
        <f t="shared" si="91"/>
        <v>135.652005185777</v>
      </c>
      <c r="AX141" s="30">
        <f t="shared" si="92"/>
        <v>16.249291038475331</v>
      </c>
      <c r="AY141" s="30">
        <f t="shared" si="93"/>
        <v>0</v>
      </c>
      <c r="AZ141" s="30">
        <f t="shared" si="94"/>
        <v>0</v>
      </c>
      <c r="BA141" s="30">
        <v>0</v>
      </c>
      <c r="BB141" s="30">
        <v>0</v>
      </c>
      <c r="BC141" s="30">
        <v>0</v>
      </c>
      <c r="BD141" s="30">
        <f t="shared" si="95"/>
        <v>0</v>
      </c>
      <c r="BE141" s="30">
        <f t="shared" si="96"/>
        <v>0</v>
      </c>
      <c r="BF141" s="30">
        <f t="shared" si="97"/>
        <v>214.82645960278347</v>
      </c>
      <c r="BG141" s="30">
        <f t="shared" si="98"/>
        <v>326.12476696225559</v>
      </c>
      <c r="BH141" s="32">
        <f t="shared" si="90"/>
        <v>872.36285030003046</v>
      </c>
      <c r="BI141" s="32"/>
      <c r="BJ141" s="6"/>
      <c r="BK141" s="6"/>
    </row>
    <row r="142" spans="1:63" x14ac:dyDescent="0.3">
      <c r="A142" s="26" t="s">
        <v>290</v>
      </c>
      <c r="B142" s="26" t="s">
        <v>291</v>
      </c>
      <c r="C142" s="27">
        <f>VLOOKUP(B142,[1]площадь!$A$6:$B$257,2,0)</f>
        <v>13.3</v>
      </c>
      <c r="D142" s="27"/>
      <c r="E142" s="9">
        <f t="shared" si="89"/>
        <v>366</v>
      </c>
      <c r="F142" s="10">
        <v>31</v>
      </c>
      <c r="G142" s="10">
        <v>29</v>
      </c>
      <c r="H142" s="10">
        <v>31</v>
      </c>
      <c r="I142" s="10">
        <v>30</v>
      </c>
      <c r="J142" s="11">
        <v>31</v>
      </c>
      <c r="K142" s="11">
        <v>30</v>
      </c>
      <c r="L142" s="11">
        <v>31</v>
      </c>
      <c r="M142" s="11">
        <v>31</v>
      </c>
      <c r="N142" s="11">
        <v>30</v>
      </c>
      <c r="O142" s="11">
        <v>31</v>
      </c>
      <c r="P142" s="12">
        <v>30</v>
      </c>
      <c r="Q142" s="11">
        <v>31</v>
      </c>
      <c r="R142" s="29"/>
      <c r="S142" s="30"/>
      <c r="T142" s="30"/>
      <c r="U142" s="30"/>
      <c r="V142" s="30"/>
      <c r="W142" s="30"/>
      <c r="X142" s="30"/>
      <c r="Y142" s="31"/>
      <c r="Z142" s="14"/>
      <c r="AA142" s="14"/>
      <c r="AB142" s="14"/>
      <c r="AC142" s="30"/>
      <c r="AD142" s="30"/>
      <c r="AE142" s="30"/>
      <c r="AF142" s="30"/>
      <c r="AG142" s="31"/>
      <c r="AH142" s="14"/>
      <c r="AI142" s="30">
        <f t="shared" si="73"/>
        <v>7.7179530977840222E-2</v>
      </c>
      <c r="AJ142" s="30">
        <f t="shared" si="99"/>
        <v>5.832287357291735E-2</v>
      </c>
      <c r="AK142" s="30">
        <f t="shared" si="74"/>
        <v>6.9862981058675978E-3</v>
      </c>
      <c r="AL142" s="30">
        <f t="shared" si="75"/>
        <v>0</v>
      </c>
      <c r="AM142" s="30"/>
      <c r="AN142" s="14"/>
      <c r="AO142" s="14"/>
      <c r="AP142" s="14"/>
      <c r="AQ142" s="30"/>
      <c r="AR142" s="30">
        <f t="shared" si="76"/>
        <v>0</v>
      </c>
      <c r="AS142" s="30">
        <f t="shared" si="77"/>
        <v>8.3617392300512031E-2</v>
      </c>
      <c r="AT142" s="30">
        <f t="shared" si="78"/>
        <v>0.1269382860398946</v>
      </c>
      <c r="AU142" s="14"/>
      <c r="AV142" s="30">
        <f t="shared" si="100"/>
        <v>179.51032751073902</v>
      </c>
      <c r="AW142" s="30">
        <f t="shared" si="91"/>
        <v>135.652005185777</v>
      </c>
      <c r="AX142" s="30">
        <f t="shared" si="92"/>
        <v>16.249291038475331</v>
      </c>
      <c r="AY142" s="30">
        <f t="shared" si="93"/>
        <v>0</v>
      </c>
      <c r="AZ142" s="30">
        <f t="shared" si="94"/>
        <v>0</v>
      </c>
      <c r="BA142" s="30">
        <v>0</v>
      </c>
      <c r="BB142" s="30">
        <v>0</v>
      </c>
      <c r="BC142" s="30">
        <v>0</v>
      </c>
      <c r="BD142" s="30">
        <f t="shared" si="95"/>
        <v>0</v>
      </c>
      <c r="BE142" s="30">
        <f t="shared" si="96"/>
        <v>0</v>
      </c>
      <c r="BF142" s="30">
        <f t="shared" si="97"/>
        <v>214.82645960278347</v>
      </c>
      <c r="BG142" s="30">
        <f t="shared" si="98"/>
        <v>326.12476696225559</v>
      </c>
      <c r="BH142" s="32">
        <f t="shared" si="90"/>
        <v>872.36285030003046</v>
      </c>
      <c r="BI142" s="32"/>
      <c r="BJ142" s="6"/>
      <c r="BK142" s="6"/>
    </row>
    <row r="143" spans="1:63" x14ac:dyDescent="0.3">
      <c r="A143" s="26" t="s">
        <v>292</v>
      </c>
      <c r="B143" s="26" t="s">
        <v>293</v>
      </c>
      <c r="C143" s="27">
        <f>VLOOKUP(B143,[1]площадь!$A$6:$B$257,2,0)</f>
        <v>13.3</v>
      </c>
      <c r="D143" s="27"/>
      <c r="E143" s="9">
        <f t="shared" si="89"/>
        <v>366</v>
      </c>
      <c r="F143" s="10">
        <v>31</v>
      </c>
      <c r="G143" s="10">
        <v>29</v>
      </c>
      <c r="H143" s="10">
        <v>31</v>
      </c>
      <c r="I143" s="10">
        <v>30</v>
      </c>
      <c r="J143" s="11">
        <v>31</v>
      </c>
      <c r="K143" s="11">
        <v>30</v>
      </c>
      <c r="L143" s="11">
        <v>31</v>
      </c>
      <c r="M143" s="11">
        <v>31</v>
      </c>
      <c r="N143" s="11">
        <v>30</v>
      </c>
      <c r="O143" s="11">
        <v>31</v>
      </c>
      <c r="P143" s="12">
        <v>30</v>
      </c>
      <c r="Q143" s="11">
        <v>31</v>
      </c>
      <c r="R143" s="29"/>
      <c r="S143" s="30"/>
      <c r="T143" s="30"/>
      <c r="U143" s="30"/>
      <c r="V143" s="30"/>
      <c r="W143" s="30"/>
      <c r="X143" s="30"/>
      <c r="Y143" s="31"/>
      <c r="Z143" s="14"/>
      <c r="AA143" s="14"/>
      <c r="AB143" s="14"/>
      <c r="AC143" s="30"/>
      <c r="AD143" s="30"/>
      <c r="AE143" s="30"/>
      <c r="AF143" s="30"/>
      <c r="AG143" s="31"/>
      <c r="AH143" s="14"/>
      <c r="AI143" s="30">
        <f t="shared" si="73"/>
        <v>7.7179530977840222E-2</v>
      </c>
      <c r="AJ143" s="30">
        <f t="shared" si="99"/>
        <v>5.832287357291735E-2</v>
      </c>
      <c r="AK143" s="30">
        <f t="shared" si="74"/>
        <v>6.9862981058675978E-3</v>
      </c>
      <c r="AL143" s="30">
        <f t="shared" si="75"/>
        <v>0</v>
      </c>
      <c r="AM143" s="30"/>
      <c r="AN143" s="14"/>
      <c r="AO143" s="14"/>
      <c r="AP143" s="14"/>
      <c r="AQ143" s="30"/>
      <c r="AR143" s="30">
        <f t="shared" si="76"/>
        <v>0</v>
      </c>
      <c r="AS143" s="30">
        <f t="shared" si="77"/>
        <v>8.3617392300512031E-2</v>
      </c>
      <c r="AT143" s="30">
        <f t="shared" si="78"/>
        <v>0.1269382860398946</v>
      </c>
      <c r="AU143" s="14"/>
      <c r="AV143" s="30">
        <f t="shared" si="100"/>
        <v>179.51032751073902</v>
      </c>
      <c r="AW143" s="30">
        <f t="shared" si="91"/>
        <v>135.652005185777</v>
      </c>
      <c r="AX143" s="30">
        <f t="shared" si="92"/>
        <v>16.249291038475331</v>
      </c>
      <c r="AY143" s="30">
        <f t="shared" si="93"/>
        <v>0</v>
      </c>
      <c r="AZ143" s="30">
        <f t="shared" si="94"/>
        <v>0</v>
      </c>
      <c r="BA143" s="30">
        <v>0</v>
      </c>
      <c r="BB143" s="30">
        <v>0</v>
      </c>
      <c r="BC143" s="30">
        <v>0</v>
      </c>
      <c r="BD143" s="30">
        <f t="shared" si="95"/>
        <v>0</v>
      </c>
      <c r="BE143" s="30">
        <f t="shared" si="96"/>
        <v>0</v>
      </c>
      <c r="BF143" s="30">
        <f t="shared" si="97"/>
        <v>214.82645960278347</v>
      </c>
      <c r="BG143" s="30">
        <f t="shared" si="98"/>
        <v>326.12476696225559</v>
      </c>
      <c r="BH143" s="32">
        <f t="shared" si="90"/>
        <v>872.36285030003046</v>
      </c>
      <c r="BI143" s="32"/>
      <c r="BJ143" s="6"/>
      <c r="BK143" s="6"/>
    </row>
    <row r="144" spans="1:63" x14ac:dyDescent="0.3">
      <c r="A144" s="26" t="s">
        <v>294</v>
      </c>
      <c r="B144" s="26" t="s">
        <v>295</v>
      </c>
      <c r="C144" s="27">
        <f>VLOOKUP(B144,[1]площадь!$A$6:$B$257,2,0)</f>
        <v>13.3</v>
      </c>
      <c r="D144" s="27"/>
      <c r="E144" s="9">
        <f t="shared" si="89"/>
        <v>366</v>
      </c>
      <c r="F144" s="10">
        <v>31</v>
      </c>
      <c r="G144" s="10">
        <v>29</v>
      </c>
      <c r="H144" s="10">
        <v>31</v>
      </c>
      <c r="I144" s="10">
        <v>30</v>
      </c>
      <c r="J144" s="11">
        <v>31</v>
      </c>
      <c r="K144" s="11">
        <v>30</v>
      </c>
      <c r="L144" s="11">
        <v>31</v>
      </c>
      <c r="M144" s="11">
        <v>31</v>
      </c>
      <c r="N144" s="11">
        <v>30</v>
      </c>
      <c r="O144" s="11">
        <v>31</v>
      </c>
      <c r="P144" s="12">
        <v>30</v>
      </c>
      <c r="Q144" s="11">
        <v>31</v>
      </c>
      <c r="R144" s="29"/>
      <c r="S144" s="30"/>
      <c r="T144" s="30"/>
      <c r="U144" s="30"/>
      <c r="V144" s="30"/>
      <c r="W144" s="30"/>
      <c r="X144" s="30"/>
      <c r="Y144" s="31"/>
      <c r="Z144" s="14"/>
      <c r="AA144" s="14"/>
      <c r="AB144" s="14"/>
      <c r="AC144" s="30"/>
      <c r="AD144" s="30"/>
      <c r="AE144" s="30"/>
      <c r="AF144" s="30"/>
      <c r="AG144" s="31"/>
      <c r="AH144" s="14"/>
      <c r="AI144" s="30">
        <f t="shared" si="73"/>
        <v>7.7179530977840222E-2</v>
      </c>
      <c r="AJ144" s="30">
        <f t="shared" si="99"/>
        <v>5.832287357291735E-2</v>
      </c>
      <c r="AK144" s="30">
        <f t="shared" si="74"/>
        <v>6.9862981058675978E-3</v>
      </c>
      <c r="AL144" s="30">
        <f t="shared" si="75"/>
        <v>0</v>
      </c>
      <c r="AM144" s="30"/>
      <c r="AN144" s="14"/>
      <c r="AO144" s="14"/>
      <c r="AP144" s="14"/>
      <c r="AQ144" s="30"/>
      <c r="AR144" s="30">
        <f t="shared" si="76"/>
        <v>0</v>
      </c>
      <c r="AS144" s="30">
        <f t="shared" si="77"/>
        <v>8.3617392300512031E-2</v>
      </c>
      <c r="AT144" s="30">
        <f t="shared" si="78"/>
        <v>0.1269382860398946</v>
      </c>
      <c r="AU144" s="14"/>
      <c r="AV144" s="30">
        <f t="shared" si="100"/>
        <v>179.51032751073902</v>
      </c>
      <c r="AW144" s="30">
        <f t="shared" si="91"/>
        <v>135.652005185777</v>
      </c>
      <c r="AX144" s="30">
        <f t="shared" si="92"/>
        <v>16.249291038475331</v>
      </c>
      <c r="AY144" s="30">
        <f t="shared" si="93"/>
        <v>0</v>
      </c>
      <c r="AZ144" s="30">
        <f t="shared" si="94"/>
        <v>0</v>
      </c>
      <c r="BA144" s="30">
        <v>0</v>
      </c>
      <c r="BB144" s="30">
        <v>0</v>
      </c>
      <c r="BC144" s="30">
        <v>0</v>
      </c>
      <c r="BD144" s="30">
        <f t="shared" si="95"/>
        <v>0</v>
      </c>
      <c r="BE144" s="30">
        <f t="shared" si="96"/>
        <v>0</v>
      </c>
      <c r="BF144" s="30">
        <f t="shared" si="97"/>
        <v>214.82645960278347</v>
      </c>
      <c r="BG144" s="30">
        <f t="shared" si="98"/>
        <v>326.12476696225559</v>
      </c>
      <c r="BH144" s="32">
        <f t="shared" si="90"/>
        <v>872.36285030003046</v>
      </c>
      <c r="BI144" s="32"/>
      <c r="BJ144" s="6"/>
      <c r="BK144" s="6"/>
    </row>
    <row r="145" spans="1:63" x14ac:dyDescent="0.3">
      <c r="A145" s="26" t="s">
        <v>296</v>
      </c>
      <c r="B145" s="26" t="s">
        <v>297</v>
      </c>
      <c r="C145" s="27">
        <f>VLOOKUP(B145,[1]площадь!$A$6:$B$257,2,0)</f>
        <v>13.3</v>
      </c>
      <c r="D145" s="28"/>
      <c r="E145" s="9">
        <f t="shared" si="89"/>
        <v>366</v>
      </c>
      <c r="F145" s="10">
        <v>31</v>
      </c>
      <c r="G145" s="10">
        <v>29</v>
      </c>
      <c r="H145" s="10">
        <v>31</v>
      </c>
      <c r="I145" s="10">
        <v>30</v>
      </c>
      <c r="J145" s="11">
        <v>31</v>
      </c>
      <c r="K145" s="11">
        <v>30</v>
      </c>
      <c r="L145" s="11">
        <v>31</v>
      </c>
      <c r="M145" s="11">
        <v>31</v>
      </c>
      <c r="N145" s="11">
        <v>30</v>
      </c>
      <c r="O145" s="11">
        <v>31</v>
      </c>
      <c r="P145" s="12">
        <v>30</v>
      </c>
      <c r="Q145" s="11">
        <v>31</v>
      </c>
      <c r="R145" s="29"/>
      <c r="S145" s="30"/>
      <c r="T145" s="30"/>
      <c r="U145" s="30"/>
      <c r="V145" s="30"/>
      <c r="W145" s="30"/>
      <c r="X145" s="30"/>
      <c r="Y145" s="31"/>
      <c r="Z145" s="14"/>
      <c r="AA145" s="14"/>
      <c r="AB145" s="14"/>
      <c r="AC145" s="30"/>
      <c r="AD145" s="30"/>
      <c r="AE145" s="30"/>
      <c r="AF145" s="30"/>
      <c r="AG145" s="31"/>
      <c r="AH145" s="14"/>
      <c r="AI145" s="30">
        <f t="shared" si="73"/>
        <v>7.7179530977840222E-2</v>
      </c>
      <c r="AJ145" s="30">
        <f t="shared" si="99"/>
        <v>5.832287357291735E-2</v>
      </c>
      <c r="AK145" s="30">
        <f t="shared" si="74"/>
        <v>6.9862981058675978E-3</v>
      </c>
      <c r="AL145" s="30">
        <f t="shared" si="75"/>
        <v>0</v>
      </c>
      <c r="AM145" s="30"/>
      <c r="AN145" s="14"/>
      <c r="AO145" s="14"/>
      <c r="AP145" s="14"/>
      <c r="AQ145" s="30"/>
      <c r="AR145" s="30">
        <f t="shared" si="76"/>
        <v>0</v>
      </c>
      <c r="AS145" s="30">
        <f t="shared" si="77"/>
        <v>8.3617392300512031E-2</v>
      </c>
      <c r="AT145" s="30">
        <f t="shared" si="78"/>
        <v>0.1269382860398946</v>
      </c>
      <c r="AU145" s="14"/>
      <c r="AV145" s="30">
        <f t="shared" si="100"/>
        <v>179.51032751073902</v>
      </c>
      <c r="AW145" s="30">
        <f t="shared" si="91"/>
        <v>135.652005185777</v>
      </c>
      <c r="AX145" s="30">
        <f t="shared" si="92"/>
        <v>16.249291038475331</v>
      </c>
      <c r="AY145" s="30">
        <f t="shared" si="93"/>
        <v>0</v>
      </c>
      <c r="AZ145" s="30">
        <f t="shared" si="94"/>
        <v>0</v>
      </c>
      <c r="BA145" s="30">
        <v>0</v>
      </c>
      <c r="BB145" s="30">
        <v>0</v>
      </c>
      <c r="BC145" s="30">
        <v>0</v>
      </c>
      <c r="BD145" s="30">
        <f t="shared" si="95"/>
        <v>0</v>
      </c>
      <c r="BE145" s="30">
        <f t="shared" si="96"/>
        <v>0</v>
      </c>
      <c r="BF145" s="30">
        <f t="shared" si="97"/>
        <v>214.82645960278347</v>
      </c>
      <c r="BG145" s="30">
        <f t="shared" si="98"/>
        <v>326.12476696225559</v>
      </c>
      <c r="BH145" s="32">
        <f t="shared" si="90"/>
        <v>872.36285030003046</v>
      </c>
      <c r="BI145" s="32"/>
      <c r="BJ145" s="6"/>
      <c r="BK145" s="6"/>
    </row>
    <row r="146" spans="1:63" x14ac:dyDescent="0.3">
      <c r="A146" s="26" t="s">
        <v>298</v>
      </c>
      <c r="B146" s="26" t="s">
        <v>299</v>
      </c>
      <c r="C146" s="27">
        <f>VLOOKUP(B146,[1]площадь!$A$6:$B$257,2,0)</f>
        <v>13.3</v>
      </c>
      <c r="D146" s="46"/>
      <c r="E146" s="9">
        <f t="shared" si="89"/>
        <v>366</v>
      </c>
      <c r="F146" s="10">
        <v>31</v>
      </c>
      <c r="G146" s="10">
        <v>29</v>
      </c>
      <c r="H146" s="10">
        <v>31</v>
      </c>
      <c r="I146" s="10">
        <v>30</v>
      </c>
      <c r="J146" s="11">
        <v>31</v>
      </c>
      <c r="K146" s="11">
        <v>30</v>
      </c>
      <c r="L146" s="11">
        <v>31</v>
      </c>
      <c r="M146" s="11">
        <v>31</v>
      </c>
      <c r="N146" s="11">
        <v>30</v>
      </c>
      <c r="O146" s="11">
        <v>31</v>
      </c>
      <c r="P146" s="12">
        <v>30</v>
      </c>
      <c r="Q146" s="47">
        <v>31</v>
      </c>
      <c r="R146" s="29"/>
      <c r="S146" s="30"/>
      <c r="T146" s="48"/>
      <c r="U146" s="48"/>
      <c r="V146" s="48"/>
      <c r="W146" s="48"/>
      <c r="X146" s="48"/>
      <c r="Y146" s="31"/>
      <c r="Z146" s="14"/>
      <c r="AA146" s="14"/>
      <c r="AB146" s="14"/>
      <c r="AC146" s="48"/>
      <c r="AD146" s="48"/>
      <c r="AE146" s="48"/>
      <c r="AF146" s="48"/>
      <c r="AG146" s="31"/>
      <c r="AH146" s="14"/>
      <c r="AI146" s="48">
        <f t="shared" si="73"/>
        <v>7.7179530977840222E-2</v>
      </c>
      <c r="AJ146" s="30">
        <f t="shared" si="99"/>
        <v>5.832287357291735E-2</v>
      </c>
      <c r="AK146" s="48">
        <f t="shared" si="74"/>
        <v>6.9862981058675978E-3</v>
      </c>
      <c r="AL146" s="48">
        <f t="shared" si="75"/>
        <v>0</v>
      </c>
      <c r="AM146" s="48"/>
      <c r="AN146" s="14"/>
      <c r="AO146" s="14"/>
      <c r="AP146" s="14"/>
      <c r="AQ146" s="48"/>
      <c r="AR146" s="48">
        <f t="shared" si="76"/>
        <v>0</v>
      </c>
      <c r="AS146" s="30">
        <f t="shared" si="77"/>
        <v>8.3617392300512031E-2</v>
      </c>
      <c r="AT146" s="30">
        <f t="shared" si="78"/>
        <v>0.1269382860398946</v>
      </c>
      <c r="AU146" s="14"/>
      <c r="AV146" s="30">
        <f t="shared" si="100"/>
        <v>179.51032751073902</v>
      </c>
      <c r="AW146" s="30">
        <f t="shared" si="91"/>
        <v>135.652005185777</v>
      </c>
      <c r="AX146" s="30">
        <f t="shared" si="92"/>
        <v>16.249291038475331</v>
      </c>
      <c r="AY146" s="30">
        <f t="shared" si="93"/>
        <v>0</v>
      </c>
      <c r="AZ146" s="30">
        <f t="shared" si="94"/>
        <v>0</v>
      </c>
      <c r="BA146" s="30">
        <v>0</v>
      </c>
      <c r="BB146" s="30">
        <v>0</v>
      </c>
      <c r="BC146" s="30">
        <v>0</v>
      </c>
      <c r="BD146" s="30">
        <f t="shared" si="95"/>
        <v>0</v>
      </c>
      <c r="BE146" s="30">
        <f t="shared" si="96"/>
        <v>0</v>
      </c>
      <c r="BF146" s="30">
        <f t="shared" si="97"/>
        <v>214.82645960278347</v>
      </c>
      <c r="BG146" s="30">
        <f t="shared" si="98"/>
        <v>326.12476696225559</v>
      </c>
      <c r="BH146" s="32">
        <f t="shared" si="90"/>
        <v>872.36285030003046</v>
      </c>
      <c r="BI146" s="32"/>
      <c r="BJ146" s="6"/>
      <c r="BK146" s="6"/>
    </row>
    <row r="147" spans="1:63" x14ac:dyDescent="0.3">
      <c r="A147" s="26" t="s">
        <v>300</v>
      </c>
      <c r="B147" s="26" t="s">
        <v>301</v>
      </c>
      <c r="C147" s="27">
        <f>VLOOKUP(B147,[1]площадь!$A$6:$B$257,2,0)</f>
        <v>13.3</v>
      </c>
      <c r="D147" s="28"/>
      <c r="E147" s="9">
        <f t="shared" si="89"/>
        <v>366</v>
      </c>
      <c r="F147" s="10">
        <v>31</v>
      </c>
      <c r="G147" s="10">
        <v>29</v>
      </c>
      <c r="H147" s="10">
        <v>31</v>
      </c>
      <c r="I147" s="10">
        <v>30</v>
      </c>
      <c r="J147" s="11">
        <v>31</v>
      </c>
      <c r="K147" s="11">
        <v>30</v>
      </c>
      <c r="L147" s="11">
        <v>31</v>
      </c>
      <c r="M147" s="11">
        <v>31</v>
      </c>
      <c r="N147" s="11">
        <v>30</v>
      </c>
      <c r="O147" s="11">
        <v>31</v>
      </c>
      <c r="P147" s="12">
        <v>30</v>
      </c>
      <c r="Q147" s="11">
        <v>31</v>
      </c>
      <c r="R147" s="29"/>
      <c r="S147" s="30"/>
      <c r="T147" s="30"/>
      <c r="U147" s="30"/>
      <c r="V147" s="30"/>
      <c r="W147" s="30"/>
      <c r="X147" s="30"/>
      <c r="Y147" s="31"/>
      <c r="Z147" s="9"/>
      <c r="AA147" s="9"/>
      <c r="AB147" s="9"/>
      <c r="AC147" s="30"/>
      <c r="AD147" s="30"/>
      <c r="AE147" s="30"/>
      <c r="AF147" s="30"/>
      <c r="AG147" s="31"/>
      <c r="AH147" s="9"/>
      <c r="AI147" s="48">
        <f t="shared" si="73"/>
        <v>7.7179530977840222E-2</v>
      </c>
      <c r="AJ147" s="30">
        <f t="shared" si="99"/>
        <v>5.832287357291735E-2</v>
      </c>
      <c r="AK147" s="48">
        <f t="shared" si="74"/>
        <v>6.9862981058675978E-3</v>
      </c>
      <c r="AL147" s="48">
        <f t="shared" si="75"/>
        <v>0</v>
      </c>
      <c r="AM147" s="48"/>
      <c r="AN147" s="9"/>
      <c r="AO147" s="9"/>
      <c r="AP147" s="9"/>
      <c r="AQ147" s="30"/>
      <c r="AR147" s="48">
        <f t="shared" si="76"/>
        <v>0</v>
      </c>
      <c r="AS147" s="30">
        <f t="shared" si="77"/>
        <v>8.3617392300512031E-2</v>
      </c>
      <c r="AT147" s="30">
        <f t="shared" si="78"/>
        <v>0.1269382860398946</v>
      </c>
      <c r="AU147" s="9"/>
      <c r="AV147" s="30">
        <f t="shared" si="100"/>
        <v>179.51032751073902</v>
      </c>
      <c r="AW147" s="30">
        <f t="shared" si="91"/>
        <v>135.652005185777</v>
      </c>
      <c r="AX147" s="30">
        <f t="shared" si="92"/>
        <v>16.249291038475331</v>
      </c>
      <c r="AY147" s="30">
        <f t="shared" si="93"/>
        <v>0</v>
      </c>
      <c r="AZ147" s="30">
        <f t="shared" si="94"/>
        <v>0</v>
      </c>
      <c r="BA147" s="30">
        <v>0</v>
      </c>
      <c r="BB147" s="30">
        <v>0</v>
      </c>
      <c r="BC147" s="30">
        <v>0</v>
      </c>
      <c r="BD147" s="30">
        <f t="shared" si="95"/>
        <v>0</v>
      </c>
      <c r="BE147" s="30">
        <f t="shared" si="96"/>
        <v>0</v>
      </c>
      <c r="BF147" s="30">
        <f t="shared" si="97"/>
        <v>214.82645960278347</v>
      </c>
      <c r="BG147" s="30">
        <f t="shared" si="98"/>
        <v>326.12476696225559</v>
      </c>
      <c r="BH147" s="32">
        <f t="shared" si="90"/>
        <v>872.36285030003046</v>
      </c>
      <c r="BI147" s="32"/>
      <c r="BJ147" s="6"/>
      <c r="BK147" s="6"/>
    </row>
    <row r="148" spans="1:63" x14ac:dyDescent="0.3">
      <c r="A148" s="26" t="s">
        <v>302</v>
      </c>
      <c r="B148" s="26" t="s">
        <v>303</v>
      </c>
      <c r="C148" s="27">
        <f>VLOOKUP(B148,[1]площадь!$A$6:$B$257,2,0)</f>
        <v>13.3</v>
      </c>
      <c r="D148" s="14"/>
      <c r="E148" s="9">
        <f>SUM(F148:Q148)</f>
        <v>366</v>
      </c>
      <c r="F148" s="10">
        <v>31</v>
      </c>
      <c r="G148" s="10">
        <v>29</v>
      </c>
      <c r="H148" s="10">
        <v>31</v>
      </c>
      <c r="I148" s="10">
        <v>30</v>
      </c>
      <c r="J148" s="11">
        <v>31</v>
      </c>
      <c r="K148" s="11">
        <v>30</v>
      </c>
      <c r="L148" s="11">
        <v>31</v>
      </c>
      <c r="M148" s="11">
        <v>31</v>
      </c>
      <c r="N148" s="11">
        <v>30</v>
      </c>
      <c r="O148" s="11">
        <v>31</v>
      </c>
      <c r="P148" s="12">
        <v>30</v>
      </c>
      <c r="Q148" s="11">
        <v>31</v>
      </c>
      <c r="R148" s="14"/>
      <c r="S148" s="30"/>
      <c r="T148" s="49"/>
      <c r="U148" s="49"/>
      <c r="V148" s="49"/>
      <c r="W148" s="49"/>
      <c r="X148" s="49"/>
      <c r="Y148" s="49"/>
      <c r="Z148" s="14"/>
      <c r="AA148" s="14"/>
      <c r="AB148" s="14"/>
      <c r="AC148" s="49"/>
      <c r="AD148" s="49"/>
      <c r="AE148" s="49"/>
      <c r="AF148" s="49"/>
      <c r="AG148" s="49"/>
      <c r="AH148" s="14"/>
      <c r="AI148" s="48">
        <f t="shared" si="73"/>
        <v>7.7179530977840222E-2</v>
      </c>
      <c r="AJ148" s="30">
        <f t="shared" si="99"/>
        <v>5.832287357291735E-2</v>
      </c>
      <c r="AK148" s="48">
        <f t="shared" si="74"/>
        <v>6.9862981058675978E-3</v>
      </c>
      <c r="AL148" s="48">
        <f t="shared" si="75"/>
        <v>0</v>
      </c>
      <c r="AM148" s="48"/>
      <c r="AN148" s="14"/>
      <c r="AO148" s="14"/>
      <c r="AP148" s="14"/>
      <c r="AQ148" s="49"/>
      <c r="AR148" s="48">
        <f t="shared" si="76"/>
        <v>0</v>
      </c>
      <c r="AS148" s="30">
        <f t="shared" si="77"/>
        <v>8.3617392300512031E-2</v>
      </c>
      <c r="AT148" s="30">
        <f t="shared" si="78"/>
        <v>0.1269382860398946</v>
      </c>
      <c r="AU148" s="14"/>
      <c r="AV148" s="30">
        <f t="shared" si="100"/>
        <v>179.51032751073902</v>
      </c>
      <c r="AW148" s="30">
        <f t="shared" si="91"/>
        <v>135.652005185777</v>
      </c>
      <c r="AX148" s="30">
        <f t="shared" si="92"/>
        <v>16.249291038475331</v>
      </c>
      <c r="AY148" s="30">
        <f t="shared" si="93"/>
        <v>0</v>
      </c>
      <c r="AZ148" s="30">
        <f t="shared" si="94"/>
        <v>0</v>
      </c>
      <c r="BA148" s="30">
        <v>0</v>
      </c>
      <c r="BB148" s="30">
        <v>0</v>
      </c>
      <c r="BC148" s="30">
        <v>0</v>
      </c>
      <c r="BD148" s="30">
        <f t="shared" si="95"/>
        <v>0</v>
      </c>
      <c r="BE148" s="30">
        <f t="shared" si="96"/>
        <v>0</v>
      </c>
      <c r="BF148" s="30">
        <f t="shared" si="97"/>
        <v>214.82645960278347</v>
      </c>
      <c r="BG148" s="30">
        <f t="shared" si="98"/>
        <v>326.12476696225559</v>
      </c>
      <c r="BH148" s="32">
        <f t="shared" si="90"/>
        <v>872.36285030003046</v>
      </c>
      <c r="BI148" s="32"/>
      <c r="BJ148" s="6"/>
      <c r="BK148" s="6"/>
    </row>
    <row r="149" spans="1:63" x14ac:dyDescent="0.3">
      <c r="A149" s="26" t="s">
        <v>304</v>
      </c>
      <c r="B149" s="26" t="s">
        <v>305</v>
      </c>
      <c r="C149" s="27">
        <f>VLOOKUP(B149,[1]площадь!$A$6:$B$257,2,0)</f>
        <v>13.3</v>
      </c>
      <c r="D149" s="14"/>
      <c r="E149" s="9">
        <f t="shared" si="89"/>
        <v>366</v>
      </c>
      <c r="F149" s="10">
        <v>31</v>
      </c>
      <c r="G149" s="10">
        <v>29</v>
      </c>
      <c r="H149" s="10">
        <v>31</v>
      </c>
      <c r="I149" s="10">
        <v>30</v>
      </c>
      <c r="J149" s="11">
        <v>31</v>
      </c>
      <c r="K149" s="11">
        <v>30</v>
      </c>
      <c r="L149" s="11">
        <v>31</v>
      </c>
      <c r="M149" s="11">
        <v>31</v>
      </c>
      <c r="N149" s="11">
        <v>30</v>
      </c>
      <c r="O149" s="11">
        <v>31</v>
      </c>
      <c r="P149" s="12">
        <v>30</v>
      </c>
      <c r="Q149" s="11">
        <v>31</v>
      </c>
      <c r="R149" s="14"/>
      <c r="S149" s="30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48">
        <f t="shared" si="73"/>
        <v>7.7179530977840222E-2</v>
      </c>
      <c r="AJ149" s="30">
        <f t="shared" si="99"/>
        <v>5.832287357291735E-2</v>
      </c>
      <c r="AK149" s="48">
        <f t="shared" si="74"/>
        <v>6.9862981058675978E-3</v>
      </c>
      <c r="AL149" s="48">
        <f t="shared" si="75"/>
        <v>0</v>
      </c>
      <c r="AM149" s="48"/>
      <c r="AN149" s="14"/>
      <c r="AO149" s="14"/>
      <c r="AP149" s="14"/>
      <c r="AQ149" s="32"/>
      <c r="AR149" s="48">
        <f t="shared" si="76"/>
        <v>0</v>
      </c>
      <c r="AS149" s="30">
        <f t="shared" si="77"/>
        <v>8.3617392300512031E-2</v>
      </c>
      <c r="AT149" s="30">
        <f t="shared" si="78"/>
        <v>0.1269382860398946</v>
      </c>
      <c r="AU149" s="14"/>
      <c r="AV149" s="30">
        <f t="shared" si="100"/>
        <v>179.51032751073902</v>
      </c>
      <c r="AW149" s="30">
        <f t="shared" si="91"/>
        <v>135.652005185777</v>
      </c>
      <c r="AX149" s="30">
        <f t="shared" si="92"/>
        <v>16.249291038475331</v>
      </c>
      <c r="AY149" s="30">
        <f t="shared" si="93"/>
        <v>0</v>
      </c>
      <c r="AZ149" s="30">
        <f t="shared" si="94"/>
        <v>0</v>
      </c>
      <c r="BA149" s="30">
        <v>0</v>
      </c>
      <c r="BB149" s="30">
        <v>0</v>
      </c>
      <c r="BC149" s="30">
        <v>0</v>
      </c>
      <c r="BD149" s="30">
        <f t="shared" si="95"/>
        <v>0</v>
      </c>
      <c r="BE149" s="30">
        <f t="shared" si="96"/>
        <v>0</v>
      </c>
      <c r="BF149" s="30">
        <f t="shared" si="97"/>
        <v>214.82645960278347</v>
      </c>
      <c r="BG149" s="30">
        <f t="shared" si="98"/>
        <v>326.12476696225559</v>
      </c>
      <c r="BH149" s="32">
        <f t="shared" si="90"/>
        <v>872.36285030003046</v>
      </c>
      <c r="BI149" s="32"/>
      <c r="BJ149" s="6"/>
      <c r="BK149" s="6"/>
    </row>
    <row r="150" spans="1:63" x14ac:dyDescent="0.3">
      <c r="A150" s="26" t="s">
        <v>306</v>
      </c>
      <c r="B150" s="26" t="s">
        <v>307</v>
      </c>
      <c r="C150" s="27">
        <f>VLOOKUP(B150,[1]площадь!$A$6:$B$257,2,0)</f>
        <v>13.3</v>
      </c>
      <c r="D150" s="14"/>
      <c r="E150" s="9">
        <f t="shared" si="89"/>
        <v>366</v>
      </c>
      <c r="F150" s="10">
        <v>31</v>
      </c>
      <c r="G150" s="10">
        <v>29</v>
      </c>
      <c r="H150" s="10">
        <v>31</v>
      </c>
      <c r="I150" s="10">
        <v>30</v>
      </c>
      <c r="J150" s="11">
        <v>31</v>
      </c>
      <c r="K150" s="11">
        <v>30</v>
      </c>
      <c r="L150" s="11">
        <v>31</v>
      </c>
      <c r="M150" s="11">
        <v>31</v>
      </c>
      <c r="N150" s="11">
        <v>30</v>
      </c>
      <c r="O150" s="11">
        <v>31</v>
      </c>
      <c r="P150" s="12">
        <v>30</v>
      </c>
      <c r="Q150" s="11">
        <v>31</v>
      </c>
      <c r="R150" s="14"/>
      <c r="S150" s="30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48">
        <f t="shared" si="73"/>
        <v>7.7179530977840222E-2</v>
      </c>
      <c r="AJ150" s="30">
        <f t="shared" si="99"/>
        <v>5.832287357291735E-2</v>
      </c>
      <c r="AK150" s="48">
        <f t="shared" si="74"/>
        <v>6.9862981058675978E-3</v>
      </c>
      <c r="AL150" s="48">
        <f t="shared" si="75"/>
        <v>0</v>
      </c>
      <c r="AM150" s="48"/>
      <c r="AN150" s="14"/>
      <c r="AO150" s="14"/>
      <c r="AP150" s="14"/>
      <c r="AQ150" s="32"/>
      <c r="AR150" s="48">
        <f t="shared" si="76"/>
        <v>0</v>
      </c>
      <c r="AS150" s="30">
        <f t="shared" si="77"/>
        <v>8.3617392300512031E-2</v>
      </c>
      <c r="AT150" s="30">
        <f t="shared" si="78"/>
        <v>0.1269382860398946</v>
      </c>
      <c r="AU150" s="14"/>
      <c r="AV150" s="30">
        <f t="shared" si="100"/>
        <v>179.51032751073902</v>
      </c>
      <c r="AW150" s="30">
        <f t="shared" si="91"/>
        <v>135.652005185777</v>
      </c>
      <c r="AX150" s="30">
        <f t="shared" si="92"/>
        <v>16.249291038475331</v>
      </c>
      <c r="AY150" s="30">
        <f t="shared" si="93"/>
        <v>0</v>
      </c>
      <c r="AZ150" s="30">
        <f t="shared" si="94"/>
        <v>0</v>
      </c>
      <c r="BA150" s="30">
        <v>0</v>
      </c>
      <c r="BB150" s="30">
        <v>0</v>
      </c>
      <c r="BC150" s="30">
        <v>0</v>
      </c>
      <c r="BD150" s="30">
        <f t="shared" si="95"/>
        <v>0</v>
      </c>
      <c r="BE150" s="30">
        <f t="shared" si="96"/>
        <v>0</v>
      </c>
      <c r="BF150" s="30">
        <f t="shared" si="97"/>
        <v>214.82645960278347</v>
      </c>
      <c r="BG150" s="30">
        <f t="shared" si="98"/>
        <v>326.12476696225559</v>
      </c>
      <c r="BH150" s="32">
        <f t="shared" si="90"/>
        <v>872.36285030003046</v>
      </c>
      <c r="BI150" s="32"/>
      <c r="BJ150" s="6"/>
      <c r="BK150" s="6"/>
    </row>
    <row r="151" spans="1:63" x14ac:dyDescent="0.3">
      <c r="A151" s="26" t="s">
        <v>308</v>
      </c>
      <c r="B151" s="26" t="s">
        <v>309</v>
      </c>
      <c r="C151" s="27">
        <f>VLOOKUP(B151,[1]площадь!$A$6:$B$257,2,0)</f>
        <v>13.3</v>
      </c>
      <c r="D151" s="14"/>
      <c r="E151" s="9">
        <f t="shared" si="89"/>
        <v>366</v>
      </c>
      <c r="F151" s="10">
        <v>31</v>
      </c>
      <c r="G151" s="10">
        <v>29</v>
      </c>
      <c r="H151" s="10">
        <v>31</v>
      </c>
      <c r="I151" s="10">
        <v>30</v>
      </c>
      <c r="J151" s="11">
        <v>31</v>
      </c>
      <c r="K151" s="11">
        <v>30</v>
      </c>
      <c r="L151" s="11">
        <v>31</v>
      </c>
      <c r="M151" s="11">
        <v>31</v>
      </c>
      <c r="N151" s="11">
        <v>30</v>
      </c>
      <c r="O151" s="11">
        <v>31</v>
      </c>
      <c r="P151" s="12">
        <v>30</v>
      </c>
      <c r="Q151" s="11">
        <v>31</v>
      </c>
      <c r="R151" s="14"/>
      <c r="S151" s="30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48">
        <f t="shared" si="73"/>
        <v>7.7179530977840222E-2</v>
      </c>
      <c r="AJ151" s="30">
        <f t="shared" si="99"/>
        <v>5.832287357291735E-2</v>
      </c>
      <c r="AK151" s="48">
        <f t="shared" si="74"/>
        <v>6.9862981058675978E-3</v>
      </c>
      <c r="AL151" s="48">
        <f t="shared" si="75"/>
        <v>0</v>
      </c>
      <c r="AM151" s="48"/>
      <c r="AN151" s="14"/>
      <c r="AO151" s="14"/>
      <c r="AP151" s="14"/>
      <c r="AQ151" s="14"/>
      <c r="AR151" s="48">
        <f t="shared" si="76"/>
        <v>0</v>
      </c>
      <c r="AS151" s="30">
        <f t="shared" si="77"/>
        <v>8.3617392300512031E-2</v>
      </c>
      <c r="AT151" s="30">
        <f t="shared" si="78"/>
        <v>0.1269382860398946</v>
      </c>
      <c r="AU151" s="14"/>
      <c r="AV151" s="30">
        <f t="shared" si="100"/>
        <v>179.51032751073902</v>
      </c>
      <c r="AW151" s="30">
        <f t="shared" si="91"/>
        <v>135.652005185777</v>
      </c>
      <c r="AX151" s="30">
        <f t="shared" si="92"/>
        <v>16.249291038475331</v>
      </c>
      <c r="AY151" s="30">
        <f t="shared" si="93"/>
        <v>0</v>
      </c>
      <c r="AZ151" s="30">
        <f t="shared" si="94"/>
        <v>0</v>
      </c>
      <c r="BA151" s="30">
        <v>0</v>
      </c>
      <c r="BB151" s="30">
        <v>0</v>
      </c>
      <c r="BC151" s="30">
        <v>0</v>
      </c>
      <c r="BD151" s="30">
        <f t="shared" si="95"/>
        <v>0</v>
      </c>
      <c r="BE151" s="30">
        <f t="shared" si="96"/>
        <v>0</v>
      </c>
      <c r="BF151" s="30">
        <f t="shared" si="97"/>
        <v>214.82645960278347</v>
      </c>
      <c r="BG151" s="30">
        <f t="shared" si="98"/>
        <v>326.12476696225559</v>
      </c>
      <c r="BH151" s="32">
        <f t="shared" si="90"/>
        <v>872.36285030003046</v>
      </c>
      <c r="BI151" s="32"/>
      <c r="BJ151" s="6"/>
      <c r="BK151" s="6"/>
    </row>
    <row r="152" spans="1:63" x14ac:dyDescent="0.3">
      <c r="A152" s="26" t="s">
        <v>310</v>
      </c>
      <c r="B152" s="26" t="s">
        <v>311</v>
      </c>
      <c r="C152" s="27">
        <f>VLOOKUP(B152,[1]площадь!$A$6:$B$257,2,0)</f>
        <v>13.3</v>
      </c>
      <c r="D152" s="14"/>
      <c r="E152" s="9">
        <f t="shared" si="89"/>
        <v>366</v>
      </c>
      <c r="F152" s="10">
        <v>31</v>
      </c>
      <c r="G152" s="10">
        <v>29</v>
      </c>
      <c r="H152" s="10">
        <v>31</v>
      </c>
      <c r="I152" s="10">
        <v>30</v>
      </c>
      <c r="J152" s="11">
        <v>31</v>
      </c>
      <c r="K152" s="11">
        <v>30</v>
      </c>
      <c r="L152" s="11">
        <v>31</v>
      </c>
      <c r="M152" s="11">
        <v>31</v>
      </c>
      <c r="N152" s="11">
        <v>30</v>
      </c>
      <c r="O152" s="11">
        <v>31</v>
      </c>
      <c r="P152" s="12">
        <v>30</v>
      </c>
      <c r="Q152" s="11">
        <v>31</v>
      </c>
      <c r="R152" s="14"/>
      <c r="S152" s="30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48">
        <f t="shared" si="73"/>
        <v>7.7179530977840222E-2</v>
      </c>
      <c r="AJ152" s="30">
        <f t="shared" si="99"/>
        <v>5.832287357291735E-2</v>
      </c>
      <c r="AK152" s="48">
        <f t="shared" si="74"/>
        <v>6.9862981058675978E-3</v>
      </c>
      <c r="AL152" s="48">
        <f t="shared" si="75"/>
        <v>0</v>
      </c>
      <c r="AM152" s="48"/>
      <c r="AN152" s="14"/>
      <c r="AO152" s="14"/>
      <c r="AP152" s="14"/>
      <c r="AQ152" s="14"/>
      <c r="AR152" s="48">
        <f t="shared" si="76"/>
        <v>0</v>
      </c>
      <c r="AS152" s="30">
        <f t="shared" si="77"/>
        <v>8.3617392300512031E-2</v>
      </c>
      <c r="AT152" s="30">
        <f t="shared" si="78"/>
        <v>0.1269382860398946</v>
      </c>
      <c r="AU152" s="14"/>
      <c r="AV152" s="30">
        <f t="shared" si="100"/>
        <v>179.51032751073902</v>
      </c>
      <c r="AW152" s="30">
        <f t="shared" si="91"/>
        <v>135.652005185777</v>
      </c>
      <c r="AX152" s="30">
        <f t="shared" si="92"/>
        <v>16.249291038475331</v>
      </c>
      <c r="AY152" s="30">
        <f t="shared" si="93"/>
        <v>0</v>
      </c>
      <c r="AZ152" s="30">
        <f t="shared" si="94"/>
        <v>0</v>
      </c>
      <c r="BA152" s="30">
        <v>0</v>
      </c>
      <c r="BB152" s="30">
        <v>0</v>
      </c>
      <c r="BC152" s="30">
        <v>0</v>
      </c>
      <c r="BD152" s="30">
        <f t="shared" si="95"/>
        <v>0</v>
      </c>
      <c r="BE152" s="30">
        <f t="shared" si="96"/>
        <v>0</v>
      </c>
      <c r="BF152" s="30">
        <f t="shared" si="97"/>
        <v>214.82645960278347</v>
      </c>
      <c r="BG152" s="30">
        <f t="shared" si="98"/>
        <v>326.12476696225559</v>
      </c>
      <c r="BH152" s="32">
        <f t="shared" si="90"/>
        <v>872.36285030003046</v>
      </c>
      <c r="BI152" s="32"/>
      <c r="BJ152" s="6"/>
      <c r="BK152" s="6"/>
    </row>
    <row r="153" spans="1:63" x14ac:dyDescent="0.3">
      <c r="A153" s="26" t="s">
        <v>312</v>
      </c>
      <c r="B153" s="26" t="s">
        <v>313</v>
      </c>
      <c r="C153" s="27">
        <f>VLOOKUP(B153,[1]площадь!$A$6:$B$257,2,0)</f>
        <v>13.3</v>
      </c>
      <c r="D153" s="14"/>
      <c r="E153" s="9">
        <f t="shared" si="89"/>
        <v>366</v>
      </c>
      <c r="F153" s="10">
        <v>31</v>
      </c>
      <c r="G153" s="10">
        <v>29</v>
      </c>
      <c r="H153" s="10">
        <v>31</v>
      </c>
      <c r="I153" s="10">
        <v>30</v>
      </c>
      <c r="J153" s="11">
        <v>31</v>
      </c>
      <c r="K153" s="11">
        <v>30</v>
      </c>
      <c r="L153" s="11">
        <v>31</v>
      </c>
      <c r="M153" s="11">
        <v>31</v>
      </c>
      <c r="N153" s="11">
        <v>30</v>
      </c>
      <c r="O153" s="11">
        <v>31</v>
      </c>
      <c r="P153" s="12">
        <v>30</v>
      </c>
      <c r="Q153" s="11">
        <v>31</v>
      </c>
      <c r="R153" s="14"/>
      <c r="S153" s="30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48">
        <f t="shared" si="73"/>
        <v>7.7179530977840222E-2</v>
      </c>
      <c r="AJ153" s="30">
        <f t="shared" si="99"/>
        <v>5.832287357291735E-2</v>
      </c>
      <c r="AK153" s="48">
        <f t="shared" si="74"/>
        <v>6.9862981058675978E-3</v>
      </c>
      <c r="AL153" s="48">
        <f t="shared" si="75"/>
        <v>0</v>
      </c>
      <c r="AM153" s="48"/>
      <c r="AN153" s="14"/>
      <c r="AO153" s="14"/>
      <c r="AP153" s="14"/>
      <c r="AQ153" s="14"/>
      <c r="AR153" s="48">
        <f t="shared" si="76"/>
        <v>0</v>
      </c>
      <c r="AS153" s="30">
        <f t="shared" si="77"/>
        <v>8.3617392300512031E-2</v>
      </c>
      <c r="AT153" s="30">
        <f t="shared" si="78"/>
        <v>0.1269382860398946</v>
      </c>
      <c r="AU153" s="50"/>
      <c r="AV153" s="30">
        <f t="shared" si="100"/>
        <v>179.51032751073902</v>
      </c>
      <c r="AW153" s="30">
        <f t="shared" si="91"/>
        <v>135.652005185777</v>
      </c>
      <c r="AX153" s="30">
        <f t="shared" si="92"/>
        <v>16.249291038475331</v>
      </c>
      <c r="AY153" s="30">
        <f t="shared" si="93"/>
        <v>0</v>
      </c>
      <c r="AZ153" s="30">
        <f t="shared" si="94"/>
        <v>0</v>
      </c>
      <c r="BA153" s="30">
        <v>0</v>
      </c>
      <c r="BB153" s="30">
        <v>0</v>
      </c>
      <c r="BC153" s="30">
        <v>0</v>
      </c>
      <c r="BD153" s="30">
        <f t="shared" si="95"/>
        <v>0</v>
      </c>
      <c r="BE153" s="30">
        <f t="shared" si="96"/>
        <v>0</v>
      </c>
      <c r="BF153" s="30">
        <f t="shared" si="97"/>
        <v>214.82645960278347</v>
      </c>
      <c r="BG153" s="30">
        <f t="shared" si="98"/>
        <v>326.12476696225559</v>
      </c>
      <c r="BH153" s="32">
        <f t="shared" si="90"/>
        <v>872.36285030003046</v>
      </c>
      <c r="BI153" s="32"/>
      <c r="BJ153" s="6"/>
      <c r="BK153" s="6"/>
    </row>
    <row r="154" spans="1:63" x14ac:dyDescent="0.3">
      <c r="A154" s="26" t="s">
        <v>314</v>
      </c>
      <c r="B154" s="26" t="s">
        <v>315</v>
      </c>
      <c r="C154" s="27">
        <f>VLOOKUP(B154,[1]площадь!$A$6:$B$257,2,0)</f>
        <v>13.3</v>
      </c>
      <c r="D154" s="14"/>
      <c r="E154" s="9">
        <f t="shared" si="89"/>
        <v>366</v>
      </c>
      <c r="F154" s="10">
        <v>31</v>
      </c>
      <c r="G154" s="10">
        <v>29</v>
      </c>
      <c r="H154" s="10">
        <v>31</v>
      </c>
      <c r="I154" s="10">
        <v>30</v>
      </c>
      <c r="J154" s="11">
        <v>31</v>
      </c>
      <c r="K154" s="11">
        <v>30</v>
      </c>
      <c r="L154" s="11">
        <v>31</v>
      </c>
      <c r="M154" s="11">
        <v>31</v>
      </c>
      <c r="N154" s="11">
        <v>30</v>
      </c>
      <c r="O154" s="11">
        <v>31</v>
      </c>
      <c r="P154" s="12">
        <v>30</v>
      </c>
      <c r="Q154" s="11">
        <v>31</v>
      </c>
      <c r="R154" s="14"/>
      <c r="S154" s="30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48">
        <f t="shared" si="73"/>
        <v>7.7179530977840222E-2</v>
      </c>
      <c r="AJ154" s="30">
        <f t="shared" si="99"/>
        <v>5.832287357291735E-2</v>
      </c>
      <c r="AK154" s="48">
        <f t="shared" si="74"/>
        <v>6.9862981058675978E-3</v>
      </c>
      <c r="AL154" s="48">
        <f t="shared" si="75"/>
        <v>0</v>
      </c>
      <c r="AM154" s="48"/>
      <c r="AN154" s="14"/>
      <c r="AO154" s="14"/>
      <c r="AP154" s="14"/>
      <c r="AQ154" s="14"/>
      <c r="AR154" s="48">
        <f t="shared" si="76"/>
        <v>0</v>
      </c>
      <c r="AS154" s="30">
        <f t="shared" si="77"/>
        <v>8.3617392300512031E-2</v>
      </c>
      <c r="AT154" s="30">
        <f t="shared" si="78"/>
        <v>0.1269382860398946</v>
      </c>
      <c r="AU154" s="14"/>
      <c r="AV154" s="30">
        <f t="shared" si="100"/>
        <v>179.51032751073902</v>
      </c>
      <c r="AW154" s="30">
        <f t="shared" si="91"/>
        <v>135.652005185777</v>
      </c>
      <c r="AX154" s="30">
        <f t="shared" si="92"/>
        <v>16.249291038475331</v>
      </c>
      <c r="AY154" s="30">
        <f t="shared" si="93"/>
        <v>0</v>
      </c>
      <c r="AZ154" s="30">
        <f t="shared" si="94"/>
        <v>0</v>
      </c>
      <c r="BA154" s="30">
        <v>0</v>
      </c>
      <c r="BB154" s="30">
        <v>0</v>
      </c>
      <c r="BC154" s="30">
        <v>0</v>
      </c>
      <c r="BD154" s="30">
        <f t="shared" si="95"/>
        <v>0</v>
      </c>
      <c r="BE154" s="30">
        <f t="shared" si="96"/>
        <v>0</v>
      </c>
      <c r="BF154" s="30">
        <f t="shared" si="97"/>
        <v>214.82645960278347</v>
      </c>
      <c r="BG154" s="30">
        <f t="shared" si="98"/>
        <v>326.12476696225559</v>
      </c>
      <c r="BH154" s="32">
        <f t="shared" si="90"/>
        <v>872.36285030003046</v>
      </c>
      <c r="BI154" s="32"/>
      <c r="BJ154" s="6"/>
      <c r="BK154" s="6"/>
    </row>
    <row r="155" spans="1:63" x14ac:dyDescent="0.3">
      <c r="A155" s="26" t="s">
        <v>316</v>
      </c>
      <c r="B155" s="26" t="s">
        <v>317</v>
      </c>
      <c r="C155" s="27">
        <f>VLOOKUP(B155,[1]площадь!$A$6:$B$257,2,0)</f>
        <v>13.3</v>
      </c>
      <c r="D155" s="14"/>
      <c r="E155" s="9">
        <f t="shared" si="89"/>
        <v>366</v>
      </c>
      <c r="F155" s="10">
        <v>31</v>
      </c>
      <c r="G155" s="10">
        <v>29</v>
      </c>
      <c r="H155" s="10">
        <v>31</v>
      </c>
      <c r="I155" s="10">
        <v>30</v>
      </c>
      <c r="J155" s="11">
        <v>31</v>
      </c>
      <c r="K155" s="11">
        <v>30</v>
      </c>
      <c r="L155" s="11">
        <v>31</v>
      </c>
      <c r="M155" s="11">
        <v>31</v>
      </c>
      <c r="N155" s="11">
        <v>30</v>
      </c>
      <c r="O155" s="11">
        <v>31</v>
      </c>
      <c r="P155" s="12">
        <v>30</v>
      </c>
      <c r="Q155" s="11">
        <v>31</v>
      </c>
      <c r="R155" s="14"/>
      <c r="S155" s="30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48">
        <f t="shared" si="73"/>
        <v>7.7179530977840222E-2</v>
      </c>
      <c r="AJ155" s="30">
        <f t="shared" si="99"/>
        <v>5.832287357291735E-2</v>
      </c>
      <c r="AK155" s="48">
        <f t="shared" si="74"/>
        <v>6.9862981058675978E-3</v>
      </c>
      <c r="AL155" s="48">
        <f t="shared" si="75"/>
        <v>0</v>
      </c>
      <c r="AM155" s="48"/>
      <c r="AN155" s="14"/>
      <c r="AO155" s="14"/>
      <c r="AP155" s="14"/>
      <c r="AQ155" s="14"/>
      <c r="AR155" s="48">
        <f t="shared" si="76"/>
        <v>0</v>
      </c>
      <c r="AS155" s="30">
        <f t="shared" si="77"/>
        <v>8.3617392300512031E-2</v>
      </c>
      <c r="AT155" s="30">
        <f t="shared" si="78"/>
        <v>0.1269382860398946</v>
      </c>
      <c r="AU155" s="14"/>
      <c r="AV155" s="30">
        <f t="shared" si="100"/>
        <v>179.51032751073902</v>
      </c>
      <c r="AW155" s="30">
        <f t="shared" si="91"/>
        <v>135.652005185777</v>
      </c>
      <c r="AX155" s="30">
        <f t="shared" si="92"/>
        <v>16.249291038475331</v>
      </c>
      <c r="AY155" s="30">
        <f t="shared" si="93"/>
        <v>0</v>
      </c>
      <c r="AZ155" s="30">
        <f t="shared" si="94"/>
        <v>0</v>
      </c>
      <c r="BA155" s="30">
        <v>0</v>
      </c>
      <c r="BB155" s="30">
        <v>0</v>
      </c>
      <c r="BC155" s="30">
        <v>0</v>
      </c>
      <c r="BD155" s="30">
        <f t="shared" si="95"/>
        <v>0</v>
      </c>
      <c r="BE155" s="30">
        <f t="shared" si="96"/>
        <v>0</v>
      </c>
      <c r="BF155" s="30">
        <f t="shared" si="97"/>
        <v>214.82645960278347</v>
      </c>
      <c r="BG155" s="30">
        <f t="shared" si="98"/>
        <v>326.12476696225559</v>
      </c>
      <c r="BH155" s="32">
        <f t="shared" si="90"/>
        <v>872.36285030003046</v>
      </c>
      <c r="BI155" s="32"/>
      <c r="BJ155" s="6"/>
      <c r="BK155" s="6"/>
    </row>
    <row r="156" spans="1:63" x14ac:dyDescent="0.3">
      <c r="A156" s="26" t="s">
        <v>318</v>
      </c>
      <c r="B156" s="26" t="s">
        <v>319</v>
      </c>
      <c r="C156" s="27">
        <f>VLOOKUP(B156,[1]площадь!$A$6:$B$257,2,0)</f>
        <v>13.3</v>
      </c>
      <c r="D156" s="14"/>
      <c r="E156" s="9">
        <f t="shared" si="89"/>
        <v>366</v>
      </c>
      <c r="F156" s="10">
        <v>31</v>
      </c>
      <c r="G156" s="10">
        <v>29</v>
      </c>
      <c r="H156" s="10">
        <v>31</v>
      </c>
      <c r="I156" s="10">
        <v>30</v>
      </c>
      <c r="J156" s="11">
        <v>31</v>
      </c>
      <c r="K156" s="11">
        <v>30</v>
      </c>
      <c r="L156" s="11">
        <v>31</v>
      </c>
      <c r="M156" s="11">
        <v>31</v>
      </c>
      <c r="N156" s="11">
        <v>30</v>
      </c>
      <c r="O156" s="11">
        <v>31</v>
      </c>
      <c r="P156" s="12">
        <v>30</v>
      </c>
      <c r="Q156" s="11">
        <v>31</v>
      </c>
      <c r="R156" s="14"/>
      <c r="S156" s="30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48">
        <f t="shared" si="73"/>
        <v>7.7179530977840222E-2</v>
      </c>
      <c r="AJ156" s="30">
        <f t="shared" si="99"/>
        <v>5.832287357291735E-2</v>
      </c>
      <c r="AK156" s="48">
        <f t="shared" si="74"/>
        <v>6.9862981058675978E-3</v>
      </c>
      <c r="AL156" s="48">
        <f t="shared" si="75"/>
        <v>0</v>
      </c>
      <c r="AM156" s="48"/>
      <c r="AN156" s="14"/>
      <c r="AO156" s="14"/>
      <c r="AP156" s="14"/>
      <c r="AQ156" s="14"/>
      <c r="AR156" s="48">
        <f t="shared" si="76"/>
        <v>0</v>
      </c>
      <c r="AS156" s="30">
        <f t="shared" si="77"/>
        <v>8.3617392300512031E-2</v>
      </c>
      <c r="AT156" s="30">
        <f t="shared" si="78"/>
        <v>0.1269382860398946</v>
      </c>
      <c r="AU156" s="14"/>
      <c r="AV156" s="30">
        <f t="shared" si="100"/>
        <v>179.51032751073902</v>
      </c>
      <c r="AW156" s="30">
        <f t="shared" si="91"/>
        <v>135.652005185777</v>
      </c>
      <c r="AX156" s="30">
        <f t="shared" si="92"/>
        <v>16.249291038475331</v>
      </c>
      <c r="AY156" s="30">
        <f t="shared" si="93"/>
        <v>0</v>
      </c>
      <c r="AZ156" s="30">
        <f t="shared" si="94"/>
        <v>0</v>
      </c>
      <c r="BA156" s="30">
        <v>0</v>
      </c>
      <c r="BB156" s="30">
        <v>0</v>
      </c>
      <c r="BC156" s="30">
        <v>0</v>
      </c>
      <c r="BD156" s="30">
        <f t="shared" si="95"/>
        <v>0</v>
      </c>
      <c r="BE156" s="30">
        <f t="shared" si="96"/>
        <v>0</v>
      </c>
      <c r="BF156" s="30">
        <f t="shared" si="97"/>
        <v>214.82645960278347</v>
      </c>
      <c r="BG156" s="30">
        <f t="shared" si="98"/>
        <v>326.12476696225559</v>
      </c>
      <c r="BH156" s="32">
        <f t="shared" si="90"/>
        <v>872.36285030003046</v>
      </c>
      <c r="BI156" s="32"/>
      <c r="BJ156" s="6"/>
      <c r="BK156" s="6"/>
    </row>
    <row r="157" spans="1:63" x14ac:dyDescent="0.3">
      <c r="A157" s="26" t="s">
        <v>320</v>
      </c>
      <c r="B157" s="26" t="s">
        <v>321</v>
      </c>
      <c r="C157" s="27">
        <f>VLOOKUP(B157,[1]площадь!$A$6:$B$257,2,0)</f>
        <v>13.3</v>
      </c>
      <c r="D157" s="14"/>
      <c r="E157" s="9">
        <f t="shared" si="89"/>
        <v>366</v>
      </c>
      <c r="F157" s="10">
        <v>31</v>
      </c>
      <c r="G157" s="10">
        <v>29</v>
      </c>
      <c r="H157" s="10">
        <v>31</v>
      </c>
      <c r="I157" s="10">
        <v>30</v>
      </c>
      <c r="J157" s="11">
        <v>31</v>
      </c>
      <c r="K157" s="11">
        <v>30</v>
      </c>
      <c r="L157" s="11">
        <v>31</v>
      </c>
      <c r="M157" s="11">
        <v>31</v>
      </c>
      <c r="N157" s="11">
        <v>30</v>
      </c>
      <c r="O157" s="11">
        <v>31</v>
      </c>
      <c r="P157" s="12">
        <v>30</v>
      </c>
      <c r="Q157" s="11">
        <v>31</v>
      </c>
      <c r="R157" s="14"/>
      <c r="S157" s="30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48">
        <f t="shared" si="73"/>
        <v>7.7179530977840222E-2</v>
      </c>
      <c r="AJ157" s="30">
        <f t="shared" si="99"/>
        <v>5.832287357291735E-2</v>
      </c>
      <c r="AK157" s="48">
        <f t="shared" si="74"/>
        <v>6.9862981058675978E-3</v>
      </c>
      <c r="AL157" s="48">
        <f t="shared" si="75"/>
        <v>0</v>
      </c>
      <c r="AM157" s="48"/>
      <c r="AN157" s="14"/>
      <c r="AO157" s="14"/>
      <c r="AP157" s="14"/>
      <c r="AQ157" s="14"/>
      <c r="AR157" s="48">
        <f t="shared" si="76"/>
        <v>0</v>
      </c>
      <c r="AS157" s="30">
        <f t="shared" si="77"/>
        <v>8.3617392300512031E-2</v>
      </c>
      <c r="AT157" s="30">
        <f t="shared" si="78"/>
        <v>0.1269382860398946</v>
      </c>
      <c r="AU157" s="14"/>
      <c r="AV157" s="30">
        <f t="shared" si="100"/>
        <v>179.51032751073902</v>
      </c>
      <c r="AW157" s="30">
        <f t="shared" si="91"/>
        <v>135.652005185777</v>
      </c>
      <c r="AX157" s="30">
        <f t="shared" si="92"/>
        <v>16.249291038475331</v>
      </c>
      <c r="AY157" s="30">
        <f t="shared" si="93"/>
        <v>0</v>
      </c>
      <c r="AZ157" s="30">
        <f t="shared" si="94"/>
        <v>0</v>
      </c>
      <c r="BA157" s="30">
        <v>0</v>
      </c>
      <c r="BB157" s="30">
        <v>0</v>
      </c>
      <c r="BC157" s="30">
        <v>0</v>
      </c>
      <c r="BD157" s="30">
        <f t="shared" si="95"/>
        <v>0</v>
      </c>
      <c r="BE157" s="30">
        <f t="shared" si="96"/>
        <v>0</v>
      </c>
      <c r="BF157" s="30">
        <f t="shared" si="97"/>
        <v>214.82645960278347</v>
      </c>
      <c r="BG157" s="30">
        <f t="shared" si="98"/>
        <v>326.12476696225559</v>
      </c>
      <c r="BH157" s="32">
        <f t="shared" si="90"/>
        <v>872.36285030003046</v>
      </c>
      <c r="BI157" s="32"/>
      <c r="BJ157" s="6"/>
      <c r="BK157" s="6"/>
    </row>
    <row r="158" spans="1:63" x14ac:dyDescent="0.3">
      <c r="A158" s="26" t="s">
        <v>322</v>
      </c>
      <c r="B158" s="26" t="s">
        <v>323</v>
      </c>
      <c r="C158" s="27">
        <f>VLOOKUP(B158,[1]площадь!$A$6:$B$257,2,0)</f>
        <v>13.3</v>
      </c>
      <c r="D158" s="14"/>
      <c r="E158" s="9">
        <f t="shared" si="89"/>
        <v>366</v>
      </c>
      <c r="F158" s="10">
        <v>31</v>
      </c>
      <c r="G158" s="10">
        <v>29</v>
      </c>
      <c r="H158" s="10">
        <v>31</v>
      </c>
      <c r="I158" s="10">
        <v>30</v>
      </c>
      <c r="J158" s="11">
        <v>31</v>
      </c>
      <c r="K158" s="11">
        <v>30</v>
      </c>
      <c r="L158" s="11">
        <v>31</v>
      </c>
      <c r="M158" s="11">
        <v>31</v>
      </c>
      <c r="N158" s="11">
        <v>30</v>
      </c>
      <c r="O158" s="11">
        <v>31</v>
      </c>
      <c r="P158" s="12">
        <v>30</v>
      </c>
      <c r="Q158" s="11">
        <v>31</v>
      </c>
      <c r="R158" s="14"/>
      <c r="S158" s="30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48">
        <f t="shared" si="73"/>
        <v>7.7179530977840222E-2</v>
      </c>
      <c r="AJ158" s="30">
        <f t="shared" si="99"/>
        <v>5.832287357291735E-2</v>
      </c>
      <c r="AK158" s="48">
        <f t="shared" si="74"/>
        <v>6.9862981058675978E-3</v>
      </c>
      <c r="AL158" s="48">
        <f t="shared" si="75"/>
        <v>0</v>
      </c>
      <c r="AM158" s="48"/>
      <c r="AN158" s="14"/>
      <c r="AO158" s="14"/>
      <c r="AP158" s="14"/>
      <c r="AQ158" s="14"/>
      <c r="AR158" s="48">
        <f t="shared" si="76"/>
        <v>0</v>
      </c>
      <c r="AS158" s="30">
        <f t="shared" si="77"/>
        <v>8.3617392300512031E-2</v>
      </c>
      <c r="AT158" s="30">
        <f t="shared" si="78"/>
        <v>0.1269382860398946</v>
      </c>
      <c r="AU158" s="14"/>
      <c r="AV158" s="30">
        <f t="shared" si="100"/>
        <v>179.51032751073902</v>
      </c>
      <c r="AW158" s="30">
        <f t="shared" si="91"/>
        <v>135.652005185777</v>
      </c>
      <c r="AX158" s="30">
        <f t="shared" si="92"/>
        <v>16.249291038475331</v>
      </c>
      <c r="AY158" s="30">
        <f t="shared" si="93"/>
        <v>0</v>
      </c>
      <c r="AZ158" s="30">
        <f t="shared" si="94"/>
        <v>0</v>
      </c>
      <c r="BA158" s="30">
        <v>0</v>
      </c>
      <c r="BB158" s="30">
        <v>0</v>
      </c>
      <c r="BC158" s="30">
        <v>0</v>
      </c>
      <c r="BD158" s="30">
        <f t="shared" si="95"/>
        <v>0</v>
      </c>
      <c r="BE158" s="30">
        <f t="shared" si="96"/>
        <v>0</v>
      </c>
      <c r="BF158" s="30">
        <f t="shared" si="97"/>
        <v>214.82645960278347</v>
      </c>
      <c r="BG158" s="30">
        <f t="shared" si="98"/>
        <v>326.12476696225559</v>
      </c>
      <c r="BH158" s="32">
        <f t="shared" ref="BH158:BH189" si="101">SUM(AV158:BG158)</f>
        <v>872.36285030003046</v>
      </c>
      <c r="BI158" s="32"/>
      <c r="BJ158" s="6"/>
      <c r="BK158" s="6"/>
    </row>
    <row r="159" spans="1:63" x14ac:dyDescent="0.3">
      <c r="A159" s="26" t="s">
        <v>324</v>
      </c>
      <c r="B159" s="26" t="s">
        <v>325</v>
      </c>
      <c r="C159" s="27">
        <f>VLOOKUP(B159,[1]площадь!$A$6:$B$257,2,0)</f>
        <v>13.3</v>
      </c>
      <c r="D159" s="14"/>
      <c r="E159" s="9">
        <f t="shared" si="89"/>
        <v>366</v>
      </c>
      <c r="F159" s="10">
        <v>31</v>
      </c>
      <c r="G159" s="10">
        <v>29</v>
      </c>
      <c r="H159" s="10">
        <v>31</v>
      </c>
      <c r="I159" s="10">
        <v>30</v>
      </c>
      <c r="J159" s="11">
        <v>31</v>
      </c>
      <c r="K159" s="11">
        <v>30</v>
      </c>
      <c r="L159" s="11">
        <v>31</v>
      </c>
      <c r="M159" s="11">
        <v>31</v>
      </c>
      <c r="N159" s="11">
        <v>30</v>
      </c>
      <c r="O159" s="11">
        <v>31</v>
      </c>
      <c r="P159" s="12">
        <v>30</v>
      </c>
      <c r="Q159" s="11">
        <v>31</v>
      </c>
      <c r="R159" s="14"/>
      <c r="S159" s="30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48">
        <f t="shared" si="73"/>
        <v>7.7179530977840222E-2</v>
      </c>
      <c r="AJ159" s="30">
        <f t="shared" si="99"/>
        <v>5.832287357291735E-2</v>
      </c>
      <c r="AK159" s="48">
        <f t="shared" si="74"/>
        <v>6.9862981058675978E-3</v>
      </c>
      <c r="AL159" s="48">
        <f t="shared" si="75"/>
        <v>0</v>
      </c>
      <c r="AM159" s="48"/>
      <c r="AN159" s="14"/>
      <c r="AO159" s="14"/>
      <c r="AP159" s="14"/>
      <c r="AQ159" s="14"/>
      <c r="AR159" s="48">
        <f t="shared" si="76"/>
        <v>0</v>
      </c>
      <c r="AS159" s="30">
        <f t="shared" si="77"/>
        <v>8.3617392300512031E-2</v>
      </c>
      <c r="AT159" s="30">
        <f t="shared" si="78"/>
        <v>0.1269382860398946</v>
      </c>
      <c r="AU159" s="14"/>
      <c r="AV159" s="30">
        <f t="shared" si="100"/>
        <v>179.51032751073902</v>
      </c>
      <c r="AW159" s="30">
        <f t="shared" si="91"/>
        <v>135.652005185777</v>
      </c>
      <c r="AX159" s="30">
        <f t="shared" si="92"/>
        <v>16.249291038475331</v>
      </c>
      <c r="AY159" s="30">
        <f t="shared" si="93"/>
        <v>0</v>
      </c>
      <c r="AZ159" s="30">
        <f t="shared" si="94"/>
        <v>0</v>
      </c>
      <c r="BA159" s="30">
        <v>0</v>
      </c>
      <c r="BB159" s="30">
        <v>0</v>
      </c>
      <c r="BC159" s="30">
        <v>0</v>
      </c>
      <c r="BD159" s="30">
        <f t="shared" si="95"/>
        <v>0</v>
      </c>
      <c r="BE159" s="30">
        <f t="shared" si="96"/>
        <v>0</v>
      </c>
      <c r="BF159" s="30">
        <f t="shared" si="97"/>
        <v>214.82645960278347</v>
      </c>
      <c r="BG159" s="30">
        <f t="shared" si="98"/>
        <v>326.12476696225559</v>
      </c>
      <c r="BH159" s="32">
        <f t="shared" si="101"/>
        <v>872.36285030003046</v>
      </c>
      <c r="BI159" s="32"/>
      <c r="BJ159" s="6"/>
      <c r="BK159" s="6"/>
    </row>
    <row r="160" spans="1:63" x14ac:dyDescent="0.3">
      <c r="A160" s="26" t="s">
        <v>326</v>
      </c>
      <c r="B160" s="26" t="s">
        <v>327</v>
      </c>
      <c r="C160" s="27">
        <f>VLOOKUP(B160,[1]площадь!$A$6:$B$257,2,0)</f>
        <v>13.3</v>
      </c>
      <c r="D160" s="14"/>
      <c r="E160" s="9">
        <f t="shared" si="89"/>
        <v>366</v>
      </c>
      <c r="F160" s="10">
        <v>31</v>
      </c>
      <c r="G160" s="10">
        <v>29</v>
      </c>
      <c r="H160" s="10">
        <v>31</v>
      </c>
      <c r="I160" s="10">
        <v>30</v>
      </c>
      <c r="J160" s="11">
        <v>31</v>
      </c>
      <c r="K160" s="11">
        <v>30</v>
      </c>
      <c r="L160" s="11">
        <v>31</v>
      </c>
      <c r="M160" s="11">
        <v>31</v>
      </c>
      <c r="N160" s="11">
        <v>30</v>
      </c>
      <c r="O160" s="11">
        <v>31</v>
      </c>
      <c r="P160" s="12">
        <v>30</v>
      </c>
      <c r="Q160" s="11">
        <v>31</v>
      </c>
      <c r="R160" s="14"/>
      <c r="S160" s="30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48">
        <f t="shared" si="73"/>
        <v>7.7179530977840222E-2</v>
      </c>
      <c r="AJ160" s="30">
        <f t="shared" si="99"/>
        <v>5.832287357291735E-2</v>
      </c>
      <c r="AK160" s="48">
        <f t="shared" si="74"/>
        <v>6.9862981058675978E-3</v>
      </c>
      <c r="AL160" s="48">
        <f t="shared" si="75"/>
        <v>0</v>
      </c>
      <c r="AM160" s="48"/>
      <c r="AN160" s="14"/>
      <c r="AO160" s="14"/>
      <c r="AP160" s="14"/>
      <c r="AQ160" s="14"/>
      <c r="AR160" s="48">
        <f t="shared" si="76"/>
        <v>0</v>
      </c>
      <c r="AS160" s="30">
        <f t="shared" si="77"/>
        <v>8.3617392300512031E-2</v>
      </c>
      <c r="AT160" s="30">
        <f t="shared" si="78"/>
        <v>0.1269382860398946</v>
      </c>
      <c r="AU160" s="14"/>
      <c r="AV160" s="30">
        <f t="shared" si="100"/>
        <v>179.51032751073902</v>
      </c>
      <c r="AW160" s="30">
        <f t="shared" si="91"/>
        <v>135.652005185777</v>
      </c>
      <c r="AX160" s="30">
        <f t="shared" si="92"/>
        <v>16.249291038475331</v>
      </c>
      <c r="AY160" s="30">
        <f t="shared" si="93"/>
        <v>0</v>
      </c>
      <c r="AZ160" s="30">
        <f t="shared" si="94"/>
        <v>0</v>
      </c>
      <c r="BA160" s="30">
        <v>0</v>
      </c>
      <c r="BB160" s="30">
        <v>0</v>
      </c>
      <c r="BC160" s="30">
        <v>0</v>
      </c>
      <c r="BD160" s="30">
        <f t="shared" si="95"/>
        <v>0</v>
      </c>
      <c r="BE160" s="30">
        <f t="shared" si="96"/>
        <v>0</v>
      </c>
      <c r="BF160" s="30">
        <f t="shared" si="97"/>
        <v>214.82645960278347</v>
      </c>
      <c r="BG160" s="30">
        <f t="shared" si="98"/>
        <v>326.12476696225559</v>
      </c>
      <c r="BH160" s="32">
        <f t="shared" si="101"/>
        <v>872.36285030003046</v>
      </c>
      <c r="BI160" s="32"/>
      <c r="BJ160" s="6"/>
      <c r="BK160" s="6"/>
    </row>
    <row r="161" spans="1:63" x14ac:dyDescent="0.3">
      <c r="A161" s="26" t="s">
        <v>328</v>
      </c>
      <c r="B161" s="26" t="s">
        <v>329</v>
      </c>
      <c r="C161" s="27">
        <f>VLOOKUP(B161,[1]площадь!$A$6:$B$257,2,0)</f>
        <v>13.3</v>
      </c>
      <c r="D161" s="14"/>
      <c r="E161" s="9">
        <f t="shared" si="89"/>
        <v>366</v>
      </c>
      <c r="F161" s="10">
        <v>31</v>
      </c>
      <c r="G161" s="10">
        <v>29</v>
      </c>
      <c r="H161" s="10">
        <v>31</v>
      </c>
      <c r="I161" s="10">
        <v>30</v>
      </c>
      <c r="J161" s="11">
        <v>31</v>
      </c>
      <c r="K161" s="11">
        <v>30</v>
      </c>
      <c r="L161" s="11">
        <v>31</v>
      </c>
      <c r="M161" s="11">
        <v>31</v>
      </c>
      <c r="N161" s="11">
        <v>30</v>
      </c>
      <c r="O161" s="11">
        <v>31</v>
      </c>
      <c r="P161" s="12">
        <v>30</v>
      </c>
      <c r="Q161" s="11">
        <v>31</v>
      </c>
      <c r="R161" s="14"/>
      <c r="S161" s="30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48">
        <f t="shared" si="73"/>
        <v>7.7179530977840222E-2</v>
      </c>
      <c r="AJ161" s="30">
        <f t="shared" si="99"/>
        <v>5.832287357291735E-2</v>
      </c>
      <c r="AK161" s="48">
        <f t="shared" si="74"/>
        <v>6.9862981058675978E-3</v>
      </c>
      <c r="AL161" s="48">
        <f t="shared" si="75"/>
        <v>0</v>
      </c>
      <c r="AM161" s="48"/>
      <c r="AN161" s="14"/>
      <c r="AO161" s="14"/>
      <c r="AP161" s="14"/>
      <c r="AQ161" s="14"/>
      <c r="AR161" s="48">
        <f t="shared" si="76"/>
        <v>0</v>
      </c>
      <c r="AS161" s="30">
        <f t="shared" si="77"/>
        <v>8.3617392300512031E-2</v>
      </c>
      <c r="AT161" s="30">
        <f t="shared" si="78"/>
        <v>0.1269382860398946</v>
      </c>
      <c r="AU161" s="14"/>
      <c r="AV161" s="30">
        <f t="shared" si="100"/>
        <v>179.51032751073902</v>
      </c>
      <c r="AW161" s="30">
        <f t="shared" si="91"/>
        <v>135.652005185777</v>
      </c>
      <c r="AX161" s="30">
        <f t="shared" si="92"/>
        <v>16.249291038475331</v>
      </c>
      <c r="AY161" s="30">
        <f t="shared" si="93"/>
        <v>0</v>
      </c>
      <c r="AZ161" s="30">
        <f t="shared" si="94"/>
        <v>0</v>
      </c>
      <c r="BA161" s="30">
        <v>0</v>
      </c>
      <c r="BB161" s="30">
        <v>0</v>
      </c>
      <c r="BC161" s="30">
        <v>0</v>
      </c>
      <c r="BD161" s="30">
        <f t="shared" si="95"/>
        <v>0</v>
      </c>
      <c r="BE161" s="30">
        <f t="shared" si="96"/>
        <v>0</v>
      </c>
      <c r="BF161" s="30">
        <f t="shared" si="97"/>
        <v>214.82645960278347</v>
      </c>
      <c r="BG161" s="30">
        <f t="shared" si="98"/>
        <v>326.12476696225559</v>
      </c>
      <c r="BH161" s="32">
        <f t="shared" si="101"/>
        <v>872.36285030003046</v>
      </c>
      <c r="BI161" s="32"/>
      <c r="BJ161" s="6"/>
      <c r="BK161" s="6"/>
    </row>
    <row r="162" spans="1:63" x14ac:dyDescent="0.3">
      <c r="A162" s="26" t="s">
        <v>330</v>
      </c>
      <c r="B162" s="26" t="s">
        <v>331</v>
      </c>
      <c r="C162" s="27">
        <f>VLOOKUP(B162,[1]площадь!$A$6:$B$257,2,0)</f>
        <v>13.3</v>
      </c>
      <c r="D162" s="14"/>
      <c r="E162" s="9">
        <f t="shared" si="89"/>
        <v>366</v>
      </c>
      <c r="F162" s="10">
        <v>31</v>
      </c>
      <c r="G162" s="10">
        <v>29</v>
      </c>
      <c r="H162" s="10">
        <v>31</v>
      </c>
      <c r="I162" s="10">
        <v>30</v>
      </c>
      <c r="J162" s="11">
        <v>31</v>
      </c>
      <c r="K162" s="11">
        <v>30</v>
      </c>
      <c r="L162" s="11">
        <v>31</v>
      </c>
      <c r="M162" s="11">
        <v>31</v>
      </c>
      <c r="N162" s="11">
        <v>30</v>
      </c>
      <c r="O162" s="11">
        <v>31</v>
      </c>
      <c r="P162" s="12">
        <v>30</v>
      </c>
      <c r="Q162" s="11">
        <v>31</v>
      </c>
      <c r="R162" s="14"/>
      <c r="S162" s="30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48">
        <f t="shared" si="73"/>
        <v>7.7179530977840222E-2</v>
      </c>
      <c r="AJ162" s="30">
        <f t="shared" si="99"/>
        <v>5.832287357291735E-2</v>
      </c>
      <c r="AK162" s="48">
        <f t="shared" si="74"/>
        <v>6.9862981058675978E-3</v>
      </c>
      <c r="AL162" s="48">
        <f t="shared" si="75"/>
        <v>0</v>
      </c>
      <c r="AM162" s="48"/>
      <c r="AN162" s="14"/>
      <c r="AO162" s="14"/>
      <c r="AP162" s="14"/>
      <c r="AQ162" s="14"/>
      <c r="AR162" s="48">
        <f t="shared" si="76"/>
        <v>0</v>
      </c>
      <c r="AS162" s="30">
        <f t="shared" si="77"/>
        <v>8.3617392300512031E-2</v>
      </c>
      <c r="AT162" s="30">
        <f t="shared" si="78"/>
        <v>0.1269382860398946</v>
      </c>
      <c r="AU162" s="14"/>
      <c r="AV162" s="30">
        <f t="shared" si="100"/>
        <v>179.51032751073902</v>
      </c>
      <c r="AW162" s="30">
        <f t="shared" si="91"/>
        <v>135.652005185777</v>
      </c>
      <c r="AX162" s="30">
        <f t="shared" si="92"/>
        <v>16.249291038475331</v>
      </c>
      <c r="AY162" s="30">
        <f t="shared" si="93"/>
        <v>0</v>
      </c>
      <c r="AZ162" s="30">
        <f t="shared" si="94"/>
        <v>0</v>
      </c>
      <c r="BA162" s="30">
        <v>0</v>
      </c>
      <c r="BB162" s="30">
        <v>0</v>
      </c>
      <c r="BC162" s="30">
        <v>0</v>
      </c>
      <c r="BD162" s="30">
        <f t="shared" si="95"/>
        <v>0</v>
      </c>
      <c r="BE162" s="30">
        <f t="shared" si="96"/>
        <v>0</v>
      </c>
      <c r="BF162" s="30">
        <f t="shared" si="97"/>
        <v>214.82645960278347</v>
      </c>
      <c r="BG162" s="30">
        <f t="shared" si="98"/>
        <v>326.12476696225559</v>
      </c>
      <c r="BH162" s="32">
        <f t="shared" si="101"/>
        <v>872.36285030003046</v>
      </c>
      <c r="BI162" s="32"/>
      <c r="BJ162" s="6"/>
      <c r="BK162" s="6"/>
    </row>
    <row r="163" spans="1:63" x14ac:dyDescent="0.3">
      <c r="A163" s="26" t="s">
        <v>332</v>
      </c>
      <c r="B163" s="26" t="s">
        <v>333</v>
      </c>
      <c r="C163" s="27">
        <f>VLOOKUP(B163,[1]площадь!$A$6:$B$257,2,0)</f>
        <v>13.3</v>
      </c>
      <c r="D163" s="14"/>
      <c r="E163" s="9">
        <f t="shared" si="89"/>
        <v>366</v>
      </c>
      <c r="F163" s="10">
        <v>31</v>
      </c>
      <c r="G163" s="10">
        <v>29</v>
      </c>
      <c r="H163" s="10">
        <v>31</v>
      </c>
      <c r="I163" s="10">
        <v>30</v>
      </c>
      <c r="J163" s="11">
        <v>31</v>
      </c>
      <c r="K163" s="11">
        <v>30</v>
      </c>
      <c r="L163" s="11">
        <v>31</v>
      </c>
      <c r="M163" s="11">
        <v>31</v>
      </c>
      <c r="N163" s="11">
        <v>30</v>
      </c>
      <c r="O163" s="11">
        <v>31</v>
      </c>
      <c r="P163" s="12">
        <v>30</v>
      </c>
      <c r="Q163" s="11">
        <v>31</v>
      </c>
      <c r="R163" s="14"/>
      <c r="S163" s="30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48">
        <f t="shared" si="73"/>
        <v>7.7179530977840222E-2</v>
      </c>
      <c r="AJ163" s="30">
        <f t="shared" si="99"/>
        <v>5.832287357291735E-2</v>
      </c>
      <c r="AK163" s="48">
        <f t="shared" si="74"/>
        <v>6.9862981058675978E-3</v>
      </c>
      <c r="AL163" s="48">
        <f t="shared" si="75"/>
        <v>0</v>
      </c>
      <c r="AM163" s="48"/>
      <c r="AN163" s="14"/>
      <c r="AO163" s="14"/>
      <c r="AP163" s="14"/>
      <c r="AQ163" s="14"/>
      <c r="AR163" s="48">
        <f t="shared" si="76"/>
        <v>0</v>
      </c>
      <c r="AS163" s="30">
        <f t="shared" si="77"/>
        <v>8.3617392300512031E-2</v>
      </c>
      <c r="AT163" s="30">
        <f t="shared" si="78"/>
        <v>0.1269382860398946</v>
      </c>
      <c r="AU163" s="14"/>
      <c r="AV163" s="30">
        <f t="shared" si="100"/>
        <v>179.51032751073902</v>
      </c>
      <c r="AW163" s="30">
        <f t="shared" si="91"/>
        <v>135.652005185777</v>
      </c>
      <c r="AX163" s="30">
        <f t="shared" si="92"/>
        <v>16.249291038475331</v>
      </c>
      <c r="AY163" s="30">
        <f t="shared" si="93"/>
        <v>0</v>
      </c>
      <c r="AZ163" s="30">
        <f t="shared" si="94"/>
        <v>0</v>
      </c>
      <c r="BA163" s="30">
        <v>0</v>
      </c>
      <c r="BB163" s="30">
        <v>0</v>
      </c>
      <c r="BC163" s="30">
        <v>0</v>
      </c>
      <c r="BD163" s="30">
        <f t="shared" si="95"/>
        <v>0</v>
      </c>
      <c r="BE163" s="30">
        <f t="shared" si="96"/>
        <v>0</v>
      </c>
      <c r="BF163" s="30">
        <f t="shared" si="97"/>
        <v>214.82645960278347</v>
      </c>
      <c r="BG163" s="30">
        <f t="shared" si="98"/>
        <v>326.12476696225559</v>
      </c>
      <c r="BH163" s="32">
        <f t="shared" si="101"/>
        <v>872.36285030003046</v>
      </c>
      <c r="BI163" s="32"/>
      <c r="BJ163" s="6"/>
      <c r="BK163" s="6"/>
    </row>
    <row r="164" spans="1:63" x14ac:dyDescent="0.3">
      <c r="A164" s="26" t="s">
        <v>334</v>
      </c>
      <c r="B164" s="26" t="s">
        <v>335</v>
      </c>
      <c r="C164" s="27">
        <f>VLOOKUP(B164,[1]площадь!$A$6:$B$257,2,0)</f>
        <v>13.3</v>
      </c>
      <c r="D164" s="14"/>
      <c r="E164" s="9">
        <f t="shared" si="89"/>
        <v>366</v>
      </c>
      <c r="F164" s="10">
        <v>31</v>
      </c>
      <c r="G164" s="10">
        <v>29</v>
      </c>
      <c r="H164" s="10">
        <v>31</v>
      </c>
      <c r="I164" s="10">
        <v>30</v>
      </c>
      <c r="J164" s="11">
        <v>31</v>
      </c>
      <c r="K164" s="11">
        <v>30</v>
      </c>
      <c r="L164" s="11">
        <v>31</v>
      </c>
      <c r="M164" s="11">
        <v>31</v>
      </c>
      <c r="N164" s="11">
        <v>30</v>
      </c>
      <c r="O164" s="11">
        <v>31</v>
      </c>
      <c r="P164" s="12">
        <v>30</v>
      </c>
      <c r="Q164" s="11">
        <v>31</v>
      </c>
      <c r="R164" s="14"/>
      <c r="S164" s="30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48">
        <f t="shared" si="73"/>
        <v>7.7179530977840222E-2</v>
      </c>
      <c r="AJ164" s="30">
        <f t="shared" si="99"/>
        <v>5.832287357291735E-2</v>
      </c>
      <c r="AK164" s="48">
        <f t="shared" si="74"/>
        <v>6.9862981058675978E-3</v>
      </c>
      <c r="AL164" s="48">
        <f t="shared" si="75"/>
        <v>0</v>
      </c>
      <c r="AM164" s="48"/>
      <c r="AN164" s="14"/>
      <c r="AO164" s="14"/>
      <c r="AP164" s="14"/>
      <c r="AQ164" s="14"/>
      <c r="AR164" s="48">
        <f t="shared" si="76"/>
        <v>0</v>
      </c>
      <c r="AS164" s="30">
        <f t="shared" si="77"/>
        <v>8.3617392300512031E-2</v>
      </c>
      <c r="AT164" s="30">
        <f t="shared" si="78"/>
        <v>0.1269382860398946</v>
      </c>
      <c r="AU164" s="14"/>
      <c r="AV164" s="30">
        <f t="shared" si="100"/>
        <v>179.51032751073902</v>
      </c>
      <c r="AW164" s="30">
        <f t="shared" ref="AW164:AW195" si="102">(U164+AJ164)*2325.88</f>
        <v>135.652005185777</v>
      </c>
      <c r="AX164" s="30">
        <f t="shared" ref="AX164:AX195" si="103">(V164+AK164)*2325.88</f>
        <v>16.249291038475331</v>
      </c>
      <c r="AY164" s="30">
        <f t="shared" ref="AY164:AY195" si="104">(W164+AL164)*2325.88</f>
        <v>0</v>
      </c>
      <c r="AZ164" s="30">
        <f t="shared" ref="AZ164:AZ195" si="105">(X164+AM164)*2325.88</f>
        <v>0</v>
      </c>
      <c r="BA164" s="30">
        <v>0</v>
      </c>
      <c r="BB164" s="30">
        <v>0</v>
      </c>
      <c r="BC164" s="30">
        <v>0</v>
      </c>
      <c r="BD164" s="30">
        <f t="shared" ref="BD164:BD195" si="106">(AC164+AQ164)*2325.88</f>
        <v>0</v>
      </c>
      <c r="BE164" s="30">
        <f t="shared" ref="BE164:BE195" si="107">(AD164+AR164)*2569.16</f>
        <v>0</v>
      </c>
      <c r="BF164" s="30">
        <f t="shared" ref="BF164:BF195" si="108">(AE164+AS164)*2569.16</f>
        <v>214.82645960278347</v>
      </c>
      <c r="BG164" s="30">
        <f t="shared" ref="BG164:BG195" si="109">(AF164+AT164)*2569.16</f>
        <v>326.12476696225559</v>
      </c>
      <c r="BH164" s="32">
        <f t="shared" si="101"/>
        <v>872.36285030003046</v>
      </c>
      <c r="BI164" s="32"/>
      <c r="BJ164" s="6"/>
      <c r="BK164" s="6"/>
    </row>
    <row r="165" spans="1:63" x14ac:dyDescent="0.3">
      <c r="A165" s="26" t="s">
        <v>336</v>
      </c>
      <c r="B165" s="26" t="s">
        <v>337</v>
      </c>
      <c r="C165" s="27">
        <f>VLOOKUP(B165,[1]площадь!$A$6:$B$257,2,0)</f>
        <v>13.3</v>
      </c>
      <c r="D165" s="14"/>
      <c r="E165" s="9">
        <f t="shared" si="89"/>
        <v>366</v>
      </c>
      <c r="F165" s="10">
        <v>31</v>
      </c>
      <c r="G165" s="10">
        <v>29</v>
      </c>
      <c r="H165" s="10">
        <v>31</v>
      </c>
      <c r="I165" s="10">
        <v>30</v>
      </c>
      <c r="J165" s="11">
        <v>31</v>
      </c>
      <c r="K165" s="11">
        <v>30</v>
      </c>
      <c r="L165" s="11">
        <v>31</v>
      </c>
      <c r="M165" s="11">
        <v>31</v>
      </c>
      <c r="N165" s="11">
        <v>30</v>
      </c>
      <c r="O165" s="11">
        <v>31</v>
      </c>
      <c r="P165" s="12">
        <v>30</v>
      </c>
      <c r="Q165" s="11">
        <v>31</v>
      </c>
      <c r="R165" s="14"/>
      <c r="S165" s="30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48">
        <f t="shared" ref="AI165:AI228" si="110">$AI$1*C165/31*F165</f>
        <v>7.7179530977840222E-2</v>
      </c>
      <c r="AJ165" s="30">
        <f t="shared" si="99"/>
        <v>5.832287357291735E-2</v>
      </c>
      <c r="AK165" s="48">
        <f t="shared" ref="AK165:AK228" si="111">$AK$1*C165/31*H165</f>
        <v>6.9862981058675978E-3</v>
      </c>
      <c r="AL165" s="48">
        <f t="shared" ref="AL165:AL228" si="112">$AL$1*C165/30*I165</f>
        <v>0</v>
      </c>
      <c r="AM165" s="48"/>
      <c r="AN165" s="14"/>
      <c r="AO165" s="14"/>
      <c r="AP165" s="14"/>
      <c r="AQ165" s="14"/>
      <c r="AR165" s="48">
        <f t="shared" ref="AR165:AR228" si="113">$AR$1*C165/31*O165</f>
        <v>0</v>
      </c>
      <c r="AS165" s="30">
        <f t="shared" ref="AS165:AS228" si="114">$AS$1*C165/30*P165</f>
        <v>8.3617392300512031E-2</v>
      </c>
      <c r="AT165" s="30">
        <f t="shared" ref="AT165:AT228" si="115">$AT$1*C165/31*Q165</f>
        <v>0.1269382860398946</v>
      </c>
      <c r="AU165" s="14"/>
      <c r="AV165" s="30">
        <f t="shared" ref="AV165:AV195" si="116">(T165+AI165)*2325.88</f>
        <v>179.51032751073902</v>
      </c>
      <c r="AW165" s="30">
        <f t="shared" si="102"/>
        <v>135.652005185777</v>
      </c>
      <c r="AX165" s="30">
        <f t="shared" si="103"/>
        <v>16.249291038475331</v>
      </c>
      <c r="AY165" s="30">
        <f t="shared" si="104"/>
        <v>0</v>
      </c>
      <c r="AZ165" s="30">
        <f t="shared" si="105"/>
        <v>0</v>
      </c>
      <c r="BA165" s="30">
        <v>0</v>
      </c>
      <c r="BB165" s="30">
        <v>0</v>
      </c>
      <c r="BC165" s="30">
        <v>0</v>
      </c>
      <c r="BD165" s="30">
        <f t="shared" si="106"/>
        <v>0</v>
      </c>
      <c r="BE165" s="30">
        <f t="shared" si="107"/>
        <v>0</v>
      </c>
      <c r="BF165" s="30">
        <f t="shared" si="108"/>
        <v>214.82645960278347</v>
      </c>
      <c r="BG165" s="30">
        <f t="shared" si="109"/>
        <v>326.12476696225559</v>
      </c>
      <c r="BH165" s="32">
        <f t="shared" si="101"/>
        <v>872.36285030003046</v>
      </c>
      <c r="BI165" s="32"/>
      <c r="BJ165" s="6"/>
      <c r="BK165" s="6"/>
    </row>
    <row r="166" spans="1:63" x14ac:dyDescent="0.3">
      <c r="A166" s="26" t="s">
        <v>338</v>
      </c>
      <c r="B166" s="26" t="s">
        <v>339</v>
      </c>
      <c r="C166" s="27">
        <f>VLOOKUP(B166,[1]площадь!$A$6:$B$257,2,0)</f>
        <v>13.3</v>
      </c>
      <c r="D166" s="14"/>
      <c r="E166" s="9">
        <f t="shared" ref="E166:E229" si="117">SUM(F166:Q166)</f>
        <v>366</v>
      </c>
      <c r="F166" s="10">
        <v>31</v>
      </c>
      <c r="G166" s="10">
        <v>29</v>
      </c>
      <c r="H166" s="10">
        <v>31</v>
      </c>
      <c r="I166" s="10">
        <v>30</v>
      </c>
      <c r="J166" s="11">
        <v>31</v>
      </c>
      <c r="K166" s="11">
        <v>30</v>
      </c>
      <c r="L166" s="11">
        <v>31</v>
      </c>
      <c r="M166" s="11">
        <v>31</v>
      </c>
      <c r="N166" s="11">
        <v>30</v>
      </c>
      <c r="O166" s="11">
        <v>31</v>
      </c>
      <c r="P166" s="12">
        <v>30</v>
      </c>
      <c r="Q166" s="11">
        <v>31</v>
      </c>
      <c r="R166" s="14"/>
      <c r="S166" s="30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48">
        <f t="shared" si="110"/>
        <v>7.7179530977840222E-2</v>
      </c>
      <c r="AJ166" s="30">
        <f t="shared" si="99"/>
        <v>5.832287357291735E-2</v>
      </c>
      <c r="AK166" s="48">
        <f t="shared" si="111"/>
        <v>6.9862981058675978E-3</v>
      </c>
      <c r="AL166" s="48">
        <f t="shared" si="112"/>
        <v>0</v>
      </c>
      <c r="AM166" s="48"/>
      <c r="AN166" s="14"/>
      <c r="AO166" s="14"/>
      <c r="AP166" s="14"/>
      <c r="AQ166" s="14"/>
      <c r="AR166" s="48">
        <f t="shared" si="113"/>
        <v>0</v>
      </c>
      <c r="AS166" s="30">
        <f t="shared" si="114"/>
        <v>8.3617392300512031E-2</v>
      </c>
      <c r="AT166" s="30">
        <f t="shared" si="115"/>
        <v>0.1269382860398946</v>
      </c>
      <c r="AU166" s="14"/>
      <c r="AV166" s="30">
        <f t="shared" si="116"/>
        <v>179.51032751073902</v>
      </c>
      <c r="AW166" s="30">
        <f t="shared" si="102"/>
        <v>135.652005185777</v>
      </c>
      <c r="AX166" s="30">
        <f t="shared" si="103"/>
        <v>16.249291038475331</v>
      </c>
      <c r="AY166" s="30">
        <f t="shared" si="104"/>
        <v>0</v>
      </c>
      <c r="AZ166" s="30">
        <f t="shared" si="105"/>
        <v>0</v>
      </c>
      <c r="BA166" s="30">
        <v>0</v>
      </c>
      <c r="BB166" s="30">
        <v>0</v>
      </c>
      <c r="BC166" s="30">
        <v>0</v>
      </c>
      <c r="BD166" s="30">
        <f t="shared" si="106"/>
        <v>0</v>
      </c>
      <c r="BE166" s="30">
        <f t="shared" si="107"/>
        <v>0</v>
      </c>
      <c r="BF166" s="30">
        <f t="shared" si="108"/>
        <v>214.82645960278347</v>
      </c>
      <c r="BG166" s="30">
        <f t="shared" si="109"/>
        <v>326.12476696225559</v>
      </c>
      <c r="BH166" s="32">
        <f t="shared" si="101"/>
        <v>872.36285030003046</v>
      </c>
      <c r="BI166" s="32"/>
      <c r="BJ166" s="6"/>
      <c r="BK166" s="6"/>
    </row>
    <row r="167" spans="1:63" x14ac:dyDescent="0.3">
      <c r="A167" s="26" t="s">
        <v>340</v>
      </c>
      <c r="B167" s="26" t="s">
        <v>341</v>
      </c>
      <c r="C167" s="27">
        <f>VLOOKUP(B167,[1]площадь!$A$6:$B$257,2,0)</f>
        <v>13.3</v>
      </c>
      <c r="D167" s="14"/>
      <c r="E167" s="9">
        <f t="shared" si="117"/>
        <v>366</v>
      </c>
      <c r="F167" s="10">
        <v>31</v>
      </c>
      <c r="G167" s="10">
        <v>29</v>
      </c>
      <c r="H167" s="10">
        <v>31</v>
      </c>
      <c r="I167" s="10">
        <v>30</v>
      </c>
      <c r="J167" s="11">
        <v>31</v>
      </c>
      <c r="K167" s="11">
        <v>30</v>
      </c>
      <c r="L167" s="11">
        <v>31</v>
      </c>
      <c r="M167" s="11">
        <v>31</v>
      </c>
      <c r="N167" s="11">
        <v>30</v>
      </c>
      <c r="O167" s="11">
        <v>31</v>
      </c>
      <c r="P167" s="12">
        <v>30</v>
      </c>
      <c r="Q167" s="11">
        <v>31</v>
      </c>
      <c r="R167" s="14"/>
      <c r="S167" s="30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48">
        <f t="shared" si="110"/>
        <v>7.7179530977840222E-2</v>
      </c>
      <c r="AJ167" s="30">
        <f t="shared" si="99"/>
        <v>5.832287357291735E-2</v>
      </c>
      <c r="AK167" s="48">
        <f t="shared" si="111"/>
        <v>6.9862981058675978E-3</v>
      </c>
      <c r="AL167" s="48">
        <f t="shared" si="112"/>
        <v>0</v>
      </c>
      <c r="AM167" s="48"/>
      <c r="AN167" s="14"/>
      <c r="AO167" s="14"/>
      <c r="AP167" s="14"/>
      <c r="AQ167" s="14"/>
      <c r="AR167" s="48">
        <f t="shared" si="113"/>
        <v>0</v>
      </c>
      <c r="AS167" s="30">
        <f t="shared" si="114"/>
        <v>8.3617392300512031E-2</v>
      </c>
      <c r="AT167" s="30">
        <f t="shared" si="115"/>
        <v>0.1269382860398946</v>
      </c>
      <c r="AU167" s="14"/>
      <c r="AV167" s="30">
        <f t="shared" si="116"/>
        <v>179.51032751073902</v>
      </c>
      <c r="AW167" s="30">
        <f t="shared" si="102"/>
        <v>135.652005185777</v>
      </c>
      <c r="AX167" s="30">
        <f t="shared" si="103"/>
        <v>16.249291038475331</v>
      </c>
      <c r="AY167" s="30">
        <f t="shared" si="104"/>
        <v>0</v>
      </c>
      <c r="AZ167" s="30">
        <f t="shared" si="105"/>
        <v>0</v>
      </c>
      <c r="BA167" s="30">
        <v>0</v>
      </c>
      <c r="BB167" s="30">
        <v>0</v>
      </c>
      <c r="BC167" s="30">
        <v>0</v>
      </c>
      <c r="BD167" s="30">
        <f t="shared" si="106"/>
        <v>0</v>
      </c>
      <c r="BE167" s="30">
        <f t="shared" si="107"/>
        <v>0</v>
      </c>
      <c r="BF167" s="30">
        <f t="shared" si="108"/>
        <v>214.82645960278347</v>
      </c>
      <c r="BG167" s="30">
        <f t="shared" si="109"/>
        <v>326.12476696225559</v>
      </c>
      <c r="BH167" s="32">
        <f t="shared" si="101"/>
        <v>872.36285030003046</v>
      </c>
      <c r="BI167" s="32"/>
      <c r="BJ167" s="6"/>
      <c r="BK167" s="6"/>
    </row>
    <row r="168" spans="1:63" x14ac:dyDescent="0.3">
      <c r="A168" s="26" t="s">
        <v>342</v>
      </c>
      <c r="B168" s="26" t="s">
        <v>343</v>
      </c>
      <c r="C168" s="27">
        <f>VLOOKUP(B168,[1]площадь!$A$6:$B$257,2,0)</f>
        <v>13.3</v>
      </c>
      <c r="D168" s="14"/>
      <c r="E168" s="9">
        <f t="shared" si="117"/>
        <v>366</v>
      </c>
      <c r="F168" s="10">
        <v>31</v>
      </c>
      <c r="G168" s="10">
        <v>29</v>
      </c>
      <c r="H168" s="10">
        <v>31</v>
      </c>
      <c r="I168" s="10">
        <v>30</v>
      </c>
      <c r="J168" s="11">
        <v>31</v>
      </c>
      <c r="K168" s="11">
        <v>30</v>
      </c>
      <c r="L168" s="11">
        <v>31</v>
      </c>
      <c r="M168" s="11">
        <v>31</v>
      </c>
      <c r="N168" s="11">
        <v>30</v>
      </c>
      <c r="O168" s="11">
        <v>31</v>
      </c>
      <c r="P168" s="12">
        <v>30</v>
      </c>
      <c r="Q168" s="11">
        <v>31</v>
      </c>
      <c r="R168" s="14"/>
      <c r="S168" s="30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48">
        <f t="shared" si="110"/>
        <v>7.7179530977840222E-2</v>
      </c>
      <c r="AJ168" s="30">
        <f t="shared" si="99"/>
        <v>5.832287357291735E-2</v>
      </c>
      <c r="AK168" s="48">
        <f t="shared" si="111"/>
        <v>6.9862981058675978E-3</v>
      </c>
      <c r="AL168" s="48">
        <f t="shared" si="112"/>
        <v>0</v>
      </c>
      <c r="AM168" s="48"/>
      <c r="AN168" s="14"/>
      <c r="AO168" s="14"/>
      <c r="AP168" s="14"/>
      <c r="AQ168" s="14"/>
      <c r="AR168" s="48">
        <f t="shared" si="113"/>
        <v>0</v>
      </c>
      <c r="AS168" s="30">
        <f t="shared" si="114"/>
        <v>8.3617392300512031E-2</v>
      </c>
      <c r="AT168" s="30">
        <f t="shared" si="115"/>
        <v>0.1269382860398946</v>
      </c>
      <c r="AU168" s="14"/>
      <c r="AV168" s="30">
        <f t="shared" si="116"/>
        <v>179.51032751073902</v>
      </c>
      <c r="AW168" s="30">
        <f t="shared" si="102"/>
        <v>135.652005185777</v>
      </c>
      <c r="AX168" s="30">
        <f t="shared" si="103"/>
        <v>16.249291038475331</v>
      </c>
      <c r="AY168" s="30">
        <f t="shared" si="104"/>
        <v>0</v>
      </c>
      <c r="AZ168" s="30">
        <f t="shared" si="105"/>
        <v>0</v>
      </c>
      <c r="BA168" s="30">
        <v>0</v>
      </c>
      <c r="BB168" s="30">
        <v>0</v>
      </c>
      <c r="BC168" s="30">
        <v>0</v>
      </c>
      <c r="BD168" s="30">
        <f t="shared" si="106"/>
        <v>0</v>
      </c>
      <c r="BE168" s="30">
        <f t="shared" si="107"/>
        <v>0</v>
      </c>
      <c r="BF168" s="30">
        <f t="shared" si="108"/>
        <v>214.82645960278347</v>
      </c>
      <c r="BG168" s="30">
        <f t="shared" si="109"/>
        <v>326.12476696225559</v>
      </c>
      <c r="BH168" s="32">
        <f t="shared" si="101"/>
        <v>872.36285030003046</v>
      </c>
      <c r="BI168" s="32"/>
      <c r="BJ168" s="6"/>
      <c r="BK168" s="6"/>
    </row>
    <row r="169" spans="1:63" x14ac:dyDescent="0.3">
      <c r="A169" s="26" t="s">
        <v>344</v>
      </c>
      <c r="B169" s="26" t="s">
        <v>345</v>
      </c>
      <c r="C169" s="27">
        <f>VLOOKUP(B169,[1]площадь!$A$6:$B$257,2,0)</f>
        <v>13.3</v>
      </c>
      <c r="D169" s="14"/>
      <c r="E169" s="9">
        <f t="shared" si="117"/>
        <v>366</v>
      </c>
      <c r="F169" s="10">
        <v>31</v>
      </c>
      <c r="G169" s="10">
        <v>29</v>
      </c>
      <c r="H169" s="10">
        <v>31</v>
      </c>
      <c r="I169" s="10">
        <v>30</v>
      </c>
      <c r="J169" s="11">
        <v>31</v>
      </c>
      <c r="K169" s="11">
        <v>30</v>
      </c>
      <c r="L169" s="11">
        <v>31</v>
      </c>
      <c r="M169" s="11">
        <v>31</v>
      </c>
      <c r="N169" s="11">
        <v>30</v>
      </c>
      <c r="O169" s="11">
        <v>31</v>
      </c>
      <c r="P169" s="12">
        <v>30</v>
      </c>
      <c r="Q169" s="11">
        <v>31</v>
      </c>
      <c r="R169" s="14"/>
      <c r="S169" s="30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48">
        <f t="shared" si="110"/>
        <v>7.7179530977840222E-2</v>
      </c>
      <c r="AJ169" s="30">
        <f t="shared" si="99"/>
        <v>5.832287357291735E-2</v>
      </c>
      <c r="AK169" s="48">
        <f t="shared" si="111"/>
        <v>6.9862981058675978E-3</v>
      </c>
      <c r="AL169" s="48">
        <f t="shared" si="112"/>
        <v>0</v>
      </c>
      <c r="AM169" s="48"/>
      <c r="AN169" s="14"/>
      <c r="AO169" s="14"/>
      <c r="AP169" s="14"/>
      <c r="AQ169" s="14"/>
      <c r="AR169" s="48">
        <f t="shared" si="113"/>
        <v>0</v>
      </c>
      <c r="AS169" s="30">
        <f t="shared" si="114"/>
        <v>8.3617392300512031E-2</v>
      </c>
      <c r="AT169" s="30">
        <f t="shared" si="115"/>
        <v>0.1269382860398946</v>
      </c>
      <c r="AU169" s="14"/>
      <c r="AV169" s="30">
        <f t="shared" si="116"/>
        <v>179.51032751073902</v>
      </c>
      <c r="AW169" s="30">
        <f t="shared" si="102"/>
        <v>135.652005185777</v>
      </c>
      <c r="AX169" s="30">
        <f t="shared" si="103"/>
        <v>16.249291038475331</v>
      </c>
      <c r="AY169" s="30">
        <f t="shared" si="104"/>
        <v>0</v>
      </c>
      <c r="AZ169" s="30">
        <f t="shared" si="105"/>
        <v>0</v>
      </c>
      <c r="BA169" s="30">
        <v>0</v>
      </c>
      <c r="BB169" s="30">
        <v>0</v>
      </c>
      <c r="BC169" s="30">
        <v>0</v>
      </c>
      <c r="BD169" s="30">
        <f t="shared" si="106"/>
        <v>0</v>
      </c>
      <c r="BE169" s="30">
        <f t="shared" si="107"/>
        <v>0</v>
      </c>
      <c r="BF169" s="30">
        <f t="shared" si="108"/>
        <v>214.82645960278347</v>
      </c>
      <c r="BG169" s="30">
        <f t="shared" si="109"/>
        <v>326.12476696225559</v>
      </c>
      <c r="BH169" s="32">
        <f t="shared" si="101"/>
        <v>872.36285030003046</v>
      </c>
      <c r="BI169" s="32"/>
      <c r="BJ169" s="6"/>
      <c r="BK169" s="6"/>
    </row>
    <row r="170" spans="1:63" x14ac:dyDescent="0.3">
      <c r="A170" s="26" t="s">
        <v>346</v>
      </c>
      <c r="B170" s="26" t="s">
        <v>347</v>
      </c>
      <c r="C170" s="27">
        <f>VLOOKUP(B170,[1]площадь!$A$6:$B$257,2,0)</f>
        <v>13.3</v>
      </c>
      <c r="D170" s="14"/>
      <c r="E170" s="9">
        <f t="shared" si="117"/>
        <v>366</v>
      </c>
      <c r="F170" s="10">
        <v>31</v>
      </c>
      <c r="G170" s="10">
        <v>29</v>
      </c>
      <c r="H170" s="10">
        <v>31</v>
      </c>
      <c r="I170" s="10">
        <v>30</v>
      </c>
      <c r="J170" s="11">
        <v>31</v>
      </c>
      <c r="K170" s="11">
        <v>30</v>
      </c>
      <c r="L170" s="11">
        <v>31</v>
      </c>
      <c r="M170" s="11">
        <v>31</v>
      </c>
      <c r="N170" s="11">
        <v>30</v>
      </c>
      <c r="O170" s="11">
        <v>31</v>
      </c>
      <c r="P170" s="12">
        <v>30</v>
      </c>
      <c r="Q170" s="11">
        <v>31</v>
      </c>
      <c r="R170" s="14"/>
      <c r="S170" s="30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48">
        <f t="shared" si="110"/>
        <v>7.7179530977840222E-2</v>
      </c>
      <c r="AJ170" s="30">
        <f t="shared" si="99"/>
        <v>5.832287357291735E-2</v>
      </c>
      <c r="AK170" s="48">
        <f t="shared" si="111"/>
        <v>6.9862981058675978E-3</v>
      </c>
      <c r="AL170" s="48">
        <f t="shared" si="112"/>
        <v>0</v>
      </c>
      <c r="AM170" s="48"/>
      <c r="AN170" s="14"/>
      <c r="AO170" s="14"/>
      <c r="AP170" s="14"/>
      <c r="AQ170" s="14"/>
      <c r="AR170" s="48">
        <f t="shared" si="113"/>
        <v>0</v>
      </c>
      <c r="AS170" s="30">
        <f t="shared" si="114"/>
        <v>8.3617392300512031E-2</v>
      </c>
      <c r="AT170" s="30">
        <f t="shared" si="115"/>
        <v>0.1269382860398946</v>
      </c>
      <c r="AU170" s="14"/>
      <c r="AV170" s="30">
        <f t="shared" si="116"/>
        <v>179.51032751073902</v>
      </c>
      <c r="AW170" s="30">
        <f t="shared" si="102"/>
        <v>135.652005185777</v>
      </c>
      <c r="AX170" s="30">
        <f t="shared" si="103"/>
        <v>16.249291038475331</v>
      </c>
      <c r="AY170" s="30">
        <f t="shared" si="104"/>
        <v>0</v>
      </c>
      <c r="AZ170" s="30">
        <f t="shared" si="105"/>
        <v>0</v>
      </c>
      <c r="BA170" s="30">
        <v>0</v>
      </c>
      <c r="BB170" s="30">
        <v>0</v>
      </c>
      <c r="BC170" s="30">
        <v>0</v>
      </c>
      <c r="BD170" s="30">
        <f t="shared" si="106"/>
        <v>0</v>
      </c>
      <c r="BE170" s="30">
        <f t="shared" si="107"/>
        <v>0</v>
      </c>
      <c r="BF170" s="30">
        <f t="shared" si="108"/>
        <v>214.82645960278347</v>
      </c>
      <c r="BG170" s="30">
        <f t="shared" si="109"/>
        <v>326.12476696225559</v>
      </c>
      <c r="BH170" s="32">
        <f t="shared" si="101"/>
        <v>872.36285030003046</v>
      </c>
      <c r="BI170" s="32"/>
      <c r="BJ170" s="6"/>
      <c r="BK170" s="6"/>
    </row>
    <row r="171" spans="1:63" x14ac:dyDescent="0.3">
      <c r="A171" s="26" t="s">
        <v>348</v>
      </c>
      <c r="B171" s="26" t="s">
        <v>349</v>
      </c>
      <c r="C171" s="27">
        <f>VLOOKUP(B171,[1]площадь!$A$6:$B$257,2,0)</f>
        <v>13.3</v>
      </c>
      <c r="D171" s="14"/>
      <c r="E171" s="9">
        <f t="shared" si="117"/>
        <v>366</v>
      </c>
      <c r="F171" s="10">
        <v>31</v>
      </c>
      <c r="G171" s="10">
        <v>29</v>
      </c>
      <c r="H171" s="10">
        <v>31</v>
      </c>
      <c r="I171" s="10">
        <v>30</v>
      </c>
      <c r="J171" s="11">
        <v>31</v>
      </c>
      <c r="K171" s="11">
        <v>30</v>
      </c>
      <c r="L171" s="11">
        <v>31</v>
      </c>
      <c r="M171" s="11">
        <v>31</v>
      </c>
      <c r="N171" s="11">
        <v>30</v>
      </c>
      <c r="O171" s="11">
        <v>31</v>
      </c>
      <c r="P171" s="12">
        <v>30</v>
      </c>
      <c r="Q171" s="11">
        <v>31</v>
      </c>
      <c r="R171" s="14"/>
      <c r="S171" s="30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48">
        <f t="shared" si="110"/>
        <v>7.7179530977840222E-2</v>
      </c>
      <c r="AJ171" s="30">
        <f t="shared" si="99"/>
        <v>5.832287357291735E-2</v>
      </c>
      <c r="AK171" s="48">
        <f t="shared" si="111"/>
        <v>6.9862981058675978E-3</v>
      </c>
      <c r="AL171" s="48">
        <f t="shared" si="112"/>
        <v>0</v>
      </c>
      <c r="AM171" s="48"/>
      <c r="AN171" s="14"/>
      <c r="AO171" s="14"/>
      <c r="AP171" s="14"/>
      <c r="AQ171" s="14"/>
      <c r="AR171" s="48">
        <f t="shared" si="113"/>
        <v>0</v>
      </c>
      <c r="AS171" s="30">
        <f t="shared" si="114"/>
        <v>8.3617392300512031E-2</v>
      </c>
      <c r="AT171" s="30">
        <f t="shared" si="115"/>
        <v>0.1269382860398946</v>
      </c>
      <c r="AU171" s="14"/>
      <c r="AV171" s="30">
        <f t="shared" si="116"/>
        <v>179.51032751073902</v>
      </c>
      <c r="AW171" s="30">
        <f t="shared" si="102"/>
        <v>135.652005185777</v>
      </c>
      <c r="AX171" s="30">
        <f t="shared" si="103"/>
        <v>16.249291038475331</v>
      </c>
      <c r="AY171" s="30">
        <f t="shared" si="104"/>
        <v>0</v>
      </c>
      <c r="AZ171" s="30">
        <f t="shared" si="105"/>
        <v>0</v>
      </c>
      <c r="BA171" s="30">
        <v>0</v>
      </c>
      <c r="BB171" s="30">
        <v>0</v>
      </c>
      <c r="BC171" s="30">
        <v>0</v>
      </c>
      <c r="BD171" s="30">
        <f t="shared" si="106"/>
        <v>0</v>
      </c>
      <c r="BE171" s="30">
        <f t="shared" si="107"/>
        <v>0</v>
      </c>
      <c r="BF171" s="30">
        <f t="shared" si="108"/>
        <v>214.82645960278347</v>
      </c>
      <c r="BG171" s="30">
        <f t="shared" si="109"/>
        <v>326.12476696225559</v>
      </c>
      <c r="BH171" s="32">
        <f t="shared" si="101"/>
        <v>872.36285030003046</v>
      </c>
      <c r="BI171" s="32"/>
      <c r="BJ171" s="6"/>
      <c r="BK171" s="6"/>
    </row>
    <row r="172" spans="1:63" x14ac:dyDescent="0.3">
      <c r="A172" s="26" t="s">
        <v>350</v>
      </c>
      <c r="B172" s="26" t="s">
        <v>351</v>
      </c>
      <c r="C172" s="27">
        <f>VLOOKUP(B172,[1]площадь!$A$6:$B$257,2,0)</f>
        <v>13.3</v>
      </c>
      <c r="D172" s="14"/>
      <c r="E172" s="9">
        <f t="shared" si="117"/>
        <v>366</v>
      </c>
      <c r="F172" s="10">
        <v>31</v>
      </c>
      <c r="G172" s="10">
        <v>29</v>
      </c>
      <c r="H172" s="10">
        <v>31</v>
      </c>
      <c r="I172" s="10">
        <v>30</v>
      </c>
      <c r="J172" s="11">
        <v>31</v>
      </c>
      <c r="K172" s="11">
        <v>30</v>
      </c>
      <c r="L172" s="11">
        <v>31</v>
      </c>
      <c r="M172" s="11">
        <v>31</v>
      </c>
      <c r="N172" s="11">
        <v>30</v>
      </c>
      <c r="O172" s="11">
        <v>31</v>
      </c>
      <c r="P172" s="12">
        <v>30</v>
      </c>
      <c r="Q172" s="11">
        <v>31</v>
      </c>
      <c r="R172" s="14"/>
      <c r="S172" s="30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48">
        <f t="shared" si="110"/>
        <v>7.7179530977840222E-2</v>
      </c>
      <c r="AJ172" s="30">
        <f t="shared" si="99"/>
        <v>5.832287357291735E-2</v>
      </c>
      <c r="AK172" s="48">
        <f t="shared" si="111"/>
        <v>6.9862981058675978E-3</v>
      </c>
      <c r="AL172" s="48">
        <f t="shared" si="112"/>
        <v>0</v>
      </c>
      <c r="AM172" s="48"/>
      <c r="AN172" s="14"/>
      <c r="AO172" s="14"/>
      <c r="AP172" s="14"/>
      <c r="AQ172" s="14"/>
      <c r="AR172" s="48">
        <f t="shared" si="113"/>
        <v>0</v>
      </c>
      <c r="AS172" s="30">
        <f t="shared" si="114"/>
        <v>8.3617392300512031E-2</v>
      </c>
      <c r="AT172" s="30">
        <f t="shared" si="115"/>
        <v>0.1269382860398946</v>
      </c>
      <c r="AU172" s="14"/>
      <c r="AV172" s="30">
        <f t="shared" si="116"/>
        <v>179.51032751073902</v>
      </c>
      <c r="AW172" s="30">
        <f t="shared" si="102"/>
        <v>135.652005185777</v>
      </c>
      <c r="AX172" s="30">
        <f t="shared" si="103"/>
        <v>16.249291038475331</v>
      </c>
      <c r="AY172" s="30">
        <f t="shared" si="104"/>
        <v>0</v>
      </c>
      <c r="AZ172" s="30">
        <f t="shared" si="105"/>
        <v>0</v>
      </c>
      <c r="BA172" s="30">
        <v>0</v>
      </c>
      <c r="BB172" s="30">
        <v>0</v>
      </c>
      <c r="BC172" s="30">
        <v>0</v>
      </c>
      <c r="BD172" s="30">
        <f t="shared" si="106"/>
        <v>0</v>
      </c>
      <c r="BE172" s="30">
        <f t="shared" si="107"/>
        <v>0</v>
      </c>
      <c r="BF172" s="30">
        <f t="shared" si="108"/>
        <v>214.82645960278347</v>
      </c>
      <c r="BG172" s="30">
        <f t="shared" si="109"/>
        <v>326.12476696225559</v>
      </c>
      <c r="BH172" s="32">
        <f t="shared" si="101"/>
        <v>872.36285030003046</v>
      </c>
      <c r="BI172" s="32"/>
      <c r="BJ172" s="6"/>
      <c r="BK172" s="6"/>
    </row>
    <row r="173" spans="1:63" x14ac:dyDescent="0.3">
      <c r="A173" s="26" t="s">
        <v>352</v>
      </c>
      <c r="B173" s="26" t="s">
        <v>353</v>
      </c>
      <c r="C173" s="27">
        <f>VLOOKUP(B173,[1]площадь!$A$6:$B$257,2,0)</f>
        <v>13.3</v>
      </c>
      <c r="D173" s="14"/>
      <c r="E173" s="9">
        <f t="shared" si="117"/>
        <v>366</v>
      </c>
      <c r="F173" s="10">
        <v>31</v>
      </c>
      <c r="G173" s="10">
        <v>29</v>
      </c>
      <c r="H173" s="10">
        <v>31</v>
      </c>
      <c r="I173" s="10">
        <v>30</v>
      </c>
      <c r="J173" s="11">
        <v>31</v>
      </c>
      <c r="K173" s="11">
        <v>30</v>
      </c>
      <c r="L173" s="11">
        <v>31</v>
      </c>
      <c r="M173" s="11">
        <v>31</v>
      </c>
      <c r="N173" s="11">
        <v>30</v>
      </c>
      <c r="O173" s="11">
        <v>31</v>
      </c>
      <c r="P173" s="12">
        <v>30</v>
      </c>
      <c r="Q173" s="11">
        <v>31</v>
      </c>
      <c r="R173" s="14"/>
      <c r="S173" s="30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48">
        <f t="shared" si="110"/>
        <v>7.7179530977840222E-2</v>
      </c>
      <c r="AJ173" s="30">
        <f t="shared" si="99"/>
        <v>5.832287357291735E-2</v>
      </c>
      <c r="AK173" s="48">
        <f t="shared" si="111"/>
        <v>6.9862981058675978E-3</v>
      </c>
      <c r="AL173" s="48">
        <f t="shared" si="112"/>
        <v>0</v>
      </c>
      <c r="AM173" s="48"/>
      <c r="AN173" s="14"/>
      <c r="AO173" s="14"/>
      <c r="AP173" s="14"/>
      <c r="AQ173" s="14"/>
      <c r="AR173" s="48">
        <f t="shared" si="113"/>
        <v>0</v>
      </c>
      <c r="AS173" s="30">
        <f t="shared" si="114"/>
        <v>8.3617392300512031E-2</v>
      </c>
      <c r="AT173" s="30">
        <f t="shared" si="115"/>
        <v>0.1269382860398946</v>
      </c>
      <c r="AU173" s="14"/>
      <c r="AV173" s="30">
        <f t="shared" si="116"/>
        <v>179.51032751073902</v>
      </c>
      <c r="AW173" s="30">
        <f t="shared" si="102"/>
        <v>135.652005185777</v>
      </c>
      <c r="AX173" s="30">
        <f t="shared" si="103"/>
        <v>16.249291038475331</v>
      </c>
      <c r="AY173" s="30">
        <f t="shared" si="104"/>
        <v>0</v>
      </c>
      <c r="AZ173" s="30">
        <f t="shared" si="105"/>
        <v>0</v>
      </c>
      <c r="BA173" s="30">
        <v>0</v>
      </c>
      <c r="BB173" s="30">
        <v>0</v>
      </c>
      <c r="BC173" s="30">
        <v>0</v>
      </c>
      <c r="BD173" s="30">
        <f t="shared" si="106"/>
        <v>0</v>
      </c>
      <c r="BE173" s="30">
        <f t="shared" si="107"/>
        <v>0</v>
      </c>
      <c r="BF173" s="30">
        <f t="shared" si="108"/>
        <v>214.82645960278347</v>
      </c>
      <c r="BG173" s="30">
        <f t="shared" si="109"/>
        <v>326.12476696225559</v>
      </c>
      <c r="BH173" s="32">
        <f t="shared" si="101"/>
        <v>872.36285030003046</v>
      </c>
      <c r="BI173" s="32"/>
      <c r="BJ173" s="6"/>
      <c r="BK173" s="6"/>
    </row>
    <row r="174" spans="1:63" x14ac:dyDescent="0.3">
      <c r="A174" s="26" t="s">
        <v>355</v>
      </c>
      <c r="B174" s="26" t="s">
        <v>354</v>
      </c>
      <c r="C174" s="27">
        <f>VLOOKUP(B174,[1]площадь!$A$6:$B$257,2,0)</f>
        <v>13.3</v>
      </c>
      <c r="D174" s="51"/>
      <c r="E174" s="9">
        <f t="shared" si="117"/>
        <v>366</v>
      </c>
      <c r="F174" s="10">
        <v>31</v>
      </c>
      <c r="G174" s="10">
        <v>29</v>
      </c>
      <c r="H174" s="10">
        <v>31</v>
      </c>
      <c r="I174" s="10">
        <v>30</v>
      </c>
      <c r="J174" s="11">
        <v>31</v>
      </c>
      <c r="K174" s="11">
        <v>30</v>
      </c>
      <c r="L174" s="11">
        <v>31</v>
      </c>
      <c r="M174" s="11">
        <v>31</v>
      </c>
      <c r="N174" s="11">
        <v>30</v>
      </c>
      <c r="O174" s="11">
        <v>31</v>
      </c>
      <c r="P174" s="12">
        <v>30</v>
      </c>
      <c r="Q174" s="11">
        <v>31</v>
      </c>
      <c r="R174" s="14"/>
      <c r="S174" s="30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48">
        <f t="shared" si="110"/>
        <v>7.7179530977840222E-2</v>
      </c>
      <c r="AJ174" s="30">
        <f t="shared" si="99"/>
        <v>5.832287357291735E-2</v>
      </c>
      <c r="AK174" s="48">
        <f t="shared" si="111"/>
        <v>6.9862981058675978E-3</v>
      </c>
      <c r="AL174" s="48">
        <f t="shared" si="112"/>
        <v>0</v>
      </c>
      <c r="AM174" s="48"/>
      <c r="AN174" s="14"/>
      <c r="AO174" s="14"/>
      <c r="AP174" s="14"/>
      <c r="AQ174" s="14"/>
      <c r="AR174" s="48">
        <f t="shared" si="113"/>
        <v>0</v>
      </c>
      <c r="AS174" s="30">
        <f t="shared" si="114"/>
        <v>8.3617392300512031E-2</v>
      </c>
      <c r="AT174" s="30">
        <f t="shared" si="115"/>
        <v>0.1269382860398946</v>
      </c>
      <c r="AU174" s="14"/>
      <c r="AV174" s="30">
        <f t="shared" si="116"/>
        <v>179.51032751073902</v>
      </c>
      <c r="AW174" s="30">
        <f t="shared" si="102"/>
        <v>135.652005185777</v>
      </c>
      <c r="AX174" s="30">
        <f t="shared" si="103"/>
        <v>16.249291038475331</v>
      </c>
      <c r="AY174" s="30">
        <f t="shared" si="104"/>
        <v>0</v>
      </c>
      <c r="AZ174" s="30">
        <f t="shared" si="105"/>
        <v>0</v>
      </c>
      <c r="BA174" s="30">
        <v>0</v>
      </c>
      <c r="BB174" s="30">
        <v>0</v>
      </c>
      <c r="BC174" s="30">
        <v>0</v>
      </c>
      <c r="BD174" s="30">
        <f t="shared" si="106"/>
        <v>0</v>
      </c>
      <c r="BE174" s="30">
        <f t="shared" si="107"/>
        <v>0</v>
      </c>
      <c r="BF174" s="30">
        <f t="shared" si="108"/>
        <v>214.82645960278347</v>
      </c>
      <c r="BG174" s="30">
        <f t="shared" si="109"/>
        <v>326.12476696225559</v>
      </c>
      <c r="BH174" s="32">
        <f t="shared" si="101"/>
        <v>872.36285030003046</v>
      </c>
      <c r="BI174" s="32"/>
      <c r="BJ174" s="6"/>
      <c r="BK174" s="6"/>
    </row>
    <row r="175" spans="1:63" x14ac:dyDescent="0.3">
      <c r="A175" s="26" t="s">
        <v>357</v>
      </c>
      <c r="B175" s="26" t="s">
        <v>356</v>
      </c>
      <c r="C175" s="27">
        <f>VLOOKUP(B175,[1]площадь!$A$6:$B$257,2,0)</f>
        <v>13.3</v>
      </c>
      <c r="D175" s="51"/>
      <c r="E175" s="9">
        <f t="shared" si="117"/>
        <v>366</v>
      </c>
      <c r="F175" s="10">
        <v>31</v>
      </c>
      <c r="G175" s="10">
        <v>29</v>
      </c>
      <c r="H175" s="10">
        <v>31</v>
      </c>
      <c r="I175" s="10">
        <v>30</v>
      </c>
      <c r="J175" s="11">
        <v>31</v>
      </c>
      <c r="K175" s="11">
        <v>30</v>
      </c>
      <c r="L175" s="11">
        <v>31</v>
      </c>
      <c r="M175" s="11">
        <v>31</v>
      </c>
      <c r="N175" s="11">
        <v>30</v>
      </c>
      <c r="O175" s="11">
        <v>31</v>
      </c>
      <c r="P175" s="12">
        <v>30</v>
      </c>
      <c r="Q175" s="11">
        <v>31</v>
      </c>
      <c r="R175" s="14"/>
      <c r="S175" s="30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48">
        <f t="shared" si="110"/>
        <v>7.7179530977840222E-2</v>
      </c>
      <c r="AJ175" s="30">
        <f t="shared" si="99"/>
        <v>5.832287357291735E-2</v>
      </c>
      <c r="AK175" s="48">
        <f t="shared" si="111"/>
        <v>6.9862981058675978E-3</v>
      </c>
      <c r="AL175" s="48">
        <f t="shared" si="112"/>
        <v>0</v>
      </c>
      <c r="AM175" s="48"/>
      <c r="AN175" s="14"/>
      <c r="AO175" s="14"/>
      <c r="AP175" s="14"/>
      <c r="AQ175" s="14"/>
      <c r="AR175" s="48">
        <f t="shared" si="113"/>
        <v>0</v>
      </c>
      <c r="AS175" s="30">
        <f t="shared" si="114"/>
        <v>8.3617392300512031E-2</v>
      </c>
      <c r="AT175" s="30">
        <f t="shared" si="115"/>
        <v>0.1269382860398946</v>
      </c>
      <c r="AU175" s="14"/>
      <c r="AV175" s="30">
        <f t="shared" si="116"/>
        <v>179.51032751073902</v>
      </c>
      <c r="AW175" s="30">
        <f t="shared" si="102"/>
        <v>135.652005185777</v>
      </c>
      <c r="AX175" s="30">
        <f t="shared" si="103"/>
        <v>16.249291038475331</v>
      </c>
      <c r="AY175" s="30">
        <f t="shared" si="104"/>
        <v>0</v>
      </c>
      <c r="AZ175" s="30">
        <f t="shared" si="105"/>
        <v>0</v>
      </c>
      <c r="BA175" s="30">
        <v>0</v>
      </c>
      <c r="BB175" s="30">
        <v>0</v>
      </c>
      <c r="BC175" s="30">
        <v>0</v>
      </c>
      <c r="BD175" s="30">
        <f t="shared" si="106"/>
        <v>0</v>
      </c>
      <c r="BE175" s="30">
        <f t="shared" si="107"/>
        <v>0</v>
      </c>
      <c r="BF175" s="30">
        <f t="shared" si="108"/>
        <v>214.82645960278347</v>
      </c>
      <c r="BG175" s="30">
        <f t="shared" si="109"/>
        <v>326.12476696225559</v>
      </c>
      <c r="BH175" s="32">
        <f t="shared" si="101"/>
        <v>872.36285030003046</v>
      </c>
      <c r="BI175" s="32"/>
      <c r="BJ175" s="6"/>
      <c r="BK175" s="6"/>
    </row>
    <row r="176" spans="1:63" x14ac:dyDescent="0.3">
      <c r="A176" s="26" t="s">
        <v>358</v>
      </c>
      <c r="B176" s="26" t="s">
        <v>359</v>
      </c>
      <c r="C176" s="27">
        <f>VLOOKUP(B176,[1]площадь!$A$6:$B$257,2,0)</f>
        <v>13.3</v>
      </c>
      <c r="D176" s="14"/>
      <c r="E176" s="9">
        <f t="shared" si="117"/>
        <v>317</v>
      </c>
      <c r="F176" s="10">
        <v>31</v>
      </c>
      <c r="G176" s="10">
        <v>29</v>
      </c>
      <c r="H176" s="10">
        <v>31</v>
      </c>
      <c r="I176" s="10">
        <v>30</v>
      </c>
      <c r="J176" s="11">
        <v>31</v>
      </c>
      <c r="K176" s="11">
        <v>30</v>
      </c>
      <c r="L176" s="11">
        <v>31</v>
      </c>
      <c r="M176" s="11">
        <v>31</v>
      </c>
      <c r="N176" s="11">
        <v>30</v>
      </c>
      <c r="O176" s="11">
        <v>31</v>
      </c>
      <c r="P176" s="12">
        <v>12</v>
      </c>
      <c r="Q176" s="11"/>
      <c r="R176" s="14"/>
      <c r="S176" s="30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48">
        <f t="shared" si="110"/>
        <v>7.7179530977840222E-2</v>
      </c>
      <c r="AJ176" s="30">
        <f t="shared" si="99"/>
        <v>5.832287357291735E-2</v>
      </c>
      <c r="AK176" s="48">
        <f t="shared" si="111"/>
        <v>6.9862981058675978E-3</v>
      </c>
      <c r="AL176" s="48">
        <f t="shared" si="112"/>
        <v>0</v>
      </c>
      <c r="AM176" s="48"/>
      <c r="AN176" s="14"/>
      <c r="AO176" s="14"/>
      <c r="AP176" s="14"/>
      <c r="AQ176" s="14"/>
      <c r="AR176" s="48">
        <f t="shared" si="113"/>
        <v>0</v>
      </c>
      <c r="AS176" s="30">
        <f t="shared" si="114"/>
        <v>3.3446956920204815E-2</v>
      </c>
      <c r="AT176" s="30">
        <f t="shared" si="115"/>
        <v>0</v>
      </c>
      <c r="AU176" s="14"/>
      <c r="AV176" s="30">
        <f t="shared" si="116"/>
        <v>179.51032751073902</v>
      </c>
      <c r="AW176" s="30">
        <f t="shared" si="102"/>
        <v>135.652005185777</v>
      </c>
      <c r="AX176" s="30">
        <f t="shared" si="103"/>
        <v>16.249291038475331</v>
      </c>
      <c r="AY176" s="30">
        <f t="shared" si="104"/>
        <v>0</v>
      </c>
      <c r="AZ176" s="30">
        <f t="shared" si="105"/>
        <v>0</v>
      </c>
      <c r="BA176" s="30">
        <v>0</v>
      </c>
      <c r="BB176" s="30">
        <v>0</v>
      </c>
      <c r="BC176" s="30">
        <v>0</v>
      </c>
      <c r="BD176" s="30">
        <f t="shared" si="106"/>
        <v>0</v>
      </c>
      <c r="BE176" s="30">
        <f t="shared" si="107"/>
        <v>0</v>
      </c>
      <c r="BF176" s="30">
        <f t="shared" si="108"/>
        <v>85.930583841113403</v>
      </c>
      <c r="BG176" s="30">
        <f t="shared" si="109"/>
        <v>0</v>
      </c>
      <c r="BH176" s="32">
        <f t="shared" si="101"/>
        <v>417.34220757610478</v>
      </c>
      <c r="BI176" s="32"/>
      <c r="BJ176" s="6"/>
      <c r="BK176" s="6"/>
    </row>
    <row r="177" spans="1:63" x14ac:dyDescent="0.3">
      <c r="A177" s="26" t="s">
        <v>524</v>
      </c>
      <c r="B177" s="26" t="s">
        <v>359</v>
      </c>
      <c r="C177" s="27">
        <f>VLOOKUP(B177,[1]площадь!$A$6:$B$257,2,0)</f>
        <v>13.3</v>
      </c>
      <c r="D177" s="14" t="s">
        <v>520</v>
      </c>
      <c r="E177" s="9"/>
      <c r="F177" s="10"/>
      <c r="G177" s="10"/>
      <c r="H177" s="10"/>
      <c r="I177" s="10"/>
      <c r="J177" s="11"/>
      <c r="K177" s="11"/>
      <c r="L177" s="11"/>
      <c r="M177" s="11"/>
      <c r="N177" s="11"/>
      <c r="O177" s="11"/>
      <c r="P177" s="12">
        <v>18</v>
      </c>
      <c r="Q177" s="11">
        <v>31</v>
      </c>
      <c r="R177" s="14"/>
      <c r="S177" s="30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48">
        <f t="shared" si="110"/>
        <v>0</v>
      </c>
      <c r="AJ177" s="30">
        <f t="shared" si="99"/>
        <v>0</v>
      </c>
      <c r="AK177" s="48">
        <f t="shared" si="111"/>
        <v>0</v>
      </c>
      <c r="AL177" s="48">
        <f t="shared" si="112"/>
        <v>0</v>
      </c>
      <c r="AM177" s="48"/>
      <c r="AN177" s="14"/>
      <c r="AO177" s="14"/>
      <c r="AP177" s="14"/>
      <c r="AQ177" s="14"/>
      <c r="AR177" s="48"/>
      <c r="AS177" s="30">
        <f t="shared" si="114"/>
        <v>5.0170435380307223E-2</v>
      </c>
      <c r="AT177" s="30">
        <f t="shared" si="115"/>
        <v>0.1269382860398946</v>
      </c>
      <c r="AU177" s="14"/>
      <c r="AV177" s="30">
        <f t="shared" si="116"/>
        <v>0</v>
      </c>
      <c r="AW177" s="30">
        <f t="shared" si="102"/>
        <v>0</v>
      </c>
      <c r="AX177" s="30">
        <f t="shared" si="103"/>
        <v>0</v>
      </c>
      <c r="AY177" s="30">
        <f t="shared" si="104"/>
        <v>0</v>
      </c>
      <c r="AZ177" s="30">
        <f t="shared" si="105"/>
        <v>0</v>
      </c>
      <c r="BA177" s="30">
        <v>0</v>
      </c>
      <c r="BB177" s="30">
        <v>0</v>
      </c>
      <c r="BC177" s="30">
        <v>0</v>
      </c>
      <c r="BD177" s="30">
        <f t="shared" si="106"/>
        <v>0</v>
      </c>
      <c r="BE177" s="30">
        <f t="shared" si="107"/>
        <v>0</v>
      </c>
      <c r="BF177" s="30">
        <f t="shared" si="108"/>
        <v>128.89587576167008</v>
      </c>
      <c r="BG177" s="30">
        <f t="shared" si="109"/>
        <v>326.12476696225559</v>
      </c>
      <c r="BH177" s="32">
        <f t="shared" si="101"/>
        <v>455.02064272392568</v>
      </c>
      <c r="BI177" s="32"/>
      <c r="BJ177" s="6"/>
      <c r="BK177" s="6"/>
    </row>
    <row r="178" spans="1:63" x14ac:dyDescent="0.3">
      <c r="A178" s="26" t="s">
        <v>360</v>
      </c>
      <c r="B178" s="26" t="s">
        <v>361</v>
      </c>
      <c r="C178" s="27">
        <f>VLOOKUP(B178,[1]площадь!$A$6:$B$257,2,0)</f>
        <v>13.3</v>
      </c>
      <c r="D178" s="14"/>
      <c r="E178" s="9">
        <f t="shared" si="117"/>
        <v>366</v>
      </c>
      <c r="F178" s="10">
        <v>31</v>
      </c>
      <c r="G178" s="10">
        <v>29</v>
      </c>
      <c r="H178" s="10">
        <v>31</v>
      </c>
      <c r="I178" s="10">
        <v>30</v>
      </c>
      <c r="J178" s="11">
        <v>31</v>
      </c>
      <c r="K178" s="11">
        <v>30</v>
      </c>
      <c r="L178" s="11">
        <v>31</v>
      </c>
      <c r="M178" s="11">
        <v>31</v>
      </c>
      <c r="N178" s="11">
        <v>30</v>
      </c>
      <c r="O178" s="11">
        <v>31</v>
      </c>
      <c r="P178" s="12">
        <v>30</v>
      </c>
      <c r="Q178" s="11">
        <v>31</v>
      </c>
      <c r="R178" s="14"/>
      <c r="S178" s="30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48">
        <f t="shared" si="110"/>
        <v>7.7179530977840222E-2</v>
      </c>
      <c r="AJ178" s="30">
        <f t="shared" si="99"/>
        <v>5.832287357291735E-2</v>
      </c>
      <c r="AK178" s="48">
        <f t="shared" si="111"/>
        <v>6.9862981058675978E-3</v>
      </c>
      <c r="AL178" s="48">
        <f t="shared" si="112"/>
        <v>0</v>
      </c>
      <c r="AM178" s="48"/>
      <c r="AN178" s="14"/>
      <c r="AO178" s="14"/>
      <c r="AP178" s="14"/>
      <c r="AQ178" s="14"/>
      <c r="AR178" s="48">
        <f t="shared" si="113"/>
        <v>0</v>
      </c>
      <c r="AS178" s="30">
        <f t="shared" si="114"/>
        <v>8.3617392300512031E-2</v>
      </c>
      <c r="AT178" s="30">
        <f t="shared" si="115"/>
        <v>0.1269382860398946</v>
      </c>
      <c r="AU178" s="14"/>
      <c r="AV178" s="30">
        <f t="shared" si="116"/>
        <v>179.51032751073902</v>
      </c>
      <c r="AW178" s="30">
        <f t="shared" si="102"/>
        <v>135.652005185777</v>
      </c>
      <c r="AX178" s="30">
        <f t="shared" si="103"/>
        <v>16.249291038475331</v>
      </c>
      <c r="AY178" s="30">
        <f t="shared" si="104"/>
        <v>0</v>
      </c>
      <c r="AZ178" s="30">
        <f t="shared" si="105"/>
        <v>0</v>
      </c>
      <c r="BA178" s="30">
        <v>0</v>
      </c>
      <c r="BB178" s="30">
        <v>0</v>
      </c>
      <c r="BC178" s="30">
        <v>0</v>
      </c>
      <c r="BD178" s="30">
        <f t="shared" si="106"/>
        <v>0</v>
      </c>
      <c r="BE178" s="30">
        <f t="shared" si="107"/>
        <v>0</v>
      </c>
      <c r="BF178" s="30">
        <f t="shared" si="108"/>
        <v>214.82645960278347</v>
      </c>
      <c r="BG178" s="30">
        <f t="shared" si="109"/>
        <v>326.12476696225559</v>
      </c>
      <c r="BH178" s="32">
        <f t="shared" si="101"/>
        <v>872.36285030003046</v>
      </c>
      <c r="BI178" s="32"/>
      <c r="BJ178" s="6"/>
      <c r="BK178" s="6"/>
    </row>
    <row r="179" spans="1:63" x14ac:dyDescent="0.3">
      <c r="A179" s="26" t="s">
        <v>362</v>
      </c>
      <c r="B179" s="26" t="s">
        <v>363</v>
      </c>
      <c r="C179" s="27">
        <f>VLOOKUP(B179,[1]площадь!$A$6:$B$257,2,0)</f>
        <v>13.3</v>
      </c>
      <c r="D179" s="14"/>
      <c r="E179" s="9">
        <f t="shared" si="117"/>
        <v>366</v>
      </c>
      <c r="F179" s="10">
        <v>31</v>
      </c>
      <c r="G179" s="10">
        <v>29</v>
      </c>
      <c r="H179" s="10">
        <v>31</v>
      </c>
      <c r="I179" s="10">
        <v>30</v>
      </c>
      <c r="J179" s="11">
        <v>31</v>
      </c>
      <c r="K179" s="11">
        <v>30</v>
      </c>
      <c r="L179" s="11">
        <v>31</v>
      </c>
      <c r="M179" s="11">
        <v>31</v>
      </c>
      <c r="N179" s="11">
        <v>30</v>
      </c>
      <c r="O179" s="11">
        <v>31</v>
      </c>
      <c r="P179" s="12">
        <v>30</v>
      </c>
      <c r="Q179" s="11">
        <v>31</v>
      </c>
      <c r="R179" s="14"/>
      <c r="S179" s="30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48">
        <f t="shared" si="110"/>
        <v>7.7179530977840222E-2</v>
      </c>
      <c r="AJ179" s="30">
        <f t="shared" si="99"/>
        <v>5.832287357291735E-2</v>
      </c>
      <c r="AK179" s="48">
        <f t="shared" si="111"/>
        <v>6.9862981058675978E-3</v>
      </c>
      <c r="AL179" s="48">
        <f t="shared" si="112"/>
        <v>0</v>
      </c>
      <c r="AM179" s="48"/>
      <c r="AN179" s="14"/>
      <c r="AO179" s="14"/>
      <c r="AP179" s="14"/>
      <c r="AQ179" s="14"/>
      <c r="AR179" s="48">
        <f t="shared" si="113"/>
        <v>0</v>
      </c>
      <c r="AS179" s="30">
        <f t="shared" si="114"/>
        <v>8.3617392300512031E-2</v>
      </c>
      <c r="AT179" s="30">
        <f t="shared" si="115"/>
        <v>0.1269382860398946</v>
      </c>
      <c r="AU179" s="14"/>
      <c r="AV179" s="30">
        <f t="shared" si="116"/>
        <v>179.51032751073902</v>
      </c>
      <c r="AW179" s="30">
        <f t="shared" si="102"/>
        <v>135.652005185777</v>
      </c>
      <c r="AX179" s="30">
        <f t="shared" si="103"/>
        <v>16.249291038475331</v>
      </c>
      <c r="AY179" s="30">
        <f t="shared" si="104"/>
        <v>0</v>
      </c>
      <c r="AZ179" s="30">
        <f t="shared" si="105"/>
        <v>0</v>
      </c>
      <c r="BA179" s="30">
        <v>0</v>
      </c>
      <c r="BB179" s="30">
        <v>0</v>
      </c>
      <c r="BC179" s="30">
        <v>0</v>
      </c>
      <c r="BD179" s="30">
        <f t="shared" si="106"/>
        <v>0</v>
      </c>
      <c r="BE179" s="30">
        <f t="shared" si="107"/>
        <v>0</v>
      </c>
      <c r="BF179" s="30">
        <f t="shared" si="108"/>
        <v>214.82645960278347</v>
      </c>
      <c r="BG179" s="30">
        <f t="shared" si="109"/>
        <v>326.12476696225559</v>
      </c>
      <c r="BH179" s="32">
        <f t="shared" si="101"/>
        <v>872.36285030003046</v>
      </c>
      <c r="BI179" s="32"/>
      <c r="BJ179" s="6"/>
      <c r="BK179" s="6"/>
    </row>
    <row r="180" spans="1:63" x14ac:dyDescent="0.3">
      <c r="A180" s="26" t="s">
        <v>364</v>
      </c>
      <c r="B180" s="26" t="s">
        <v>365</v>
      </c>
      <c r="C180" s="27">
        <f>VLOOKUP(B180,[1]площадь!$A$6:$B$257,2,0)</f>
        <v>13.3</v>
      </c>
      <c r="D180" s="14"/>
      <c r="E180" s="9">
        <f t="shared" si="117"/>
        <v>366</v>
      </c>
      <c r="F180" s="10">
        <v>31</v>
      </c>
      <c r="G180" s="10">
        <v>29</v>
      </c>
      <c r="H180" s="10">
        <v>31</v>
      </c>
      <c r="I180" s="10">
        <v>30</v>
      </c>
      <c r="J180" s="11">
        <v>31</v>
      </c>
      <c r="K180" s="11">
        <v>30</v>
      </c>
      <c r="L180" s="11">
        <v>31</v>
      </c>
      <c r="M180" s="11">
        <v>31</v>
      </c>
      <c r="N180" s="11">
        <v>30</v>
      </c>
      <c r="O180" s="11">
        <v>31</v>
      </c>
      <c r="P180" s="12">
        <v>30</v>
      </c>
      <c r="Q180" s="11">
        <v>31</v>
      </c>
      <c r="R180" s="14"/>
      <c r="S180" s="30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48">
        <f t="shared" si="110"/>
        <v>7.7179530977840222E-2</v>
      </c>
      <c r="AJ180" s="30">
        <f t="shared" si="99"/>
        <v>5.832287357291735E-2</v>
      </c>
      <c r="AK180" s="48">
        <f t="shared" si="111"/>
        <v>6.9862981058675978E-3</v>
      </c>
      <c r="AL180" s="48">
        <f t="shared" si="112"/>
        <v>0</v>
      </c>
      <c r="AM180" s="48"/>
      <c r="AN180" s="14"/>
      <c r="AO180" s="14"/>
      <c r="AP180" s="14"/>
      <c r="AQ180" s="14"/>
      <c r="AR180" s="48">
        <f t="shared" si="113"/>
        <v>0</v>
      </c>
      <c r="AS180" s="30">
        <f t="shared" si="114"/>
        <v>8.3617392300512031E-2</v>
      </c>
      <c r="AT180" s="30">
        <f t="shared" si="115"/>
        <v>0.1269382860398946</v>
      </c>
      <c r="AU180" s="14"/>
      <c r="AV180" s="30">
        <f t="shared" si="116"/>
        <v>179.51032751073902</v>
      </c>
      <c r="AW180" s="30">
        <f t="shared" si="102"/>
        <v>135.652005185777</v>
      </c>
      <c r="AX180" s="30">
        <f t="shared" si="103"/>
        <v>16.249291038475331</v>
      </c>
      <c r="AY180" s="30">
        <f t="shared" si="104"/>
        <v>0</v>
      </c>
      <c r="AZ180" s="30">
        <f t="shared" si="105"/>
        <v>0</v>
      </c>
      <c r="BA180" s="30">
        <v>0</v>
      </c>
      <c r="BB180" s="30">
        <v>0</v>
      </c>
      <c r="BC180" s="30">
        <v>0</v>
      </c>
      <c r="BD180" s="30">
        <f t="shared" si="106"/>
        <v>0</v>
      </c>
      <c r="BE180" s="30">
        <f t="shared" si="107"/>
        <v>0</v>
      </c>
      <c r="BF180" s="30">
        <f t="shared" si="108"/>
        <v>214.82645960278347</v>
      </c>
      <c r="BG180" s="30">
        <f t="shared" si="109"/>
        <v>326.12476696225559</v>
      </c>
      <c r="BH180" s="32">
        <f t="shared" si="101"/>
        <v>872.36285030003046</v>
      </c>
      <c r="BI180" s="32"/>
      <c r="BJ180" s="6"/>
      <c r="BK180" s="6"/>
    </row>
    <row r="181" spans="1:63" x14ac:dyDescent="0.3">
      <c r="A181" s="26" t="s">
        <v>366</v>
      </c>
      <c r="B181" s="26" t="s">
        <v>367</v>
      </c>
      <c r="C181" s="27">
        <f>VLOOKUP(B181,[1]площадь!$A$6:$B$257,2,0)</f>
        <v>13.3</v>
      </c>
      <c r="D181" s="14"/>
      <c r="E181" s="9">
        <f t="shared" si="117"/>
        <v>366</v>
      </c>
      <c r="F181" s="10">
        <v>31</v>
      </c>
      <c r="G181" s="10">
        <v>29</v>
      </c>
      <c r="H181" s="10">
        <v>31</v>
      </c>
      <c r="I181" s="10">
        <v>30</v>
      </c>
      <c r="J181" s="11">
        <v>31</v>
      </c>
      <c r="K181" s="11">
        <v>30</v>
      </c>
      <c r="L181" s="11">
        <v>31</v>
      </c>
      <c r="M181" s="11">
        <v>31</v>
      </c>
      <c r="N181" s="11">
        <v>30</v>
      </c>
      <c r="O181" s="11">
        <v>31</v>
      </c>
      <c r="P181" s="12">
        <v>30</v>
      </c>
      <c r="Q181" s="11">
        <v>31</v>
      </c>
      <c r="R181" s="14"/>
      <c r="S181" s="30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48">
        <f t="shared" si="110"/>
        <v>7.7179530977840222E-2</v>
      </c>
      <c r="AJ181" s="30">
        <f t="shared" si="99"/>
        <v>5.832287357291735E-2</v>
      </c>
      <c r="AK181" s="48">
        <f t="shared" si="111"/>
        <v>6.9862981058675978E-3</v>
      </c>
      <c r="AL181" s="48">
        <f t="shared" si="112"/>
        <v>0</v>
      </c>
      <c r="AM181" s="48"/>
      <c r="AN181" s="14"/>
      <c r="AO181" s="14"/>
      <c r="AP181" s="14"/>
      <c r="AQ181" s="14"/>
      <c r="AR181" s="48">
        <f t="shared" si="113"/>
        <v>0</v>
      </c>
      <c r="AS181" s="30">
        <f t="shared" si="114"/>
        <v>8.3617392300512031E-2</v>
      </c>
      <c r="AT181" s="30">
        <f t="shared" si="115"/>
        <v>0.1269382860398946</v>
      </c>
      <c r="AU181" s="14"/>
      <c r="AV181" s="30">
        <f t="shared" si="116"/>
        <v>179.51032751073902</v>
      </c>
      <c r="AW181" s="30">
        <f t="shared" si="102"/>
        <v>135.652005185777</v>
      </c>
      <c r="AX181" s="30">
        <f t="shared" si="103"/>
        <v>16.249291038475331</v>
      </c>
      <c r="AY181" s="30">
        <f t="shared" si="104"/>
        <v>0</v>
      </c>
      <c r="AZ181" s="30">
        <f t="shared" si="105"/>
        <v>0</v>
      </c>
      <c r="BA181" s="30">
        <v>0</v>
      </c>
      <c r="BB181" s="30">
        <v>0</v>
      </c>
      <c r="BC181" s="30">
        <v>0</v>
      </c>
      <c r="BD181" s="30">
        <f t="shared" si="106"/>
        <v>0</v>
      </c>
      <c r="BE181" s="30">
        <f t="shared" si="107"/>
        <v>0</v>
      </c>
      <c r="BF181" s="30">
        <f t="shared" si="108"/>
        <v>214.82645960278347</v>
      </c>
      <c r="BG181" s="30">
        <f t="shared" si="109"/>
        <v>326.12476696225559</v>
      </c>
      <c r="BH181" s="32">
        <f t="shared" si="101"/>
        <v>872.36285030003046</v>
      </c>
      <c r="BI181" s="32"/>
      <c r="BJ181" s="6"/>
      <c r="BK181" s="6"/>
    </row>
    <row r="182" spans="1:63" x14ac:dyDescent="0.3">
      <c r="A182" s="26" t="s">
        <v>368</v>
      </c>
      <c r="B182" s="26" t="s">
        <v>369</v>
      </c>
      <c r="C182" s="27">
        <f>VLOOKUP(B182,[1]площадь!$A$6:$B$257,2,0)</f>
        <v>13.3</v>
      </c>
      <c r="D182" s="14"/>
      <c r="E182" s="9">
        <f t="shared" si="117"/>
        <v>366</v>
      </c>
      <c r="F182" s="10">
        <v>31</v>
      </c>
      <c r="G182" s="10">
        <v>29</v>
      </c>
      <c r="H182" s="10">
        <v>31</v>
      </c>
      <c r="I182" s="10">
        <v>30</v>
      </c>
      <c r="J182" s="11">
        <v>31</v>
      </c>
      <c r="K182" s="11">
        <v>30</v>
      </c>
      <c r="L182" s="11">
        <v>31</v>
      </c>
      <c r="M182" s="11">
        <v>31</v>
      </c>
      <c r="N182" s="11">
        <v>30</v>
      </c>
      <c r="O182" s="11">
        <v>31</v>
      </c>
      <c r="P182" s="12">
        <v>30</v>
      </c>
      <c r="Q182" s="11">
        <v>31</v>
      </c>
      <c r="R182" s="14"/>
      <c r="S182" s="30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48">
        <f t="shared" si="110"/>
        <v>7.7179530977840222E-2</v>
      </c>
      <c r="AJ182" s="30">
        <f t="shared" si="99"/>
        <v>5.832287357291735E-2</v>
      </c>
      <c r="AK182" s="48">
        <f t="shared" si="111"/>
        <v>6.9862981058675978E-3</v>
      </c>
      <c r="AL182" s="48">
        <f t="shared" si="112"/>
        <v>0</v>
      </c>
      <c r="AM182" s="48"/>
      <c r="AN182" s="14"/>
      <c r="AO182" s="14"/>
      <c r="AP182" s="14"/>
      <c r="AQ182" s="14"/>
      <c r="AR182" s="48">
        <f t="shared" si="113"/>
        <v>0</v>
      </c>
      <c r="AS182" s="30">
        <f t="shared" si="114"/>
        <v>8.3617392300512031E-2</v>
      </c>
      <c r="AT182" s="30">
        <f t="shared" si="115"/>
        <v>0.1269382860398946</v>
      </c>
      <c r="AU182" s="14"/>
      <c r="AV182" s="30">
        <f t="shared" si="116"/>
        <v>179.51032751073902</v>
      </c>
      <c r="AW182" s="30">
        <f t="shared" si="102"/>
        <v>135.652005185777</v>
      </c>
      <c r="AX182" s="30">
        <f t="shared" si="103"/>
        <v>16.249291038475331</v>
      </c>
      <c r="AY182" s="30">
        <f t="shared" si="104"/>
        <v>0</v>
      </c>
      <c r="AZ182" s="30">
        <f t="shared" si="105"/>
        <v>0</v>
      </c>
      <c r="BA182" s="30">
        <v>0</v>
      </c>
      <c r="BB182" s="30">
        <v>0</v>
      </c>
      <c r="BC182" s="30">
        <v>0</v>
      </c>
      <c r="BD182" s="30">
        <f t="shared" si="106"/>
        <v>0</v>
      </c>
      <c r="BE182" s="30">
        <f t="shared" si="107"/>
        <v>0</v>
      </c>
      <c r="BF182" s="30">
        <f t="shared" si="108"/>
        <v>214.82645960278347</v>
      </c>
      <c r="BG182" s="30">
        <f t="shared" si="109"/>
        <v>326.12476696225559</v>
      </c>
      <c r="BH182" s="32">
        <f t="shared" si="101"/>
        <v>872.36285030003046</v>
      </c>
      <c r="BI182" s="32"/>
      <c r="BJ182" s="6"/>
      <c r="BK182" s="6"/>
    </row>
    <row r="183" spans="1:63" x14ac:dyDescent="0.3">
      <c r="A183" s="26" t="s">
        <v>370</v>
      </c>
      <c r="B183" s="26" t="s">
        <v>371</v>
      </c>
      <c r="C183" s="27">
        <f>VLOOKUP(B183,[1]площадь!$A$6:$B$257,2,0)</f>
        <v>13.3</v>
      </c>
      <c r="D183" s="14"/>
      <c r="E183" s="9">
        <f t="shared" si="117"/>
        <v>366</v>
      </c>
      <c r="F183" s="10">
        <v>31</v>
      </c>
      <c r="G183" s="10">
        <v>29</v>
      </c>
      <c r="H183" s="10">
        <v>31</v>
      </c>
      <c r="I183" s="10">
        <v>30</v>
      </c>
      <c r="J183" s="11">
        <v>31</v>
      </c>
      <c r="K183" s="11">
        <v>30</v>
      </c>
      <c r="L183" s="11">
        <v>31</v>
      </c>
      <c r="M183" s="11">
        <v>31</v>
      </c>
      <c r="N183" s="11">
        <v>30</v>
      </c>
      <c r="O183" s="11">
        <v>31</v>
      </c>
      <c r="P183" s="12">
        <v>30</v>
      </c>
      <c r="Q183" s="11">
        <v>31</v>
      </c>
      <c r="R183" s="14"/>
      <c r="S183" s="30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48">
        <f t="shared" si="110"/>
        <v>7.7179530977840222E-2</v>
      </c>
      <c r="AJ183" s="30">
        <f t="shared" si="99"/>
        <v>5.832287357291735E-2</v>
      </c>
      <c r="AK183" s="48">
        <f t="shared" si="111"/>
        <v>6.9862981058675978E-3</v>
      </c>
      <c r="AL183" s="48">
        <f t="shared" si="112"/>
        <v>0</v>
      </c>
      <c r="AM183" s="48"/>
      <c r="AN183" s="14"/>
      <c r="AO183" s="14"/>
      <c r="AP183" s="14"/>
      <c r="AQ183" s="14"/>
      <c r="AR183" s="48">
        <f t="shared" si="113"/>
        <v>0</v>
      </c>
      <c r="AS183" s="30">
        <f t="shared" si="114"/>
        <v>8.3617392300512031E-2</v>
      </c>
      <c r="AT183" s="30">
        <f t="shared" si="115"/>
        <v>0.1269382860398946</v>
      </c>
      <c r="AU183" s="14"/>
      <c r="AV183" s="30">
        <f t="shared" si="116"/>
        <v>179.51032751073902</v>
      </c>
      <c r="AW183" s="30">
        <f t="shared" si="102"/>
        <v>135.652005185777</v>
      </c>
      <c r="AX183" s="30">
        <f t="shared" si="103"/>
        <v>16.249291038475331</v>
      </c>
      <c r="AY183" s="30">
        <f t="shared" si="104"/>
        <v>0</v>
      </c>
      <c r="AZ183" s="30">
        <f t="shared" si="105"/>
        <v>0</v>
      </c>
      <c r="BA183" s="30">
        <v>0</v>
      </c>
      <c r="BB183" s="30">
        <v>0</v>
      </c>
      <c r="BC183" s="30">
        <v>0</v>
      </c>
      <c r="BD183" s="30">
        <f t="shared" si="106"/>
        <v>0</v>
      </c>
      <c r="BE183" s="30">
        <f t="shared" si="107"/>
        <v>0</v>
      </c>
      <c r="BF183" s="30">
        <f t="shared" si="108"/>
        <v>214.82645960278347</v>
      </c>
      <c r="BG183" s="30">
        <f t="shared" si="109"/>
        <v>326.12476696225559</v>
      </c>
      <c r="BH183" s="32">
        <f t="shared" si="101"/>
        <v>872.36285030003046</v>
      </c>
      <c r="BI183" s="32"/>
      <c r="BJ183" s="6"/>
      <c r="BK183" s="6"/>
    </row>
    <row r="184" spans="1:63" x14ac:dyDescent="0.3">
      <c r="A184" s="26" t="s">
        <v>372</v>
      </c>
      <c r="B184" s="26" t="s">
        <v>373</v>
      </c>
      <c r="C184" s="27">
        <f>VLOOKUP(B184,[1]площадь!$A$6:$B$257,2,0)</f>
        <v>13.3</v>
      </c>
      <c r="D184" s="14"/>
      <c r="E184" s="9">
        <f t="shared" si="117"/>
        <v>366</v>
      </c>
      <c r="F184" s="10">
        <v>31</v>
      </c>
      <c r="G184" s="10">
        <v>29</v>
      </c>
      <c r="H184" s="10">
        <v>31</v>
      </c>
      <c r="I184" s="10">
        <v>30</v>
      </c>
      <c r="J184" s="11">
        <v>31</v>
      </c>
      <c r="K184" s="11">
        <v>30</v>
      </c>
      <c r="L184" s="11">
        <v>31</v>
      </c>
      <c r="M184" s="11">
        <v>31</v>
      </c>
      <c r="N184" s="11">
        <v>30</v>
      </c>
      <c r="O184" s="11">
        <v>31</v>
      </c>
      <c r="P184" s="12">
        <v>30</v>
      </c>
      <c r="Q184" s="11">
        <v>31</v>
      </c>
      <c r="R184" s="14"/>
      <c r="S184" s="30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48">
        <f t="shared" si="110"/>
        <v>7.7179530977840222E-2</v>
      </c>
      <c r="AJ184" s="30">
        <f t="shared" si="99"/>
        <v>5.832287357291735E-2</v>
      </c>
      <c r="AK184" s="48">
        <f t="shared" si="111"/>
        <v>6.9862981058675978E-3</v>
      </c>
      <c r="AL184" s="48">
        <f t="shared" si="112"/>
        <v>0</v>
      </c>
      <c r="AM184" s="48"/>
      <c r="AN184" s="14"/>
      <c r="AO184" s="14"/>
      <c r="AP184" s="14"/>
      <c r="AQ184" s="14"/>
      <c r="AR184" s="48">
        <f t="shared" si="113"/>
        <v>0</v>
      </c>
      <c r="AS184" s="30">
        <f t="shared" si="114"/>
        <v>8.3617392300512031E-2</v>
      </c>
      <c r="AT184" s="30">
        <f t="shared" si="115"/>
        <v>0.1269382860398946</v>
      </c>
      <c r="AU184" s="14"/>
      <c r="AV184" s="30">
        <f t="shared" si="116"/>
        <v>179.51032751073902</v>
      </c>
      <c r="AW184" s="30">
        <f t="shared" si="102"/>
        <v>135.652005185777</v>
      </c>
      <c r="AX184" s="30">
        <f t="shared" si="103"/>
        <v>16.249291038475331</v>
      </c>
      <c r="AY184" s="30">
        <f t="shared" si="104"/>
        <v>0</v>
      </c>
      <c r="AZ184" s="30">
        <f t="shared" si="105"/>
        <v>0</v>
      </c>
      <c r="BA184" s="30">
        <v>0</v>
      </c>
      <c r="BB184" s="30">
        <v>0</v>
      </c>
      <c r="BC184" s="30">
        <v>0</v>
      </c>
      <c r="BD184" s="30">
        <f t="shared" si="106"/>
        <v>0</v>
      </c>
      <c r="BE184" s="30">
        <f t="shared" si="107"/>
        <v>0</v>
      </c>
      <c r="BF184" s="30">
        <f t="shared" si="108"/>
        <v>214.82645960278347</v>
      </c>
      <c r="BG184" s="30">
        <f t="shared" si="109"/>
        <v>326.12476696225559</v>
      </c>
      <c r="BH184" s="32">
        <f t="shared" si="101"/>
        <v>872.36285030003046</v>
      </c>
      <c r="BI184" s="32"/>
      <c r="BJ184" s="6"/>
      <c r="BK184" s="6"/>
    </row>
    <row r="185" spans="1:63" x14ac:dyDescent="0.3">
      <c r="A185" s="26" t="s">
        <v>374</v>
      </c>
      <c r="B185" s="26" t="s">
        <v>375</v>
      </c>
      <c r="C185" s="27">
        <f>VLOOKUP(B185,[1]площадь!$A$6:$B$257,2,0)</f>
        <v>13.3</v>
      </c>
      <c r="D185" s="14"/>
      <c r="E185" s="9">
        <f t="shared" si="117"/>
        <v>366</v>
      </c>
      <c r="F185" s="10">
        <v>31</v>
      </c>
      <c r="G185" s="10">
        <v>29</v>
      </c>
      <c r="H185" s="10">
        <v>31</v>
      </c>
      <c r="I185" s="10">
        <v>30</v>
      </c>
      <c r="J185" s="11">
        <v>31</v>
      </c>
      <c r="K185" s="11">
        <v>30</v>
      </c>
      <c r="L185" s="11">
        <v>31</v>
      </c>
      <c r="M185" s="11">
        <v>31</v>
      </c>
      <c r="N185" s="11">
        <v>30</v>
      </c>
      <c r="O185" s="11">
        <v>31</v>
      </c>
      <c r="P185" s="12">
        <v>30</v>
      </c>
      <c r="Q185" s="11">
        <v>31</v>
      </c>
      <c r="R185" s="14"/>
      <c r="S185" s="30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48">
        <f t="shared" si="110"/>
        <v>7.7179530977840222E-2</v>
      </c>
      <c r="AJ185" s="30">
        <f t="shared" si="99"/>
        <v>5.832287357291735E-2</v>
      </c>
      <c r="AK185" s="48">
        <f t="shared" si="111"/>
        <v>6.9862981058675978E-3</v>
      </c>
      <c r="AL185" s="48">
        <f t="shared" si="112"/>
        <v>0</v>
      </c>
      <c r="AM185" s="48"/>
      <c r="AN185" s="14"/>
      <c r="AO185" s="14"/>
      <c r="AP185" s="14"/>
      <c r="AQ185" s="14"/>
      <c r="AR185" s="48">
        <f t="shared" si="113"/>
        <v>0</v>
      </c>
      <c r="AS185" s="30">
        <f t="shared" si="114"/>
        <v>8.3617392300512031E-2</v>
      </c>
      <c r="AT185" s="30">
        <f t="shared" si="115"/>
        <v>0.1269382860398946</v>
      </c>
      <c r="AU185" s="14"/>
      <c r="AV185" s="30">
        <f t="shared" si="116"/>
        <v>179.51032751073902</v>
      </c>
      <c r="AW185" s="30">
        <f t="shared" si="102"/>
        <v>135.652005185777</v>
      </c>
      <c r="AX185" s="30">
        <f t="shared" si="103"/>
        <v>16.249291038475331</v>
      </c>
      <c r="AY185" s="30">
        <f t="shared" si="104"/>
        <v>0</v>
      </c>
      <c r="AZ185" s="30">
        <f t="shared" si="105"/>
        <v>0</v>
      </c>
      <c r="BA185" s="30">
        <v>0</v>
      </c>
      <c r="BB185" s="30">
        <v>0</v>
      </c>
      <c r="BC185" s="30">
        <v>0</v>
      </c>
      <c r="BD185" s="30">
        <f t="shared" si="106"/>
        <v>0</v>
      </c>
      <c r="BE185" s="30">
        <f t="shared" si="107"/>
        <v>0</v>
      </c>
      <c r="BF185" s="30">
        <f t="shared" si="108"/>
        <v>214.82645960278347</v>
      </c>
      <c r="BG185" s="30">
        <f t="shared" si="109"/>
        <v>326.12476696225559</v>
      </c>
      <c r="BH185" s="32">
        <f t="shared" si="101"/>
        <v>872.36285030003046</v>
      </c>
      <c r="BI185" s="32"/>
      <c r="BJ185" s="6"/>
      <c r="BK185" s="6"/>
    </row>
    <row r="186" spans="1:63" x14ac:dyDescent="0.3">
      <c r="A186" s="26" t="s">
        <v>376</v>
      </c>
      <c r="B186" s="26" t="s">
        <v>377</v>
      </c>
      <c r="C186" s="27">
        <f>VLOOKUP(B186,[1]площадь!$A$6:$B$257,2,0)</f>
        <v>13.3</v>
      </c>
      <c r="D186" s="14"/>
      <c r="E186" s="9">
        <f t="shared" si="117"/>
        <v>366</v>
      </c>
      <c r="F186" s="10">
        <v>31</v>
      </c>
      <c r="G186" s="10">
        <v>29</v>
      </c>
      <c r="H186" s="10">
        <v>31</v>
      </c>
      <c r="I186" s="10">
        <v>30</v>
      </c>
      <c r="J186" s="11">
        <v>31</v>
      </c>
      <c r="K186" s="11">
        <v>30</v>
      </c>
      <c r="L186" s="11">
        <v>31</v>
      </c>
      <c r="M186" s="11">
        <v>31</v>
      </c>
      <c r="N186" s="11">
        <v>30</v>
      </c>
      <c r="O186" s="11">
        <v>31</v>
      </c>
      <c r="P186" s="12">
        <v>30</v>
      </c>
      <c r="Q186" s="11">
        <v>31</v>
      </c>
      <c r="R186" s="14"/>
      <c r="S186" s="30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48">
        <f t="shared" si="110"/>
        <v>7.7179530977840222E-2</v>
      </c>
      <c r="AJ186" s="30">
        <f t="shared" si="99"/>
        <v>5.832287357291735E-2</v>
      </c>
      <c r="AK186" s="48">
        <f t="shared" si="111"/>
        <v>6.9862981058675978E-3</v>
      </c>
      <c r="AL186" s="48">
        <f t="shared" si="112"/>
        <v>0</v>
      </c>
      <c r="AM186" s="48"/>
      <c r="AN186" s="14"/>
      <c r="AO186" s="14"/>
      <c r="AP186" s="14"/>
      <c r="AQ186" s="14"/>
      <c r="AR186" s="48">
        <f t="shared" si="113"/>
        <v>0</v>
      </c>
      <c r="AS186" s="30">
        <f t="shared" si="114"/>
        <v>8.3617392300512031E-2</v>
      </c>
      <c r="AT186" s="30">
        <f t="shared" si="115"/>
        <v>0.1269382860398946</v>
      </c>
      <c r="AU186" s="14"/>
      <c r="AV186" s="30">
        <f t="shared" si="116"/>
        <v>179.51032751073902</v>
      </c>
      <c r="AW186" s="30">
        <f t="shared" si="102"/>
        <v>135.652005185777</v>
      </c>
      <c r="AX186" s="30">
        <f t="shared" si="103"/>
        <v>16.249291038475331</v>
      </c>
      <c r="AY186" s="30">
        <f t="shared" si="104"/>
        <v>0</v>
      </c>
      <c r="AZ186" s="30">
        <f t="shared" si="105"/>
        <v>0</v>
      </c>
      <c r="BA186" s="30">
        <v>0</v>
      </c>
      <c r="BB186" s="30">
        <v>0</v>
      </c>
      <c r="BC186" s="30">
        <v>0</v>
      </c>
      <c r="BD186" s="30">
        <f t="shared" si="106"/>
        <v>0</v>
      </c>
      <c r="BE186" s="30">
        <f t="shared" si="107"/>
        <v>0</v>
      </c>
      <c r="BF186" s="30">
        <f t="shared" si="108"/>
        <v>214.82645960278347</v>
      </c>
      <c r="BG186" s="30">
        <f t="shared" si="109"/>
        <v>326.12476696225559</v>
      </c>
      <c r="BH186" s="32">
        <f t="shared" si="101"/>
        <v>872.36285030003046</v>
      </c>
      <c r="BI186" s="32"/>
      <c r="BJ186" s="6"/>
      <c r="BK186" s="6"/>
    </row>
    <row r="187" spans="1:63" x14ac:dyDescent="0.3">
      <c r="A187" s="26" t="s">
        <v>378</v>
      </c>
      <c r="B187" s="26" t="s">
        <v>379</v>
      </c>
      <c r="C187" s="27">
        <f>VLOOKUP(B187,[1]площадь!$A$6:$B$257,2,0)</f>
        <v>13.3</v>
      </c>
      <c r="D187" s="14"/>
      <c r="E187" s="9">
        <f t="shared" si="117"/>
        <v>366</v>
      </c>
      <c r="F187" s="10">
        <v>31</v>
      </c>
      <c r="G187" s="10">
        <v>29</v>
      </c>
      <c r="H187" s="10">
        <v>31</v>
      </c>
      <c r="I187" s="10">
        <v>30</v>
      </c>
      <c r="J187" s="11">
        <v>31</v>
      </c>
      <c r="K187" s="11">
        <v>30</v>
      </c>
      <c r="L187" s="11">
        <v>31</v>
      </c>
      <c r="M187" s="11">
        <v>31</v>
      </c>
      <c r="N187" s="11">
        <v>30</v>
      </c>
      <c r="O187" s="11">
        <v>31</v>
      </c>
      <c r="P187" s="12">
        <v>30</v>
      </c>
      <c r="Q187" s="11">
        <v>31</v>
      </c>
      <c r="R187" s="14"/>
      <c r="S187" s="30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48">
        <f t="shared" si="110"/>
        <v>7.7179530977840222E-2</v>
      </c>
      <c r="AJ187" s="30">
        <f t="shared" si="99"/>
        <v>5.832287357291735E-2</v>
      </c>
      <c r="AK187" s="48">
        <f t="shared" si="111"/>
        <v>6.9862981058675978E-3</v>
      </c>
      <c r="AL187" s="48">
        <f t="shared" si="112"/>
        <v>0</v>
      </c>
      <c r="AM187" s="48"/>
      <c r="AN187" s="14"/>
      <c r="AO187" s="14"/>
      <c r="AP187" s="14"/>
      <c r="AQ187" s="14"/>
      <c r="AR187" s="48">
        <f t="shared" si="113"/>
        <v>0</v>
      </c>
      <c r="AS187" s="30">
        <f t="shared" si="114"/>
        <v>8.3617392300512031E-2</v>
      </c>
      <c r="AT187" s="30">
        <f t="shared" si="115"/>
        <v>0.1269382860398946</v>
      </c>
      <c r="AU187" s="14"/>
      <c r="AV187" s="30">
        <f t="shared" si="116"/>
        <v>179.51032751073902</v>
      </c>
      <c r="AW187" s="30">
        <f t="shared" si="102"/>
        <v>135.652005185777</v>
      </c>
      <c r="AX187" s="30">
        <f t="shared" si="103"/>
        <v>16.249291038475331</v>
      </c>
      <c r="AY187" s="30">
        <f t="shared" si="104"/>
        <v>0</v>
      </c>
      <c r="AZ187" s="30">
        <f t="shared" si="105"/>
        <v>0</v>
      </c>
      <c r="BA187" s="30">
        <v>0</v>
      </c>
      <c r="BB187" s="30">
        <v>0</v>
      </c>
      <c r="BC187" s="30">
        <v>0</v>
      </c>
      <c r="BD187" s="30">
        <f t="shared" si="106"/>
        <v>0</v>
      </c>
      <c r="BE187" s="30">
        <f t="shared" si="107"/>
        <v>0</v>
      </c>
      <c r="BF187" s="30">
        <f t="shared" si="108"/>
        <v>214.82645960278347</v>
      </c>
      <c r="BG187" s="30">
        <f t="shared" si="109"/>
        <v>326.12476696225559</v>
      </c>
      <c r="BH187" s="32">
        <f t="shared" si="101"/>
        <v>872.36285030003046</v>
      </c>
      <c r="BI187" s="32"/>
      <c r="BJ187" s="6"/>
      <c r="BK187" s="6"/>
    </row>
    <row r="188" spans="1:63" x14ac:dyDescent="0.3">
      <c r="A188" s="26" t="s">
        <v>380</v>
      </c>
      <c r="B188" s="26" t="s">
        <v>381</v>
      </c>
      <c r="C188" s="27">
        <f>VLOOKUP(B188,[1]площадь!$A$6:$B$257,2,0)</f>
        <v>13.3</v>
      </c>
      <c r="D188" s="14"/>
      <c r="E188" s="9">
        <f t="shared" si="117"/>
        <v>366</v>
      </c>
      <c r="F188" s="10">
        <v>31</v>
      </c>
      <c r="G188" s="10">
        <v>29</v>
      </c>
      <c r="H188" s="10">
        <v>31</v>
      </c>
      <c r="I188" s="10">
        <v>30</v>
      </c>
      <c r="J188" s="11">
        <v>31</v>
      </c>
      <c r="K188" s="11">
        <v>30</v>
      </c>
      <c r="L188" s="11">
        <v>31</v>
      </c>
      <c r="M188" s="11">
        <v>31</v>
      </c>
      <c r="N188" s="11">
        <v>30</v>
      </c>
      <c r="O188" s="11">
        <v>31</v>
      </c>
      <c r="P188" s="12">
        <v>30</v>
      </c>
      <c r="Q188" s="11">
        <v>31</v>
      </c>
      <c r="R188" s="14"/>
      <c r="S188" s="30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48">
        <f t="shared" si="110"/>
        <v>7.7179530977840222E-2</v>
      </c>
      <c r="AJ188" s="30">
        <f t="shared" si="99"/>
        <v>5.832287357291735E-2</v>
      </c>
      <c r="AK188" s="48">
        <f t="shared" si="111"/>
        <v>6.9862981058675978E-3</v>
      </c>
      <c r="AL188" s="48">
        <f t="shared" si="112"/>
        <v>0</v>
      </c>
      <c r="AM188" s="48"/>
      <c r="AN188" s="14"/>
      <c r="AO188" s="14"/>
      <c r="AP188" s="14"/>
      <c r="AQ188" s="14"/>
      <c r="AR188" s="48">
        <f t="shared" si="113"/>
        <v>0</v>
      </c>
      <c r="AS188" s="30">
        <f t="shared" si="114"/>
        <v>8.3617392300512031E-2</v>
      </c>
      <c r="AT188" s="30">
        <f t="shared" si="115"/>
        <v>0.1269382860398946</v>
      </c>
      <c r="AU188" s="14"/>
      <c r="AV188" s="30">
        <f t="shared" si="116"/>
        <v>179.51032751073902</v>
      </c>
      <c r="AW188" s="30">
        <f t="shared" si="102"/>
        <v>135.652005185777</v>
      </c>
      <c r="AX188" s="30">
        <f t="shared" si="103"/>
        <v>16.249291038475331</v>
      </c>
      <c r="AY188" s="30">
        <f t="shared" si="104"/>
        <v>0</v>
      </c>
      <c r="AZ188" s="30">
        <f t="shared" si="105"/>
        <v>0</v>
      </c>
      <c r="BA188" s="30">
        <v>0</v>
      </c>
      <c r="BB188" s="30">
        <v>0</v>
      </c>
      <c r="BC188" s="30">
        <v>0</v>
      </c>
      <c r="BD188" s="30">
        <f t="shared" si="106"/>
        <v>0</v>
      </c>
      <c r="BE188" s="30">
        <f t="shared" si="107"/>
        <v>0</v>
      </c>
      <c r="BF188" s="30">
        <f t="shared" si="108"/>
        <v>214.82645960278347</v>
      </c>
      <c r="BG188" s="30">
        <f t="shared" si="109"/>
        <v>326.12476696225559</v>
      </c>
      <c r="BH188" s="32">
        <f t="shared" si="101"/>
        <v>872.36285030003046</v>
      </c>
      <c r="BI188" s="32"/>
      <c r="BJ188" s="6"/>
      <c r="BK188" s="6"/>
    </row>
    <row r="189" spans="1:63" x14ac:dyDescent="0.3">
      <c r="A189" s="26" t="s">
        <v>382</v>
      </c>
      <c r="B189" s="26" t="s">
        <v>383</v>
      </c>
      <c r="C189" s="27">
        <f>VLOOKUP(B189,[1]площадь!$A$6:$B$257,2,0)</f>
        <v>13.3</v>
      </c>
      <c r="D189" s="14"/>
      <c r="E189" s="9">
        <f t="shared" si="117"/>
        <v>366</v>
      </c>
      <c r="F189" s="10">
        <v>31</v>
      </c>
      <c r="G189" s="10">
        <v>29</v>
      </c>
      <c r="H189" s="10">
        <v>31</v>
      </c>
      <c r="I189" s="10">
        <v>30</v>
      </c>
      <c r="J189" s="11">
        <v>31</v>
      </c>
      <c r="K189" s="11">
        <v>30</v>
      </c>
      <c r="L189" s="11">
        <v>31</v>
      </c>
      <c r="M189" s="11">
        <v>31</v>
      </c>
      <c r="N189" s="11">
        <v>30</v>
      </c>
      <c r="O189" s="11">
        <v>31</v>
      </c>
      <c r="P189" s="12">
        <v>30</v>
      </c>
      <c r="Q189" s="11">
        <v>31</v>
      </c>
      <c r="R189" s="14"/>
      <c r="S189" s="30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48">
        <f t="shared" si="110"/>
        <v>7.7179530977840222E-2</v>
      </c>
      <c r="AJ189" s="30">
        <f t="shared" si="99"/>
        <v>5.832287357291735E-2</v>
      </c>
      <c r="AK189" s="48">
        <f t="shared" si="111"/>
        <v>6.9862981058675978E-3</v>
      </c>
      <c r="AL189" s="48">
        <f t="shared" si="112"/>
        <v>0</v>
      </c>
      <c r="AM189" s="48"/>
      <c r="AN189" s="14"/>
      <c r="AO189" s="14"/>
      <c r="AP189" s="14"/>
      <c r="AQ189" s="14"/>
      <c r="AR189" s="48">
        <f t="shared" si="113"/>
        <v>0</v>
      </c>
      <c r="AS189" s="30">
        <f t="shared" si="114"/>
        <v>8.3617392300512031E-2</v>
      </c>
      <c r="AT189" s="30">
        <f t="shared" si="115"/>
        <v>0.1269382860398946</v>
      </c>
      <c r="AU189" s="14"/>
      <c r="AV189" s="30">
        <f t="shared" si="116"/>
        <v>179.51032751073902</v>
      </c>
      <c r="AW189" s="30">
        <f t="shared" si="102"/>
        <v>135.652005185777</v>
      </c>
      <c r="AX189" s="30">
        <f t="shared" si="103"/>
        <v>16.249291038475331</v>
      </c>
      <c r="AY189" s="30">
        <f t="shared" si="104"/>
        <v>0</v>
      </c>
      <c r="AZ189" s="30">
        <f t="shared" si="105"/>
        <v>0</v>
      </c>
      <c r="BA189" s="30">
        <v>0</v>
      </c>
      <c r="BB189" s="30">
        <v>0</v>
      </c>
      <c r="BC189" s="30">
        <v>0</v>
      </c>
      <c r="BD189" s="30">
        <f t="shared" si="106"/>
        <v>0</v>
      </c>
      <c r="BE189" s="30">
        <f t="shared" si="107"/>
        <v>0</v>
      </c>
      <c r="BF189" s="30">
        <f t="shared" si="108"/>
        <v>214.82645960278347</v>
      </c>
      <c r="BG189" s="30">
        <f t="shared" si="109"/>
        <v>326.12476696225559</v>
      </c>
      <c r="BH189" s="32">
        <f t="shared" si="101"/>
        <v>872.36285030003046</v>
      </c>
      <c r="BI189" s="32"/>
      <c r="BJ189" s="6"/>
      <c r="BK189" s="6"/>
    </row>
    <row r="190" spans="1:63" x14ac:dyDescent="0.3">
      <c r="A190" s="26" t="s">
        <v>384</v>
      </c>
      <c r="B190" s="26" t="s">
        <v>385</v>
      </c>
      <c r="C190" s="27">
        <f>VLOOKUP(B190,[1]площадь!$A$6:$B$257,2,0)</f>
        <v>13.3</v>
      </c>
      <c r="D190" s="14"/>
      <c r="E190" s="9">
        <f t="shared" si="117"/>
        <v>366</v>
      </c>
      <c r="F190" s="10">
        <v>31</v>
      </c>
      <c r="G190" s="10">
        <v>29</v>
      </c>
      <c r="H190" s="10">
        <v>31</v>
      </c>
      <c r="I190" s="10">
        <v>30</v>
      </c>
      <c r="J190" s="11">
        <v>31</v>
      </c>
      <c r="K190" s="11">
        <v>30</v>
      </c>
      <c r="L190" s="11">
        <v>31</v>
      </c>
      <c r="M190" s="11">
        <v>31</v>
      </c>
      <c r="N190" s="11">
        <v>30</v>
      </c>
      <c r="O190" s="11">
        <v>31</v>
      </c>
      <c r="P190" s="12">
        <v>30</v>
      </c>
      <c r="Q190" s="11">
        <v>31</v>
      </c>
      <c r="R190" s="14"/>
      <c r="S190" s="30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48">
        <f t="shared" si="110"/>
        <v>7.7179530977840222E-2</v>
      </c>
      <c r="AJ190" s="30">
        <f t="shared" si="99"/>
        <v>5.832287357291735E-2</v>
      </c>
      <c r="AK190" s="48">
        <f t="shared" si="111"/>
        <v>6.9862981058675978E-3</v>
      </c>
      <c r="AL190" s="48">
        <f t="shared" si="112"/>
        <v>0</v>
      </c>
      <c r="AM190" s="48"/>
      <c r="AN190" s="14"/>
      <c r="AO190" s="14"/>
      <c r="AP190" s="14"/>
      <c r="AQ190" s="14"/>
      <c r="AR190" s="48">
        <f t="shared" si="113"/>
        <v>0</v>
      </c>
      <c r="AS190" s="30">
        <f t="shared" si="114"/>
        <v>8.3617392300512031E-2</v>
      </c>
      <c r="AT190" s="30">
        <f t="shared" si="115"/>
        <v>0.1269382860398946</v>
      </c>
      <c r="AU190" s="14"/>
      <c r="AV190" s="30">
        <f t="shared" si="116"/>
        <v>179.51032751073902</v>
      </c>
      <c r="AW190" s="30">
        <f t="shared" si="102"/>
        <v>135.652005185777</v>
      </c>
      <c r="AX190" s="30">
        <f t="shared" si="103"/>
        <v>16.249291038475331</v>
      </c>
      <c r="AY190" s="30">
        <f t="shared" si="104"/>
        <v>0</v>
      </c>
      <c r="AZ190" s="30">
        <f t="shared" si="105"/>
        <v>0</v>
      </c>
      <c r="BA190" s="30">
        <v>0</v>
      </c>
      <c r="BB190" s="30">
        <v>0</v>
      </c>
      <c r="BC190" s="30">
        <v>0</v>
      </c>
      <c r="BD190" s="30">
        <f t="shared" si="106"/>
        <v>0</v>
      </c>
      <c r="BE190" s="30">
        <f t="shared" si="107"/>
        <v>0</v>
      </c>
      <c r="BF190" s="30">
        <f t="shared" si="108"/>
        <v>214.82645960278347</v>
      </c>
      <c r="BG190" s="30">
        <f t="shared" si="109"/>
        <v>326.12476696225559</v>
      </c>
      <c r="BH190" s="32">
        <f t="shared" ref="BH190:BH221" si="118">SUM(AV190:BG190)</f>
        <v>872.36285030003046</v>
      </c>
      <c r="BI190" s="32"/>
      <c r="BJ190" s="6"/>
      <c r="BK190" s="6"/>
    </row>
    <row r="191" spans="1:63" x14ac:dyDescent="0.3">
      <c r="A191" s="26" t="s">
        <v>386</v>
      </c>
      <c r="B191" s="26" t="s">
        <v>387</v>
      </c>
      <c r="C191" s="27">
        <f>VLOOKUP(B191,[1]площадь!$A$6:$B$257,2,0)</f>
        <v>13.3</v>
      </c>
      <c r="D191" s="14"/>
      <c r="E191" s="9">
        <f t="shared" si="117"/>
        <v>366</v>
      </c>
      <c r="F191" s="10">
        <v>31</v>
      </c>
      <c r="G191" s="10">
        <v>29</v>
      </c>
      <c r="H191" s="10">
        <v>31</v>
      </c>
      <c r="I191" s="10">
        <v>30</v>
      </c>
      <c r="J191" s="11">
        <v>31</v>
      </c>
      <c r="K191" s="11">
        <v>30</v>
      </c>
      <c r="L191" s="11">
        <v>31</v>
      </c>
      <c r="M191" s="11">
        <v>31</v>
      </c>
      <c r="N191" s="11">
        <v>30</v>
      </c>
      <c r="O191" s="11">
        <v>31</v>
      </c>
      <c r="P191" s="12">
        <v>30</v>
      </c>
      <c r="Q191" s="11">
        <v>31</v>
      </c>
      <c r="R191" s="14"/>
      <c r="S191" s="30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48">
        <f t="shared" si="110"/>
        <v>7.7179530977840222E-2</v>
      </c>
      <c r="AJ191" s="30">
        <f t="shared" si="99"/>
        <v>5.832287357291735E-2</v>
      </c>
      <c r="AK191" s="48">
        <f t="shared" si="111"/>
        <v>6.9862981058675978E-3</v>
      </c>
      <c r="AL191" s="48">
        <f t="shared" si="112"/>
        <v>0</v>
      </c>
      <c r="AM191" s="48"/>
      <c r="AN191" s="14"/>
      <c r="AO191" s="14"/>
      <c r="AP191" s="14"/>
      <c r="AQ191" s="14"/>
      <c r="AR191" s="48">
        <f t="shared" si="113"/>
        <v>0</v>
      </c>
      <c r="AS191" s="30">
        <f t="shared" si="114"/>
        <v>8.3617392300512031E-2</v>
      </c>
      <c r="AT191" s="30">
        <f t="shared" si="115"/>
        <v>0.1269382860398946</v>
      </c>
      <c r="AU191" s="14"/>
      <c r="AV191" s="30">
        <f t="shared" si="116"/>
        <v>179.51032751073902</v>
      </c>
      <c r="AW191" s="30">
        <f t="shared" si="102"/>
        <v>135.652005185777</v>
      </c>
      <c r="AX191" s="30">
        <f t="shared" si="103"/>
        <v>16.249291038475331</v>
      </c>
      <c r="AY191" s="30">
        <f t="shared" si="104"/>
        <v>0</v>
      </c>
      <c r="AZ191" s="30">
        <f t="shared" si="105"/>
        <v>0</v>
      </c>
      <c r="BA191" s="30">
        <v>0</v>
      </c>
      <c r="BB191" s="30">
        <v>0</v>
      </c>
      <c r="BC191" s="30">
        <v>0</v>
      </c>
      <c r="BD191" s="30">
        <f t="shared" si="106"/>
        <v>0</v>
      </c>
      <c r="BE191" s="30">
        <f t="shared" si="107"/>
        <v>0</v>
      </c>
      <c r="BF191" s="30">
        <f t="shared" si="108"/>
        <v>214.82645960278347</v>
      </c>
      <c r="BG191" s="30">
        <f t="shared" si="109"/>
        <v>326.12476696225559</v>
      </c>
      <c r="BH191" s="32">
        <f t="shared" si="118"/>
        <v>872.36285030003046</v>
      </c>
      <c r="BI191" s="32"/>
      <c r="BJ191" s="6"/>
      <c r="BK191" s="6"/>
    </row>
    <row r="192" spans="1:63" x14ac:dyDescent="0.3">
      <c r="A192" s="26" t="s">
        <v>388</v>
      </c>
      <c r="B192" s="26" t="s">
        <v>389</v>
      </c>
      <c r="C192" s="27">
        <f>VLOOKUP(B192,[1]площадь!$A$6:$B$257,2,0)</f>
        <v>13.3</v>
      </c>
      <c r="D192" s="14"/>
      <c r="E192" s="9">
        <f t="shared" si="117"/>
        <v>366</v>
      </c>
      <c r="F192" s="10">
        <v>31</v>
      </c>
      <c r="G192" s="10">
        <v>29</v>
      </c>
      <c r="H192" s="10">
        <v>31</v>
      </c>
      <c r="I192" s="10">
        <v>30</v>
      </c>
      <c r="J192" s="11">
        <v>31</v>
      </c>
      <c r="K192" s="11">
        <v>30</v>
      </c>
      <c r="L192" s="11">
        <v>31</v>
      </c>
      <c r="M192" s="11">
        <v>31</v>
      </c>
      <c r="N192" s="11">
        <v>30</v>
      </c>
      <c r="O192" s="11">
        <v>31</v>
      </c>
      <c r="P192" s="12">
        <v>30</v>
      </c>
      <c r="Q192" s="11">
        <v>31</v>
      </c>
      <c r="R192" s="14"/>
      <c r="S192" s="30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48">
        <f t="shared" si="110"/>
        <v>7.7179530977840222E-2</v>
      </c>
      <c r="AJ192" s="30">
        <f t="shared" si="99"/>
        <v>5.832287357291735E-2</v>
      </c>
      <c r="AK192" s="48">
        <f t="shared" si="111"/>
        <v>6.9862981058675978E-3</v>
      </c>
      <c r="AL192" s="48">
        <f t="shared" si="112"/>
        <v>0</v>
      </c>
      <c r="AM192" s="48"/>
      <c r="AN192" s="14"/>
      <c r="AO192" s="14"/>
      <c r="AP192" s="14"/>
      <c r="AQ192" s="14"/>
      <c r="AR192" s="48">
        <f t="shared" si="113"/>
        <v>0</v>
      </c>
      <c r="AS192" s="30">
        <f t="shared" si="114"/>
        <v>8.3617392300512031E-2</v>
      </c>
      <c r="AT192" s="30">
        <f t="shared" si="115"/>
        <v>0.1269382860398946</v>
      </c>
      <c r="AU192" s="14"/>
      <c r="AV192" s="30">
        <f t="shared" si="116"/>
        <v>179.51032751073902</v>
      </c>
      <c r="AW192" s="30">
        <f t="shared" si="102"/>
        <v>135.652005185777</v>
      </c>
      <c r="AX192" s="30">
        <f t="shared" si="103"/>
        <v>16.249291038475331</v>
      </c>
      <c r="AY192" s="30">
        <f t="shared" si="104"/>
        <v>0</v>
      </c>
      <c r="AZ192" s="30">
        <f t="shared" si="105"/>
        <v>0</v>
      </c>
      <c r="BA192" s="30">
        <v>0</v>
      </c>
      <c r="BB192" s="30">
        <v>0</v>
      </c>
      <c r="BC192" s="30">
        <v>0</v>
      </c>
      <c r="BD192" s="30">
        <f t="shared" si="106"/>
        <v>0</v>
      </c>
      <c r="BE192" s="30">
        <f t="shared" si="107"/>
        <v>0</v>
      </c>
      <c r="BF192" s="30">
        <f t="shared" si="108"/>
        <v>214.82645960278347</v>
      </c>
      <c r="BG192" s="30">
        <f t="shared" si="109"/>
        <v>326.12476696225559</v>
      </c>
      <c r="BH192" s="32">
        <f t="shared" si="118"/>
        <v>872.36285030003046</v>
      </c>
      <c r="BI192" s="32"/>
      <c r="BJ192" s="6"/>
      <c r="BK192" s="6"/>
    </row>
    <row r="193" spans="1:63" x14ac:dyDescent="0.3">
      <c r="A193" s="26" t="s">
        <v>390</v>
      </c>
      <c r="B193" s="26" t="s">
        <v>391</v>
      </c>
      <c r="C193" s="27">
        <f>VLOOKUP(B193,[1]площадь!$A$6:$B$257,2,0)</f>
        <v>13.3</v>
      </c>
      <c r="D193" s="14"/>
      <c r="E193" s="9">
        <f t="shared" si="117"/>
        <v>366</v>
      </c>
      <c r="F193" s="10">
        <v>31</v>
      </c>
      <c r="G193" s="10">
        <v>29</v>
      </c>
      <c r="H193" s="10">
        <v>31</v>
      </c>
      <c r="I193" s="10">
        <v>30</v>
      </c>
      <c r="J193" s="11">
        <v>31</v>
      </c>
      <c r="K193" s="11">
        <v>30</v>
      </c>
      <c r="L193" s="11">
        <v>31</v>
      </c>
      <c r="M193" s="11">
        <v>31</v>
      </c>
      <c r="N193" s="11">
        <v>30</v>
      </c>
      <c r="O193" s="11">
        <v>31</v>
      </c>
      <c r="P193" s="12">
        <v>30</v>
      </c>
      <c r="Q193" s="11">
        <v>31</v>
      </c>
      <c r="R193" s="14"/>
      <c r="S193" s="30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48">
        <f t="shared" si="110"/>
        <v>7.7179530977840222E-2</v>
      </c>
      <c r="AJ193" s="30">
        <f t="shared" si="99"/>
        <v>5.832287357291735E-2</v>
      </c>
      <c r="AK193" s="48">
        <f t="shared" si="111"/>
        <v>6.9862981058675978E-3</v>
      </c>
      <c r="AL193" s="48">
        <f t="shared" si="112"/>
        <v>0</v>
      </c>
      <c r="AM193" s="48"/>
      <c r="AN193" s="14"/>
      <c r="AO193" s="14"/>
      <c r="AP193" s="14"/>
      <c r="AQ193" s="14"/>
      <c r="AR193" s="48">
        <f t="shared" si="113"/>
        <v>0</v>
      </c>
      <c r="AS193" s="30">
        <f t="shared" si="114"/>
        <v>8.3617392300512031E-2</v>
      </c>
      <c r="AT193" s="30">
        <f t="shared" si="115"/>
        <v>0.1269382860398946</v>
      </c>
      <c r="AU193" s="14"/>
      <c r="AV193" s="30">
        <f t="shared" si="116"/>
        <v>179.51032751073902</v>
      </c>
      <c r="AW193" s="30">
        <f t="shared" si="102"/>
        <v>135.652005185777</v>
      </c>
      <c r="AX193" s="30">
        <f t="shared" si="103"/>
        <v>16.249291038475331</v>
      </c>
      <c r="AY193" s="30">
        <f t="shared" si="104"/>
        <v>0</v>
      </c>
      <c r="AZ193" s="30">
        <f t="shared" si="105"/>
        <v>0</v>
      </c>
      <c r="BA193" s="30">
        <v>0</v>
      </c>
      <c r="BB193" s="30">
        <v>0</v>
      </c>
      <c r="BC193" s="30">
        <v>0</v>
      </c>
      <c r="BD193" s="30">
        <f t="shared" si="106"/>
        <v>0</v>
      </c>
      <c r="BE193" s="30">
        <f t="shared" si="107"/>
        <v>0</v>
      </c>
      <c r="BF193" s="30">
        <f t="shared" si="108"/>
        <v>214.82645960278347</v>
      </c>
      <c r="BG193" s="30">
        <f t="shared" si="109"/>
        <v>326.12476696225559</v>
      </c>
      <c r="BH193" s="32">
        <f t="shared" si="118"/>
        <v>872.36285030003046</v>
      </c>
      <c r="BI193" s="32"/>
      <c r="BJ193" s="6"/>
      <c r="BK193" s="6"/>
    </row>
    <row r="194" spans="1:63" x14ac:dyDescent="0.3">
      <c r="A194" s="26" t="s">
        <v>392</v>
      </c>
      <c r="B194" s="26" t="s">
        <v>393</v>
      </c>
      <c r="C194" s="27">
        <f>VLOOKUP(B194,[1]площадь!$A$6:$B$257,2,0)</f>
        <v>13.3</v>
      </c>
      <c r="D194" s="14"/>
      <c r="E194" s="9">
        <f t="shared" si="117"/>
        <v>366</v>
      </c>
      <c r="F194" s="10">
        <v>31</v>
      </c>
      <c r="G194" s="10">
        <v>29</v>
      </c>
      <c r="H194" s="10">
        <v>31</v>
      </c>
      <c r="I194" s="10">
        <v>30</v>
      </c>
      <c r="J194" s="11">
        <v>31</v>
      </c>
      <c r="K194" s="11">
        <v>30</v>
      </c>
      <c r="L194" s="11">
        <v>31</v>
      </c>
      <c r="M194" s="11">
        <v>31</v>
      </c>
      <c r="N194" s="11">
        <v>30</v>
      </c>
      <c r="O194" s="11">
        <v>31</v>
      </c>
      <c r="P194" s="12">
        <v>30</v>
      </c>
      <c r="Q194" s="11">
        <v>31</v>
      </c>
      <c r="R194" s="14"/>
      <c r="S194" s="30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48">
        <f t="shared" si="110"/>
        <v>7.7179530977840222E-2</v>
      </c>
      <c r="AJ194" s="30">
        <f t="shared" si="99"/>
        <v>5.832287357291735E-2</v>
      </c>
      <c r="AK194" s="48">
        <f t="shared" si="111"/>
        <v>6.9862981058675978E-3</v>
      </c>
      <c r="AL194" s="48">
        <f t="shared" si="112"/>
        <v>0</v>
      </c>
      <c r="AM194" s="48"/>
      <c r="AN194" s="14"/>
      <c r="AO194" s="14"/>
      <c r="AP194" s="14"/>
      <c r="AQ194" s="14"/>
      <c r="AR194" s="48">
        <f t="shared" si="113"/>
        <v>0</v>
      </c>
      <c r="AS194" s="30">
        <f t="shared" si="114"/>
        <v>8.3617392300512031E-2</v>
      </c>
      <c r="AT194" s="30">
        <f t="shared" si="115"/>
        <v>0.1269382860398946</v>
      </c>
      <c r="AU194" s="14"/>
      <c r="AV194" s="30">
        <f t="shared" si="116"/>
        <v>179.51032751073902</v>
      </c>
      <c r="AW194" s="30">
        <f t="shared" si="102"/>
        <v>135.652005185777</v>
      </c>
      <c r="AX194" s="30">
        <f t="shared" si="103"/>
        <v>16.249291038475331</v>
      </c>
      <c r="AY194" s="30">
        <f t="shared" si="104"/>
        <v>0</v>
      </c>
      <c r="AZ194" s="30">
        <f t="shared" si="105"/>
        <v>0</v>
      </c>
      <c r="BA194" s="30">
        <v>0</v>
      </c>
      <c r="BB194" s="30">
        <v>0</v>
      </c>
      <c r="BC194" s="30">
        <v>0</v>
      </c>
      <c r="BD194" s="30">
        <f t="shared" si="106"/>
        <v>0</v>
      </c>
      <c r="BE194" s="30">
        <f t="shared" si="107"/>
        <v>0</v>
      </c>
      <c r="BF194" s="30">
        <f t="shared" si="108"/>
        <v>214.82645960278347</v>
      </c>
      <c r="BG194" s="30">
        <f t="shared" si="109"/>
        <v>326.12476696225559</v>
      </c>
      <c r="BH194" s="32">
        <f t="shared" si="118"/>
        <v>872.36285030003046</v>
      </c>
      <c r="BI194" s="32"/>
      <c r="BJ194" s="6"/>
      <c r="BK194" s="6"/>
    </row>
    <row r="195" spans="1:63" x14ac:dyDescent="0.3">
      <c r="A195" s="26" t="s">
        <v>394</v>
      </c>
      <c r="B195" s="26" t="s">
        <v>395</v>
      </c>
      <c r="C195" s="27">
        <f>VLOOKUP(B195,[1]площадь!$A$6:$B$257,2,0)</f>
        <v>13.3</v>
      </c>
      <c r="D195" s="14"/>
      <c r="E195" s="9">
        <f t="shared" si="117"/>
        <v>366</v>
      </c>
      <c r="F195" s="10">
        <v>31</v>
      </c>
      <c r="G195" s="10">
        <v>29</v>
      </c>
      <c r="H195" s="10">
        <v>31</v>
      </c>
      <c r="I195" s="10">
        <v>30</v>
      </c>
      <c r="J195" s="11">
        <v>31</v>
      </c>
      <c r="K195" s="11">
        <v>30</v>
      </c>
      <c r="L195" s="11">
        <v>31</v>
      </c>
      <c r="M195" s="11">
        <v>31</v>
      </c>
      <c r="N195" s="11">
        <v>30</v>
      </c>
      <c r="O195" s="11">
        <v>31</v>
      </c>
      <c r="P195" s="12">
        <v>30</v>
      </c>
      <c r="Q195" s="11">
        <v>31</v>
      </c>
      <c r="R195" s="14"/>
      <c r="S195" s="30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48">
        <f t="shared" si="110"/>
        <v>7.7179530977840222E-2</v>
      </c>
      <c r="AJ195" s="30">
        <f t="shared" si="99"/>
        <v>5.832287357291735E-2</v>
      </c>
      <c r="AK195" s="48">
        <f t="shared" si="111"/>
        <v>6.9862981058675978E-3</v>
      </c>
      <c r="AL195" s="48">
        <f t="shared" si="112"/>
        <v>0</v>
      </c>
      <c r="AM195" s="48"/>
      <c r="AN195" s="14"/>
      <c r="AO195" s="14"/>
      <c r="AP195" s="14"/>
      <c r="AQ195" s="14"/>
      <c r="AR195" s="48">
        <f t="shared" si="113"/>
        <v>0</v>
      </c>
      <c r="AS195" s="30">
        <f t="shared" si="114"/>
        <v>8.3617392300512031E-2</v>
      </c>
      <c r="AT195" s="30">
        <f t="shared" si="115"/>
        <v>0.1269382860398946</v>
      </c>
      <c r="AU195" s="14"/>
      <c r="AV195" s="30">
        <f t="shared" si="116"/>
        <v>179.51032751073902</v>
      </c>
      <c r="AW195" s="30">
        <f t="shared" si="102"/>
        <v>135.652005185777</v>
      </c>
      <c r="AX195" s="30">
        <f t="shared" si="103"/>
        <v>16.249291038475331</v>
      </c>
      <c r="AY195" s="30">
        <f t="shared" si="104"/>
        <v>0</v>
      </c>
      <c r="AZ195" s="30">
        <f t="shared" si="105"/>
        <v>0</v>
      </c>
      <c r="BA195" s="30">
        <v>0</v>
      </c>
      <c r="BB195" s="30">
        <v>0</v>
      </c>
      <c r="BC195" s="30">
        <v>0</v>
      </c>
      <c r="BD195" s="30">
        <f t="shared" si="106"/>
        <v>0</v>
      </c>
      <c r="BE195" s="30">
        <f t="shared" si="107"/>
        <v>0</v>
      </c>
      <c r="BF195" s="30">
        <f t="shared" si="108"/>
        <v>214.82645960278347</v>
      </c>
      <c r="BG195" s="30">
        <f t="shared" si="109"/>
        <v>326.12476696225559</v>
      </c>
      <c r="BH195" s="32">
        <f t="shared" si="118"/>
        <v>872.36285030003046</v>
      </c>
      <c r="BI195" s="32"/>
      <c r="BJ195" s="6"/>
      <c r="BK195" s="6"/>
    </row>
    <row r="196" spans="1:63" x14ac:dyDescent="0.3">
      <c r="A196" s="26" t="s">
        <v>396</v>
      </c>
      <c r="B196" s="26" t="s">
        <v>397</v>
      </c>
      <c r="C196" s="27">
        <f>VLOOKUP(B196,[1]площадь!$A$6:$B$257,2,0)</f>
        <v>13.3</v>
      </c>
      <c r="D196" s="14"/>
      <c r="E196" s="9">
        <f t="shared" si="117"/>
        <v>366</v>
      </c>
      <c r="F196" s="10">
        <v>31</v>
      </c>
      <c r="G196" s="10">
        <v>29</v>
      </c>
      <c r="H196" s="10">
        <v>31</v>
      </c>
      <c r="I196" s="10">
        <v>30</v>
      </c>
      <c r="J196" s="11">
        <v>31</v>
      </c>
      <c r="K196" s="11">
        <v>30</v>
      </c>
      <c r="L196" s="11">
        <v>31</v>
      </c>
      <c r="M196" s="11">
        <v>31</v>
      </c>
      <c r="N196" s="11">
        <v>30</v>
      </c>
      <c r="O196" s="11">
        <v>31</v>
      </c>
      <c r="P196" s="12">
        <v>30</v>
      </c>
      <c r="Q196" s="11">
        <v>31</v>
      </c>
      <c r="R196" s="14"/>
      <c r="S196" s="30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48">
        <f t="shared" si="110"/>
        <v>7.7179530977840222E-2</v>
      </c>
      <c r="AJ196" s="30">
        <f t="shared" si="99"/>
        <v>5.832287357291735E-2</v>
      </c>
      <c r="AK196" s="48">
        <f t="shared" si="111"/>
        <v>6.9862981058675978E-3</v>
      </c>
      <c r="AL196" s="48">
        <f t="shared" si="112"/>
        <v>0</v>
      </c>
      <c r="AM196" s="48"/>
      <c r="AN196" s="14"/>
      <c r="AO196" s="14"/>
      <c r="AP196" s="14"/>
      <c r="AQ196" s="14"/>
      <c r="AR196" s="48">
        <f t="shared" si="113"/>
        <v>0</v>
      </c>
      <c r="AS196" s="30">
        <f t="shared" si="114"/>
        <v>8.3617392300512031E-2</v>
      </c>
      <c r="AT196" s="30">
        <f t="shared" si="115"/>
        <v>0.1269382860398946</v>
      </c>
      <c r="AU196" s="14"/>
      <c r="AV196" s="30">
        <f t="shared" ref="AV196:AV228" si="119">(T196+AI196)*2325.88</f>
        <v>179.51032751073902</v>
      </c>
      <c r="AW196" s="30">
        <f t="shared" ref="AW196:AW227" si="120">(U196+AJ196)*2325.88</f>
        <v>135.652005185777</v>
      </c>
      <c r="AX196" s="30">
        <f t="shared" ref="AX196:AX227" si="121">(V196+AK196)*2325.88</f>
        <v>16.249291038475331</v>
      </c>
      <c r="AY196" s="30">
        <f t="shared" ref="AY196:AY227" si="122">(W196+AL196)*2325.88</f>
        <v>0</v>
      </c>
      <c r="AZ196" s="30">
        <f t="shared" ref="AZ196:AZ227" si="123">(X196+AM196)*2325.88</f>
        <v>0</v>
      </c>
      <c r="BA196" s="30">
        <v>0</v>
      </c>
      <c r="BB196" s="30">
        <v>0</v>
      </c>
      <c r="BC196" s="30">
        <v>0</v>
      </c>
      <c r="BD196" s="30">
        <f t="shared" ref="BD196:BD227" si="124">(AC196+AQ196)*2325.88</f>
        <v>0</v>
      </c>
      <c r="BE196" s="30">
        <f t="shared" ref="BE196:BE227" si="125">(AD196+AR196)*2569.16</f>
        <v>0</v>
      </c>
      <c r="BF196" s="30">
        <f t="shared" ref="BF196:BF227" si="126">(AE196+AS196)*2569.16</f>
        <v>214.82645960278347</v>
      </c>
      <c r="BG196" s="30">
        <f t="shared" ref="BG196:BG227" si="127">(AF196+AT196)*2569.16</f>
        <v>326.12476696225559</v>
      </c>
      <c r="BH196" s="32">
        <f t="shared" si="118"/>
        <v>872.36285030003046</v>
      </c>
      <c r="BI196" s="32"/>
      <c r="BJ196" s="6"/>
      <c r="BK196" s="6"/>
    </row>
    <row r="197" spans="1:63" x14ac:dyDescent="0.3">
      <c r="A197" s="26" t="s">
        <v>398</v>
      </c>
      <c r="B197" s="26" t="s">
        <v>399</v>
      </c>
      <c r="C197" s="27">
        <f>VLOOKUP(B197,[1]площадь!$A$6:$B$257,2,0)</f>
        <v>3.4</v>
      </c>
      <c r="D197" s="14"/>
      <c r="E197" s="9">
        <f t="shared" si="117"/>
        <v>366</v>
      </c>
      <c r="F197" s="10">
        <v>31</v>
      </c>
      <c r="G197" s="10">
        <v>29</v>
      </c>
      <c r="H197" s="10">
        <v>31</v>
      </c>
      <c r="I197" s="10">
        <v>30</v>
      </c>
      <c r="J197" s="11">
        <v>31</v>
      </c>
      <c r="K197" s="11">
        <v>30</v>
      </c>
      <c r="L197" s="11">
        <v>31</v>
      </c>
      <c r="M197" s="11">
        <v>31</v>
      </c>
      <c r="N197" s="11">
        <v>30</v>
      </c>
      <c r="O197" s="11">
        <v>31</v>
      </c>
      <c r="P197" s="12">
        <v>30</v>
      </c>
      <c r="Q197" s="11">
        <v>31</v>
      </c>
      <c r="R197" s="14"/>
      <c r="S197" s="30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48">
        <f t="shared" si="110"/>
        <v>1.9730105663508024E-2</v>
      </c>
      <c r="AJ197" s="30">
        <f t="shared" ref="AJ197:AJ257" si="128">$AJ$1*C197/29*G197</f>
        <v>1.4909606778039017E-2</v>
      </c>
      <c r="AK197" s="48">
        <f t="shared" si="111"/>
        <v>1.78597094435713E-3</v>
      </c>
      <c r="AL197" s="48">
        <f t="shared" si="112"/>
        <v>0</v>
      </c>
      <c r="AM197" s="48"/>
      <c r="AN197" s="14"/>
      <c r="AO197" s="14"/>
      <c r="AP197" s="14"/>
      <c r="AQ197" s="14"/>
      <c r="AR197" s="48">
        <f t="shared" si="113"/>
        <v>0</v>
      </c>
      <c r="AS197" s="30">
        <f t="shared" si="114"/>
        <v>2.1375874723439166E-2</v>
      </c>
      <c r="AT197" s="30">
        <f t="shared" si="115"/>
        <v>3.2450388912454255E-2</v>
      </c>
      <c r="AU197" s="14"/>
      <c r="AV197" s="30">
        <f t="shared" si="119"/>
        <v>45.889858160640046</v>
      </c>
      <c r="AW197" s="30">
        <f t="shared" si="120"/>
        <v>34.677956212905393</v>
      </c>
      <c r="AX197" s="30">
        <f t="shared" si="121"/>
        <v>4.1539541000613616</v>
      </c>
      <c r="AY197" s="30">
        <f t="shared" si="122"/>
        <v>0</v>
      </c>
      <c r="AZ197" s="30">
        <f t="shared" si="123"/>
        <v>0</v>
      </c>
      <c r="BA197" s="30">
        <v>0</v>
      </c>
      <c r="BB197" s="30">
        <v>0</v>
      </c>
      <c r="BC197" s="30">
        <v>0</v>
      </c>
      <c r="BD197" s="30">
        <f t="shared" si="124"/>
        <v>0</v>
      </c>
      <c r="BE197" s="30">
        <f t="shared" si="125"/>
        <v>0</v>
      </c>
      <c r="BF197" s="30">
        <f t="shared" si="126"/>
        <v>54.918042304470966</v>
      </c>
      <c r="BG197" s="30">
        <f t="shared" si="127"/>
        <v>83.370241178320967</v>
      </c>
      <c r="BH197" s="32">
        <f t="shared" si="118"/>
        <v>223.01005195639874</v>
      </c>
      <c r="BI197" s="32"/>
      <c r="BJ197" s="6"/>
      <c r="BK197" s="6"/>
    </row>
    <row r="198" spans="1:63" x14ac:dyDescent="0.3">
      <c r="A198" s="26" t="s">
        <v>400</v>
      </c>
      <c r="B198" s="26" t="s">
        <v>401</v>
      </c>
      <c r="C198" s="27">
        <f>VLOOKUP(B198,[1]площадь!$A$6:$B$257,2,0)</f>
        <v>3.4</v>
      </c>
      <c r="D198" s="14"/>
      <c r="E198" s="9">
        <f t="shared" si="117"/>
        <v>366</v>
      </c>
      <c r="F198" s="10">
        <v>31</v>
      </c>
      <c r="G198" s="10">
        <v>29</v>
      </c>
      <c r="H198" s="10">
        <v>31</v>
      </c>
      <c r="I198" s="10">
        <v>30</v>
      </c>
      <c r="J198" s="11">
        <v>31</v>
      </c>
      <c r="K198" s="11">
        <v>30</v>
      </c>
      <c r="L198" s="11">
        <v>31</v>
      </c>
      <c r="M198" s="11">
        <v>31</v>
      </c>
      <c r="N198" s="11">
        <v>30</v>
      </c>
      <c r="O198" s="11">
        <v>31</v>
      </c>
      <c r="P198" s="12">
        <v>30</v>
      </c>
      <c r="Q198" s="11">
        <v>31</v>
      </c>
      <c r="R198" s="14"/>
      <c r="S198" s="30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48">
        <f t="shared" si="110"/>
        <v>1.9730105663508024E-2</v>
      </c>
      <c r="AJ198" s="30">
        <f t="shared" si="128"/>
        <v>1.4909606778039017E-2</v>
      </c>
      <c r="AK198" s="48">
        <f t="shared" si="111"/>
        <v>1.78597094435713E-3</v>
      </c>
      <c r="AL198" s="48">
        <f t="shared" si="112"/>
        <v>0</v>
      </c>
      <c r="AM198" s="48"/>
      <c r="AN198" s="14"/>
      <c r="AO198" s="14"/>
      <c r="AP198" s="14"/>
      <c r="AQ198" s="14"/>
      <c r="AR198" s="48">
        <f t="shared" si="113"/>
        <v>0</v>
      </c>
      <c r="AS198" s="30">
        <f t="shared" si="114"/>
        <v>2.1375874723439166E-2</v>
      </c>
      <c r="AT198" s="30">
        <f t="shared" si="115"/>
        <v>3.2450388912454255E-2</v>
      </c>
      <c r="AU198" s="14"/>
      <c r="AV198" s="30">
        <f t="shared" si="119"/>
        <v>45.889858160640046</v>
      </c>
      <c r="AW198" s="30">
        <f t="shared" si="120"/>
        <v>34.677956212905393</v>
      </c>
      <c r="AX198" s="30">
        <f t="shared" si="121"/>
        <v>4.1539541000613616</v>
      </c>
      <c r="AY198" s="30">
        <f t="shared" si="122"/>
        <v>0</v>
      </c>
      <c r="AZ198" s="30">
        <f t="shared" si="123"/>
        <v>0</v>
      </c>
      <c r="BA198" s="30">
        <v>0</v>
      </c>
      <c r="BB198" s="30">
        <v>0</v>
      </c>
      <c r="BC198" s="30">
        <v>0</v>
      </c>
      <c r="BD198" s="30">
        <f t="shared" si="124"/>
        <v>0</v>
      </c>
      <c r="BE198" s="30">
        <f t="shared" si="125"/>
        <v>0</v>
      </c>
      <c r="BF198" s="30">
        <f t="shared" si="126"/>
        <v>54.918042304470966</v>
      </c>
      <c r="BG198" s="30">
        <f t="shared" si="127"/>
        <v>83.370241178320967</v>
      </c>
      <c r="BH198" s="32">
        <f t="shared" si="118"/>
        <v>223.01005195639874</v>
      </c>
      <c r="BI198" s="32"/>
      <c r="BJ198" s="6"/>
      <c r="BK198" s="6"/>
    </row>
    <row r="199" spans="1:63" x14ac:dyDescent="0.3">
      <c r="A199" s="26" t="s">
        <v>402</v>
      </c>
      <c r="B199" s="26" t="s">
        <v>403</v>
      </c>
      <c r="C199" s="27">
        <f>VLOOKUP(B199,[1]площадь!$A$6:$B$257,2,0)</f>
        <v>3.4</v>
      </c>
      <c r="D199" s="14"/>
      <c r="E199" s="9">
        <f t="shared" si="117"/>
        <v>366</v>
      </c>
      <c r="F199" s="10">
        <v>31</v>
      </c>
      <c r="G199" s="10">
        <v>29</v>
      </c>
      <c r="H199" s="10">
        <v>31</v>
      </c>
      <c r="I199" s="10">
        <v>30</v>
      </c>
      <c r="J199" s="11">
        <v>31</v>
      </c>
      <c r="K199" s="11">
        <v>30</v>
      </c>
      <c r="L199" s="11">
        <v>31</v>
      </c>
      <c r="M199" s="11">
        <v>31</v>
      </c>
      <c r="N199" s="11">
        <v>30</v>
      </c>
      <c r="O199" s="11">
        <v>31</v>
      </c>
      <c r="P199" s="12">
        <v>30</v>
      </c>
      <c r="Q199" s="11">
        <v>31</v>
      </c>
      <c r="R199" s="14"/>
      <c r="S199" s="30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48">
        <f t="shared" si="110"/>
        <v>1.9730105663508024E-2</v>
      </c>
      <c r="AJ199" s="30">
        <f t="shared" si="128"/>
        <v>1.4909606778039017E-2</v>
      </c>
      <c r="AK199" s="48">
        <f t="shared" si="111"/>
        <v>1.78597094435713E-3</v>
      </c>
      <c r="AL199" s="48">
        <f t="shared" si="112"/>
        <v>0</v>
      </c>
      <c r="AM199" s="48"/>
      <c r="AN199" s="14"/>
      <c r="AO199" s="14"/>
      <c r="AP199" s="14"/>
      <c r="AQ199" s="14"/>
      <c r="AR199" s="48">
        <f t="shared" si="113"/>
        <v>0</v>
      </c>
      <c r="AS199" s="30">
        <f t="shared" si="114"/>
        <v>2.1375874723439166E-2</v>
      </c>
      <c r="AT199" s="30">
        <f t="shared" si="115"/>
        <v>3.2450388912454255E-2</v>
      </c>
      <c r="AU199" s="14"/>
      <c r="AV199" s="30">
        <f t="shared" si="119"/>
        <v>45.889858160640046</v>
      </c>
      <c r="AW199" s="30">
        <f t="shared" si="120"/>
        <v>34.677956212905393</v>
      </c>
      <c r="AX199" s="30">
        <f t="shared" si="121"/>
        <v>4.1539541000613616</v>
      </c>
      <c r="AY199" s="30">
        <f t="shared" si="122"/>
        <v>0</v>
      </c>
      <c r="AZ199" s="30">
        <f t="shared" si="123"/>
        <v>0</v>
      </c>
      <c r="BA199" s="30">
        <v>0</v>
      </c>
      <c r="BB199" s="30">
        <v>0</v>
      </c>
      <c r="BC199" s="30">
        <v>0</v>
      </c>
      <c r="BD199" s="30">
        <f t="shared" si="124"/>
        <v>0</v>
      </c>
      <c r="BE199" s="30">
        <f t="shared" si="125"/>
        <v>0</v>
      </c>
      <c r="BF199" s="30">
        <f t="shared" si="126"/>
        <v>54.918042304470966</v>
      </c>
      <c r="BG199" s="30">
        <f t="shared" si="127"/>
        <v>83.370241178320967</v>
      </c>
      <c r="BH199" s="32">
        <f t="shared" si="118"/>
        <v>223.01005195639874</v>
      </c>
      <c r="BI199" s="32"/>
      <c r="BJ199" s="6"/>
      <c r="BK199" s="6"/>
    </row>
    <row r="200" spans="1:63" x14ac:dyDescent="0.3">
      <c r="A200" s="26" t="s">
        <v>404</v>
      </c>
      <c r="B200" s="26" t="s">
        <v>405</v>
      </c>
      <c r="C200" s="27">
        <f>VLOOKUP(B200,[1]площадь!$A$6:$B$257,2,0)</f>
        <v>3.4</v>
      </c>
      <c r="D200" s="14"/>
      <c r="E200" s="9">
        <f t="shared" si="117"/>
        <v>366</v>
      </c>
      <c r="F200" s="10">
        <v>31</v>
      </c>
      <c r="G200" s="10">
        <v>29</v>
      </c>
      <c r="H200" s="10">
        <v>31</v>
      </c>
      <c r="I200" s="10">
        <v>30</v>
      </c>
      <c r="J200" s="11">
        <v>31</v>
      </c>
      <c r="K200" s="11">
        <v>30</v>
      </c>
      <c r="L200" s="11">
        <v>31</v>
      </c>
      <c r="M200" s="11">
        <v>31</v>
      </c>
      <c r="N200" s="11">
        <v>30</v>
      </c>
      <c r="O200" s="11">
        <v>31</v>
      </c>
      <c r="P200" s="12">
        <v>30</v>
      </c>
      <c r="Q200" s="11">
        <v>31</v>
      </c>
      <c r="R200" s="14"/>
      <c r="S200" s="30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48">
        <f t="shared" si="110"/>
        <v>1.9730105663508024E-2</v>
      </c>
      <c r="AJ200" s="30">
        <f t="shared" si="128"/>
        <v>1.4909606778039017E-2</v>
      </c>
      <c r="AK200" s="48">
        <f t="shared" si="111"/>
        <v>1.78597094435713E-3</v>
      </c>
      <c r="AL200" s="48">
        <f t="shared" si="112"/>
        <v>0</v>
      </c>
      <c r="AM200" s="48"/>
      <c r="AN200" s="14"/>
      <c r="AO200" s="14"/>
      <c r="AP200" s="14"/>
      <c r="AQ200" s="14"/>
      <c r="AR200" s="48">
        <f t="shared" si="113"/>
        <v>0</v>
      </c>
      <c r="AS200" s="30">
        <f t="shared" si="114"/>
        <v>2.1375874723439166E-2</v>
      </c>
      <c r="AT200" s="30">
        <f t="shared" si="115"/>
        <v>3.2450388912454255E-2</v>
      </c>
      <c r="AU200" s="14"/>
      <c r="AV200" s="30">
        <f t="shared" si="119"/>
        <v>45.889858160640046</v>
      </c>
      <c r="AW200" s="30">
        <f t="shared" si="120"/>
        <v>34.677956212905393</v>
      </c>
      <c r="AX200" s="30">
        <f t="shared" si="121"/>
        <v>4.1539541000613616</v>
      </c>
      <c r="AY200" s="30">
        <f t="shared" si="122"/>
        <v>0</v>
      </c>
      <c r="AZ200" s="30">
        <f t="shared" si="123"/>
        <v>0</v>
      </c>
      <c r="BA200" s="30">
        <v>0</v>
      </c>
      <c r="BB200" s="30">
        <v>0</v>
      </c>
      <c r="BC200" s="30">
        <v>0</v>
      </c>
      <c r="BD200" s="30">
        <f t="shared" si="124"/>
        <v>0</v>
      </c>
      <c r="BE200" s="30">
        <f t="shared" si="125"/>
        <v>0</v>
      </c>
      <c r="BF200" s="30">
        <f t="shared" si="126"/>
        <v>54.918042304470966</v>
      </c>
      <c r="BG200" s="30">
        <f t="shared" si="127"/>
        <v>83.370241178320967</v>
      </c>
      <c r="BH200" s="32">
        <f t="shared" si="118"/>
        <v>223.01005195639874</v>
      </c>
      <c r="BI200" s="32"/>
      <c r="BJ200" s="6"/>
      <c r="BK200" s="6"/>
    </row>
    <row r="201" spans="1:63" x14ac:dyDescent="0.3">
      <c r="A201" s="26" t="s">
        <v>406</v>
      </c>
      <c r="B201" s="26" t="s">
        <v>407</v>
      </c>
      <c r="C201" s="27">
        <f>VLOOKUP(B201,[1]площадь!$A$6:$B$257,2,0)</f>
        <v>5.2</v>
      </c>
      <c r="D201" s="14"/>
      <c r="E201" s="9">
        <f t="shared" si="117"/>
        <v>366</v>
      </c>
      <c r="F201" s="10">
        <v>31</v>
      </c>
      <c r="G201" s="10">
        <v>29</v>
      </c>
      <c r="H201" s="10">
        <v>31</v>
      </c>
      <c r="I201" s="10">
        <v>30</v>
      </c>
      <c r="J201" s="11">
        <v>31</v>
      </c>
      <c r="K201" s="11">
        <v>30</v>
      </c>
      <c r="L201" s="11">
        <v>31</v>
      </c>
      <c r="M201" s="11">
        <v>31</v>
      </c>
      <c r="N201" s="11">
        <v>30</v>
      </c>
      <c r="O201" s="11">
        <v>31</v>
      </c>
      <c r="P201" s="12">
        <v>30</v>
      </c>
      <c r="Q201" s="11">
        <v>31</v>
      </c>
      <c r="R201" s="14"/>
      <c r="S201" s="30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48">
        <f t="shared" si="110"/>
        <v>3.0175455720659335E-2</v>
      </c>
      <c r="AJ201" s="30">
        <f t="shared" si="128"/>
        <v>2.2802928013471443E-2</v>
      </c>
      <c r="AK201" s="48">
        <f t="shared" si="111"/>
        <v>2.7314849737226699E-3</v>
      </c>
      <c r="AL201" s="48">
        <f t="shared" si="112"/>
        <v>0</v>
      </c>
      <c r="AM201" s="48"/>
      <c r="AN201" s="14"/>
      <c r="AO201" s="14"/>
      <c r="AP201" s="14"/>
      <c r="AQ201" s="14"/>
      <c r="AR201" s="48">
        <f t="shared" si="113"/>
        <v>0</v>
      </c>
      <c r="AS201" s="30">
        <f t="shared" si="114"/>
        <v>3.2692514282906961E-2</v>
      </c>
      <c r="AT201" s="30">
        <f t="shared" si="115"/>
        <v>4.9630006571988863E-2</v>
      </c>
      <c r="AU201" s="14"/>
      <c r="AV201" s="30">
        <f t="shared" si="119"/>
        <v>70.184488951567133</v>
      </c>
      <c r="AW201" s="30">
        <f t="shared" si="120"/>
        <v>53.036874207972964</v>
      </c>
      <c r="AX201" s="30">
        <f t="shared" si="121"/>
        <v>6.3531062706820842</v>
      </c>
      <c r="AY201" s="30">
        <f t="shared" si="122"/>
        <v>0</v>
      </c>
      <c r="AZ201" s="30">
        <f t="shared" si="123"/>
        <v>0</v>
      </c>
      <c r="BA201" s="30">
        <v>0</v>
      </c>
      <c r="BB201" s="30">
        <v>0</v>
      </c>
      <c r="BC201" s="30">
        <v>0</v>
      </c>
      <c r="BD201" s="30">
        <f t="shared" si="124"/>
        <v>0</v>
      </c>
      <c r="BE201" s="30">
        <f t="shared" si="125"/>
        <v>0</v>
      </c>
      <c r="BF201" s="30">
        <f t="shared" si="126"/>
        <v>83.992299995073239</v>
      </c>
      <c r="BG201" s="30">
        <f t="shared" si="127"/>
        <v>127.50742768449091</v>
      </c>
      <c r="BH201" s="32">
        <f t="shared" si="118"/>
        <v>341.07419710978633</v>
      </c>
      <c r="BI201" s="32"/>
      <c r="BJ201" s="6"/>
      <c r="BK201" s="6"/>
    </row>
    <row r="202" spans="1:63" x14ac:dyDescent="0.3">
      <c r="A202" s="26" t="s">
        <v>408</v>
      </c>
      <c r="B202" s="26" t="s">
        <v>409</v>
      </c>
      <c r="C202" s="27">
        <f>VLOOKUP(B202,[1]площадь!$A$6:$B$257,2,0)</f>
        <v>2.8</v>
      </c>
      <c r="D202" s="14"/>
      <c r="E202" s="9">
        <f t="shared" si="117"/>
        <v>366</v>
      </c>
      <c r="F202" s="10">
        <v>31</v>
      </c>
      <c r="G202" s="10">
        <v>29</v>
      </c>
      <c r="H202" s="10">
        <v>31</v>
      </c>
      <c r="I202" s="10">
        <v>30</v>
      </c>
      <c r="J202" s="11">
        <v>31</v>
      </c>
      <c r="K202" s="11">
        <v>30</v>
      </c>
      <c r="L202" s="11">
        <v>31</v>
      </c>
      <c r="M202" s="11">
        <v>31</v>
      </c>
      <c r="N202" s="11">
        <v>30</v>
      </c>
      <c r="O202" s="11">
        <v>31</v>
      </c>
      <c r="P202" s="12">
        <v>30</v>
      </c>
      <c r="Q202" s="11">
        <v>31</v>
      </c>
      <c r="R202" s="14"/>
      <c r="S202" s="30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48">
        <f t="shared" si="110"/>
        <v>1.6248322311124254E-2</v>
      </c>
      <c r="AJ202" s="30">
        <f t="shared" si="128"/>
        <v>1.2278499699561544E-2</v>
      </c>
      <c r="AK202" s="48">
        <f t="shared" si="111"/>
        <v>1.4707996012352836E-3</v>
      </c>
      <c r="AL202" s="48">
        <f t="shared" si="112"/>
        <v>0</v>
      </c>
      <c r="AM202" s="48"/>
      <c r="AN202" s="14"/>
      <c r="AO202" s="14"/>
      <c r="AP202" s="14"/>
      <c r="AQ202" s="14"/>
      <c r="AR202" s="48">
        <f t="shared" si="113"/>
        <v>0</v>
      </c>
      <c r="AS202" s="30">
        <f t="shared" si="114"/>
        <v>1.7603661536949901E-2</v>
      </c>
      <c r="AT202" s="30">
        <f t="shared" si="115"/>
        <v>2.6723849692609384E-2</v>
      </c>
      <c r="AU202" s="14"/>
      <c r="AV202" s="30">
        <f t="shared" si="119"/>
        <v>37.791647896997681</v>
      </c>
      <c r="AW202" s="30">
        <f t="shared" si="120"/>
        <v>28.558316881216207</v>
      </c>
      <c r="AX202" s="30">
        <f t="shared" si="121"/>
        <v>3.4209033765211219</v>
      </c>
      <c r="AY202" s="30">
        <f t="shared" si="122"/>
        <v>0</v>
      </c>
      <c r="AZ202" s="30">
        <f t="shared" si="123"/>
        <v>0</v>
      </c>
      <c r="BA202" s="30">
        <v>0</v>
      </c>
      <c r="BB202" s="30">
        <v>0</v>
      </c>
      <c r="BC202" s="30">
        <v>0</v>
      </c>
      <c r="BD202" s="30">
        <f t="shared" si="124"/>
        <v>0</v>
      </c>
      <c r="BE202" s="30">
        <f t="shared" si="125"/>
        <v>0</v>
      </c>
      <c r="BF202" s="30">
        <f t="shared" si="126"/>
        <v>45.226623074270208</v>
      </c>
      <c r="BG202" s="30">
        <f t="shared" si="127"/>
        <v>68.657845676264316</v>
      </c>
      <c r="BH202" s="32">
        <f t="shared" si="118"/>
        <v>183.65533690526954</v>
      </c>
      <c r="BI202" s="32"/>
      <c r="BJ202" s="6"/>
      <c r="BK202" s="6"/>
    </row>
    <row r="203" spans="1:63" x14ac:dyDescent="0.3">
      <c r="A203" s="26" t="s">
        <v>410</v>
      </c>
      <c r="B203" s="26" t="s">
        <v>411</v>
      </c>
      <c r="C203" s="27">
        <f>VLOOKUP(B203,[1]площадь!$A$6:$B$257,2,0)</f>
        <v>2.7</v>
      </c>
      <c r="D203" s="14"/>
      <c r="E203" s="9">
        <f t="shared" si="117"/>
        <v>366</v>
      </c>
      <c r="F203" s="10">
        <v>31</v>
      </c>
      <c r="G203" s="10">
        <v>29</v>
      </c>
      <c r="H203" s="10">
        <v>31</v>
      </c>
      <c r="I203" s="10">
        <v>30</v>
      </c>
      <c r="J203" s="11">
        <v>31</v>
      </c>
      <c r="K203" s="11">
        <v>30</v>
      </c>
      <c r="L203" s="11">
        <v>31</v>
      </c>
      <c r="M203" s="11">
        <v>31</v>
      </c>
      <c r="N203" s="11">
        <v>30</v>
      </c>
      <c r="O203" s="11">
        <v>31</v>
      </c>
      <c r="P203" s="12">
        <v>30</v>
      </c>
      <c r="Q203" s="11">
        <v>31</v>
      </c>
      <c r="R203" s="14"/>
      <c r="S203" s="30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48">
        <f t="shared" si="110"/>
        <v>1.5668025085726962E-2</v>
      </c>
      <c r="AJ203" s="30">
        <f t="shared" si="128"/>
        <v>1.1839981853148633E-2</v>
      </c>
      <c r="AK203" s="48">
        <f t="shared" si="111"/>
        <v>1.4182710440483093E-3</v>
      </c>
      <c r="AL203" s="48">
        <f t="shared" si="112"/>
        <v>0</v>
      </c>
      <c r="AM203" s="48"/>
      <c r="AN203" s="14"/>
      <c r="AO203" s="14"/>
      <c r="AP203" s="14"/>
      <c r="AQ203" s="14"/>
      <c r="AR203" s="48">
        <f t="shared" si="113"/>
        <v>0</v>
      </c>
      <c r="AS203" s="30">
        <f t="shared" si="114"/>
        <v>1.6974959339201692E-2</v>
      </c>
      <c r="AT203" s="30">
        <f t="shared" si="115"/>
        <v>2.576942648930191E-2</v>
      </c>
      <c r="AU203" s="14"/>
      <c r="AV203" s="30">
        <f t="shared" si="119"/>
        <v>36.441946186390631</v>
      </c>
      <c r="AW203" s="30">
        <f t="shared" si="120"/>
        <v>27.538376992601343</v>
      </c>
      <c r="AX203" s="30">
        <f t="shared" si="121"/>
        <v>3.2987282559310818</v>
      </c>
      <c r="AY203" s="30">
        <f t="shared" si="122"/>
        <v>0</v>
      </c>
      <c r="AZ203" s="30">
        <f t="shared" si="123"/>
        <v>0</v>
      </c>
      <c r="BA203" s="30">
        <v>0</v>
      </c>
      <c r="BB203" s="30">
        <v>0</v>
      </c>
      <c r="BC203" s="30">
        <v>0</v>
      </c>
      <c r="BD203" s="30">
        <f t="shared" si="124"/>
        <v>0</v>
      </c>
      <c r="BE203" s="30">
        <f t="shared" si="125"/>
        <v>0</v>
      </c>
      <c r="BF203" s="30">
        <f t="shared" si="126"/>
        <v>43.611386535903421</v>
      </c>
      <c r="BG203" s="30">
        <f t="shared" si="127"/>
        <v>66.205779759254895</v>
      </c>
      <c r="BH203" s="32">
        <f t="shared" si="118"/>
        <v>177.09621773008138</v>
      </c>
      <c r="BI203" s="32"/>
      <c r="BJ203" s="6"/>
      <c r="BK203" s="6"/>
    </row>
    <row r="204" spans="1:63" x14ac:dyDescent="0.3">
      <c r="A204" s="26" t="s">
        <v>412</v>
      </c>
      <c r="B204" s="26" t="s">
        <v>413</v>
      </c>
      <c r="C204" s="27">
        <f>VLOOKUP(B204,[1]площадь!$A$6:$B$257,2,0)</f>
        <v>2.7</v>
      </c>
      <c r="D204" s="14"/>
      <c r="E204" s="9">
        <f t="shared" si="117"/>
        <v>366</v>
      </c>
      <c r="F204" s="10">
        <v>31</v>
      </c>
      <c r="G204" s="10">
        <v>29</v>
      </c>
      <c r="H204" s="10">
        <v>31</v>
      </c>
      <c r="I204" s="10">
        <v>30</v>
      </c>
      <c r="J204" s="11">
        <v>31</v>
      </c>
      <c r="K204" s="11">
        <v>30</v>
      </c>
      <c r="L204" s="11">
        <v>31</v>
      </c>
      <c r="M204" s="11">
        <v>31</v>
      </c>
      <c r="N204" s="11">
        <v>30</v>
      </c>
      <c r="O204" s="11">
        <v>31</v>
      </c>
      <c r="P204" s="12">
        <v>30</v>
      </c>
      <c r="Q204" s="11">
        <v>31</v>
      </c>
      <c r="R204" s="14"/>
      <c r="S204" s="30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48">
        <f t="shared" si="110"/>
        <v>1.5668025085726962E-2</v>
      </c>
      <c r="AJ204" s="30">
        <f t="shared" si="128"/>
        <v>1.1839981853148633E-2</v>
      </c>
      <c r="AK204" s="48">
        <f t="shared" si="111"/>
        <v>1.4182710440483093E-3</v>
      </c>
      <c r="AL204" s="48">
        <f t="shared" si="112"/>
        <v>0</v>
      </c>
      <c r="AM204" s="48"/>
      <c r="AN204" s="14"/>
      <c r="AO204" s="14"/>
      <c r="AP204" s="14"/>
      <c r="AQ204" s="14"/>
      <c r="AR204" s="48">
        <f t="shared" si="113"/>
        <v>0</v>
      </c>
      <c r="AS204" s="30">
        <f t="shared" si="114"/>
        <v>1.6974959339201692E-2</v>
      </c>
      <c r="AT204" s="30">
        <f t="shared" si="115"/>
        <v>2.576942648930191E-2</v>
      </c>
      <c r="AU204" s="14"/>
      <c r="AV204" s="30">
        <f t="shared" si="119"/>
        <v>36.441946186390631</v>
      </c>
      <c r="AW204" s="30">
        <f t="shared" si="120"/>
        <v>27.538376992601343</v>
      </c>
      <c r="AX204" s="30">
        <f t="shared" si="121"/>
        <v>3.2987282559310818</v>
      </c>
      <c r="AY204" s="30">
        <f t="shared" si="122"/>
        <v>0</v>
      </c>
      <c r="AZ204" s="30">
        <f t="shared" si="123"/>
        <v>0</v>
      </c>
      <c r="BA204" s="30">
        <v>0</v>
      </c>
      <c r="BB204" s="30">
        <v>0</v>
      </c>
      <c r="BC204" s="30">
        <v>0</v>
      </c>
      <c r="BD204" s="30">
        <f t="shared" si="124"/>
        <v>0</v>
      </c>
      <c r="BE204" s="30">
        <f t="shared" si="125"/>
        <v>0</v>
      </c>
      <c r="BF204" s="30">
        <f t="shared" si="126"/>
        <v>43.611386535903421</v>
      </c>
      <c r="BG204" s="30">
        <f t="shared" si="127"/>
        <v>66.205779759254895</v>
      </c>
      <c r="BH204" s="32">
        <f t="shared" si="118"/>
        <v>177.09621773008138</v>
      </c>
      <c r="BI204" s="32"/>
      <c r="BJ204" s="6"/>
      <c r="BK204" s="6"/>
    </row>
    <row r="205" spans="1:63" x14ac:dyDescent="0.3">
      <c r="A205" s="26" t="s">
        <v>414</v>
      </c>
      <c r="B205" s="26" t="s">
        <v>415</v>
      </c>
      <c r="C205" s="27">
        <f>VLOOKUP(B205,[1]площадь!$A$6:$B$257,2,0)</f>
        <v>2.6</v>
      </c>
      <c r="D205" s="14"/>
      <c r="E205" s="9">
        <f t="shared" si="117"/>
        <v>366</v>
      </c>
      <c r="F205" s="10">
        <v>31</v>
      </c>
      <c r="G205" s="10">
        <v>29</v>
      </c>
      <c r="H205" s="10">
        <v>31</v>
      </c>
      <c r="I205" s="10">
        <v>30</v>
      </c>
      <c r="J205" s="11">
        <v>31</v>
      </c>
      <c r="K205" s="11">
        <v>30</v>
      </c>
      <c r="L205" s="11">
        <v>31</v>
      </c>
      <c r="M205" s="11">
        <v>31</v>
      </c>
      <c r="N205" s="11">
        <v>30</v>
      </c>
      <c r="O205" s="11">
        <v>31</v>
      </c>
      <c r="P205" s="12">
        <v>30</v>
      </c>
      <c r="Q205" s="11">
        <v>31</v>
      </c>
      <c r="R205" s="14"/>
      <c r="S205" s="30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48">
        <f t="shared" si="110"/>
        <v>1.5087727860329667E-2</v>
      </c>
      <c r="AJ205" s="30">
        <f t="shared" si="128"/>
        <v>1.1401464006735721E-2</v>
      </c>
      <c r="AK205" s="48">
        <f t="shared" si="111"/>
        <v>1.365742486861335E-3</v>
      </c>
      <c r="AL205" s="48">
        <f t="shared" si="112"/>
        <v>0</v>
      </c>
      <c r="AM205" s="48"/>
      <c r="AN205" s="14"/>
      <c r="AO205" s="14"/>
      <c r="AP205" s="14"/>
      <c r="AQ205" s="14"/>
      <c r="AR205" s="48">
        <f t="shared" si="113"/>
        <v>0</v>
      </c>
      <c r="AS205" s="30">
        <f t="shared" si="114"/>
        <v>1.634625714145348E-2</v>
      </c>
      <c r="AT205" s="30">
        <f t="shared" si="115"/>
        <v>2.4815003285994432E-2</v>
      </c>
      <c r="AU205" s="14"/>
      <c r="AV205" s="30">
        <f t="shared" si="119"/>
        <v>35.092244475783566</v>
      </c>
      <c r="AW205" s="30">
        <f t="shared" si="120"/>
        <v>26.518437103986482</v>
      </c>
      <c r="AX205" s="30">
        <f t="shared" si="121"/>
        <v>3.1765531353410421</v>
      </c>
      <c r="AY205" s="30">
        <f t="shared" si="122"/>
        <v>0</v>
      </c>
      <c r="AZ205" s="30">
        <f t="shared" si="123"/>
        <v>0</v>
      </c>
      <c r="BA205" s="30">
        <v>0</v>
      </c>
      <c r="BB205" s="30">
        <v>0</v>
      </c>
      <c r="BC205" s="30">
        <v>0</v>
      </c>
      <c r="BD205" s="30">
        <f t="shared" si="124"/>
        <v>0</v>
      </c>
      <c r="BE205" s="30">
        <f t="shared" si="125"/>
        <v>0</v>
      </c>
      <c r="BF205" s="30">
        <f t="shared" si="126"/>
        <v>41.996149997536619</v>
      </c>
      <c r="BG205" s="30">
        <f t="shared" si="127"/>
        <v>63.753713842245453</v>
      </c>
      <c r="BH205" s="32">
        <f t="shared" si="118"/>
        <v>170.53709855489316</v>
      </c>
      <c r="BI205" s="32"/>
      <c r="BJ205" s="6"/>
      <c r="BK205" s="6"/>
    </row>
    <row r="206" spans="1:63" x14ac:dyDescent="0.3">
      <c r="A206" s="26" t="s">
        <v>416</v>
      </c>
      <c r="B206" s="26" t="s">
        <v>417</v>
      </c>
      <c r="C206" s="27">
        <f>VLOOKUP(B206,[1]площадь!$A$6:$B$257,2,0)</f>
        <v>2.2000000000000002</v>
      </c>
      <c r="D206" s="14"/>
      <c r="E206" s="9">
        <f t="shared" si="117"/>
        <v>366</v>
      </c>
      <c r="F206" s="10">
        <v>31</v>
      </c>
      <c r="G206" s="10">
        <v>29</v>
      </c>
      <c r="H206" s="10">
        <v>31</v>
      </c>
      <c r="I206" s="10">
        <v>30</v>
      </c>
      <c r="J206" s="11">
        <v>31</v>
      </c>
      <c r="K206" s="11">
        <v>30</v>
      </c>
      <c r="L206" s="11">
        <v>31</v>
      </c>
      <c r="M206" s="11">
        <v>31</v>
      </c>
      <c r="N206" s="11">
        <v>30</v>
      </c>
      <c r="O206" s="11">
        <v>31</v>
      </c>
      <c r="P206" s="12">
        <v>30</v>
      </c>
      <c r="Q206" s="11">
        <v>31</v>
      </c>
      <c r="R206" s="14"/>
      <c r="S206" s="30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48">
        <f t="shared" si="110"/>
        <v>1.2766538958740487E-2</v>
      </c>
      <c r="AJ206" s="30">
        <f t="shared" si="128"/>
        <v>9.6473926210840725E-3</v>
      </c>
      <c r="AK206" s="48">
        <f t="shared" si="111"/>
        <v>1.1556282581134372E-3</v>
      </c>
      <c r="AL206" s="48">
        <f t="shared" si="112"/>
        <v>0</v>
      </c>
      <c r="AM206" s="48"/>
      <c r="AN206" s="14"/>
      <c r="AO206" s="14"/>
      <c r="AP206" s="14"/>
      <c r="AQ206" s="14"/>
      <c r="AR206" s="48">
        <f t="shared" si="113"/>
        <v>0</v>
      </c>
      <c r="AS206" s="30">
        <f t="shared" si="114"/>
        <v>1.3831448350460638E-2</v>
      </c>
      <c r="AT206" s="30">
        <f t="shared" si="115"/>
        <v>2.099731047276452E-2</v>
      </c>
      <c r="AU206" s="14"/>
      <c r="AV206" s="30">
        <f t="shared" si="119"/>
        <v>29.693437633355327</v>
      </c>
      <c r="AW206" s="30">
        <f t="shared" si="120"/>
        <v>22.438677549527025</v>
      </c>
      <c r="AX206" s="30">
        <f t="shared" si="121"/>
        <v>2.6878526529808813</v>
      </c>
      <c r="AY206" s="30">
        <f t="shared" si="122"/>
        <v>0</v>
      </c>
      <c r="AZ206" s="30">
        <f t="shared" si="123"/>
        <v>0</v>
      </c>
      <c r="BA206" s="30">
        <v>0</v>
      </c>
      <c r="BB206" s="30">
        <v>0</v>
      </c>
      <c r="BC206" s="30">
        <v>0</v>
      </c>
      <c r="BD206" s="30">
        <f t="shared" si="124"/>
        <v>0</v>
      </c>
      <c r="BE206" s="30">
        <f t="shared" si="125"/>
        <v>0</v>
      </c>
      <c r="BF206" s="30">
        <f t="shared" si="126"/>
        <v>35.53520384406945</v>
      </c>
      <c r="BG206" s="30">
        <f t="shared" si="127"/>
        <v>53.945450174207693</v>
      </c>
      <c r="BH206" s="32">
        <f t="shared" si="118"/>
        <v>144.30062185414039</v>
      </c>
      <c r="BI206" s="32"/>
      <c r="BJ206" s="6"/>
      <c r="BK206" s="6"/>
    </row>
    <row r="207" spans="1:63" x14ac:dyDescent="0.3">
      <c r="A207" s="26" t="s">
        <v>418</v>
      </c>
      <c r="B207" s="26" t="s">
        <v>419</v>
      </c>
      <c r="C207" s="27">
        <f>VLOOKUP(B207,[1]площадь!$A$6:$B$257,2,0)</f>
        <v>5.2</v>
      </c>
      <c r="D207" s="14"/>
      <c r="E207" s="9">
        <f t="shared" si="117"/>
        <v>366</v>
      </c>
      <c r="F207" s="10">
        <v>31</v>
      </c>
      <c r="G207" s="10">
        <v>29</v>
      </c>
      <c r="H207" s="10">
        <v>31</v>
      </c>
      <c r="I207" s="10">
        <v>30</v>
      </c>
      <c r="J207" s="11">
        <v>31</v>
      </c>
      <c r="K207" s="11">
        <v>30</v>
      </c>
      <c r="L207" s="11">
        <v>31</v>
      </c>
      <c r="M207" s="11">
        <v>31</v>
      </c>
      <c r="N207" s="11">
        <v>30</v>
      </c>
      <c r="O207" s="11">
        <v>31</v>
      </c>
      <c r="P207" s="12">
        <v>30</v>
      </c>
      <c r="Q207" s="11">
        <v>31</v>
      </c>
      <c r="R207" s="14"/>
      <c r="S207" s="30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48">
        <f t="shared" si="110"/>
        <v>3.0175455720659335E-2</v>
      </c>
      <c r="AJ207" s="30">
        <f t="shared" si="128"/>
        <v>2.2802928013471443E-2</v>
      </c>
      <c r="AK207" s="48">
        <f t="shared" si="111"/>
        <v>2.7314849737226699E-3</v>
      </c>
      <c r="AL207" s="48">
        <f t="shared" si="112"/>
        <v>0</v>
      </c>
      <c r="AM207" s="48"/>
      <c r="AN207" s="14"/>
      <c r="AO207" s="14"/>
      <c r="AP207" s="14"/>
      <c r="AQ207" s="14"/>
      <c r="AR207" s="48">
        <f t="shared" si="113"/>
        <v>0</v>
      </c>
      <c r="AS207" s="30">
        <f t="shared" si="114"/>
        <v>3.2692514282906961E-2</v>
      </c>
      <c r="AT207" s="30">
        <f t="shared" si="115"/>
        <v>4.9630006571988863E-2</v>
      </c>
      <c r="AU207" s="14"/>
      <c r="AV207" s="30">
        <f t="shared" si="119"/>
        <v>70.184488951567133</v>
      </c>
      <c r="AW207" s="30">
        <f t="shared" si="120"/>
        <v>53.036874207972964</v>
      </c>
      <c r="AX207" s="30">
        <f t="shared" si="121"/>
        <v>6.3531062706820842</v>
      </c>
      <c r="AY207" s="30">
        <f t="shared" si="122"/>
        <v>0</v>
      </c>
      <c r="AZ207" s="30">
        <f t="shared" si="123"/>
        <v>0</v>
      </c>
      <c r="BA207" s="30">
        <v>0</v>
      </c>
      <c r="BB207" s="30">
        <v>0</v>
      </c>
      <c r="BC207" s="30">
        <v>0</v>
      </c>
      <c r="BD207" s="30">
        <f t="shared" si="124"/>
        <v>0</v>
      </c>
      <c r="BE207" s="30">
        <f t="shared" si="125"/>
        <v>0</v>
      </c>
      <c r="BF207" s="30">
        <f t="shared" si="126"/>
        <v>83.992299995073239</v>
      </c>
      <c r="BG207" s="30">
        <f t="shared" si="127"/>
        <v>127.50742768449091</v>
      </c>
      <c r="BH207" s="32">
        <f t="shared" si="118"/>
        <v>341.07419710978633</v>
      </c>
      <c r="BI207" s="32"/>
      <c r="BJ207" s="6"/>
      <c r="BK207" s="6"/>
    </row>
    <row r="208" spans="1:63" x14ac:dyDescent="0.3">
      <c r="A208" s="26" t="s">
        <v>420</v>
      </c>
      <c r="B208" s="26" t="s">
        <v>421</v>
      </c>
      <c r="C208" s="27">
        <f>VLOOKUP(B208,[1]площадь!$A$6:$B$257,2,0)</f>
        <v>2.6</v>
      </c>
      <c r="D208" s="14"/>
      <c r="E208" s="9">
        <f t="shared" si="117"/>
        <v>366</v>
      </c>
      <c r="F208" s="10">
        <v>31</v>
      </c>
      <c r="G208" s="10">
        <v>29</v>
      </c>
      <c r="H208" s="10">
        <v>31</v>
      </c>
      <c r="I208" s="10">
        <v>30</v>
      </c>
      <c r="J208" s="11">
        <v>31</v>
      </c>
      <c r="K208" s="11">
        <v>30</v>
      </c>
      <c r="L208" s="11">
        <v>31</v>
      </c>
      <c r="M208" s="11">
        <v>31</v>
      </c>
      <c r="N208" s="11">
        <v>30</v>
      </c>
      <c r="O208" s="11">
        <v>31</v>
      </c>
      <c r="P208" s="12">
        <v>30</v>
      </c>
      <c r="Q208" s="11">
        <v>31</v>
      </c>
      <c r="R208" s="14"/>
      <c r="S208" s="30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48">
        <f t="shared" si="110"/>
        <v>1.5087727860329667E-2</v>
      </c>
      <c r="AJ208" s="30">
        <f t="shared" si="128"/>
        <v>1.1401464006735721E-2</v>
      </c>
      <c r="AK208" s="48">
        <f t="shared" si="111"/>
        <v>1.365742486861335E-3</v>
      </c>
      <c r="AL208" s="48">
        <f t="shared" si="112"/>
        <v>0</v>
      </c>
      <c r="AM208" s="48"/>
      <c r="AN208" s="14"/>
      <c r="AO208" s="14"/>
      <c r="AP208" s="14"/>
      <c r="AQ208" s="14"/>
      <c r="AR208" s="48">
        <f t="shared" si="113"/>
        <v>0</v>
      </c>
      <c r="AS208" s="30">
        <f t="shared" si="114"/>
        <v>1.634625714145348E-2</v>
      </c>
      <c r="AT208" s="30">
        <f t="shared" si="115"/>
        <v>2.4815003285994432E-2</v>
      </c>
      <c r="AU208" s="14"/>
      <c r="AV208" s="30">
        <f t="shared" si="119"/>
        <v>35.092244475783566</v>
      </c>
      <c r="AW208" s="30">
        <f t="shared" si="120"/>
        <v>26.518437103986482</v>
      </c>
      <c r="AX208" s="30">
        <f t="shared" si="121"/>
        <v>3.1765531353410421</v>
      </c>
      <c r="AY208" s="30">
        <f t="shared" si="122"/>
        <v>0</v>
      </c>
      <c r="AZ208" s="30">
        <f t="shared" si="123"/>
        <v>0</v>
      </c>
      <c r="BA208" s="30">
        <v>0</v>
      </c>
      <c r="BB208" s="30">
        <v>0</v>
      </c>
      <c r="BC208" s="30">
        <v>0</v>
      </c>
      <c r="BD208" s="30">
        <f t="shared" si="124"/>
        <v>0</v>
      </c>
      <c r="BE208" s="30">
        <f t="shared" si="125"/>
        <v>0</v>
      </c>
      <c r="BF208" s="30">
        <f t="shared" si="126"/>
        <v>41.996149997536619</v>
      </c>
      <c r="BG208" s="30">
        <f t="shared" si="127"/>
        <v>63.753713842245453</v>
      </c>
      <c r="BH208" s="32">
        <f t="shared" si="118"/>
        <v>170.53709855489316</v>
      </c>
      <c r="BI208" s="32"/>
      <c r="BJ208" s="6"/>
      <c r="BK208" s="6"/>
    </row>
    <row r="209" spans="1:63" x14ac:dyDescent="0.3">
      <c r="A209" s="26" t="s">
        <v>422</v>
      </c>
      <c r="B209" s="26" t="s">
        <v>423</v>
      </c>
      <c r="C209" s="27">
        <f>VLOOKUP(B209,[1]площадь!$A$6:$B$257,2,0)</f>
        <v>2.2000000000000002</v>
      </c>
      <c r="D209" s="14"/>
      <c r="E209" s="9">
        <f t="shared" si="117"/>
        <v>366</v>
      </c>
      <c r="F209" s="10">
        <v>31</v>
      </c>
      <c r="G209" s="10">
        <v>29</v>
      </c>
      <c r="H209" s="10">
        <v>31</v>
      </c>
      <c r="I209" s="10">
        <v>30</v>
      </c>
      <c r="J209" s="11">
        <v>31</v>
      </c>
      <c r="K209" s="11">
        <v>30</v>
      </c>
      <c r="L209" s="11">
        <v>31</v>
      </c>
      <c r="M209" s="11">
        <v>31</v>
      </c>
      <c r="N209" s="11">
        <v>30</v>
      </c>
      <c r="O209" s="11">
        <v>31</v>
      </c>
      <c r="P209" s="12">
        <v>30</v>
      </c>
      <c r="Q209" s="11">
        <v>31</v>
      </c>
      <c r="R209" s="14"/>
      <c r="S209" s="30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48">
        <f t="shared" si="110"/>
        <v>1.2766538958740487E-2</v>
      </c>
      <c r="AJ209" s="30">
        <f t="shared" si="128"/>
        <v>9.6473926210840725E-3</v>
      </c>
      <c r="AK209" s="48">
        <f t="shared" si="111"/>
        <v>1.1556282581134372E-3</v>
      </c>
      <c r="AL209" s="48">
        <f t="shared" si="112"/>
        <v>0</v>
      </c>
      <c r="AM209" s="48"/>
      <c r="AN209" s="14"/>
      <c r="AO209" s="14"/>
      <c r="AP209" s="14"/>
      <c r="AQ209" s="14"/>
      <c r="AR209" s="48">
        <f t="shared" si="113"/>
        <v>0</v>
      </c>
      <c r="AS209" s="30">
        <f t="shared" si="114"/>
        <v>1.3831448350460638E-2</v>
      </c>
      <c r="AT209" s="30">
        <f t="shared" si="115"/>
        <v>2.099731047276452E-2</v>
      </c>
      <c r="AU209" s="14"/>
      <c r="AV209" s="30">
        <f t="shared" si="119"/>
        <v>29.693437633355327</v>
      </c>
      <c r="AW209" s="30">
        <f t="shared" si="120"/>
        <v>22.438677549527025</v>
      </c>
      <c r="AX209" s="30">
        <f t="shared" si="121"/>
        <v>2.6878526529808813</v>
      </c>
      <c r="AY209" s="30">
        <f t="shared" si="122"/>
        <v>0</v>
      </c>
      <c r="AZ209" s="30">
        <f t="shared" si="123"/>
        <v>0</v>
      </c>
      <c r="BA209" s="30">
        <v>0</v>
      </c>
      <c r="BB209" s="30">
        <v>0</v>
      </c>
      <c r="BC209" s="30">
        <v>0</v>
      </c>
      <c r="BD209" s="30">
        <f t="shared" si="124"/>
        <v>0</v>
      </c>
      <c r="BE209" s="30">
        <f t="shared" si="125"/>
        <v>0</v>
      </c>
      <c r="BF209" s="30">
        <f t="shared" si="126"/>
        <v>35.53520384406945</v>
      </c>
      <c r="BG209" s="30">
        <f t="shared" si="127"/>
        <v>53.945450174207693</v>
      </c>
      <c r="BH209" s="32">
        <f t="shared" si="118"/>
        <v>144.30062185414039</v>
      </c>
      <c r="BI209" s="32"/>
      <c r="BJ209" s="6"/>
      <c r="BK209" s="6"/>
    </row>
    <row r="210" spans="1:63" x14ac:dyDescent="0.3">
      <c r="A210" s="26" t="s">
        <v>424</v>
      </c>
      <c r="B210" s="26" t="s">
        <v>425</v>
      </c>
      <c r="C210" s="27">
        <f>VLOOKUP(B210,[1]площадь!$A$6:$B$257,2,0)</f>
        <v>2.7</v>
      </c>
      <c r="D210" s="14"/>
      <c r="E210" s="9">
        <f t="shared" si="117"/>
        <v>198</v>
      </c>
      <c r="F210" s="10">
        <v>31</v>
      </c>
      <c r="G210" s="10">
        <v>29</v>
      </c>
      <c r="H210" s="10">
        <v>31</v>
      </c>
      <c r="I210" s="10">
        <v>30</v>
      </c>
      <c r="J210" s="11">
        <v>31</v>
      </c>
      <c r="K210" s="11">
        <v>30</v>
      </c>
      <c r="L210" s="11">
        <v>16</v>
      </c>
      <c r="R210" s="14"/>
      <c r="S210" s="30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48">
        <f t="shared" si="110"/>
        <v>1.5668025085726962E-2</v>
      </c>
      <c r="AJ210" s="30">
        <f t="shared" si="128"/>
        <v>1.1839981853148633E-2</v>
      </c>
      <c r="AK210" s="48">
        <f t="shared" si="111"/>
        <v>1.4182710440483093E-3</v>
      </c>
      <c r="AL210" s="48">
        <f t="shared" si="112"/>
        <v>0</v>
      </c>
      <c r="AM210" s="48"/>
      <c r="AN210" s="14"/>
      <c r="AO210" s="14"/>
      <c r="AP210" s="14"/>
      <c r="AQ210" s="14"/>
      <c r="AR210" s="48">
        <f>$AR$1*C210/31*O211</f>
        <v>0</v>
      </c>
      <c r="AS210" s="30">
        <f t="shared" si="114"/>
        <v>0</v>
      </c>
      <c r="AT210" s="30">
        <f t="shared" si="115"/>
        <v>0</v>
      </c>
      <c r="AU210" s="14"/>
      <c r="AV210" s="30">
        <f t="shared" si="119"/>
        <v>36.441946186390631</v>
      </c>
      <c r="AW210" s="30">
        <f t="shared" si="120"/>
        <v>27.538376992601343</v>
      </c>
      <c r="AX210" s="30">
        <f t="shared" si="121"/>
        <v>3.2987282559310818</v>
      </c>
      <c r="AY210" s="30">
        <f t="shared" si="122"/>
        <v>0</v>
      </c>
      <c r="AZ210" s="30">
        <f t="shared" si="123"/>
        <v>0</v>
      </c>
      <c r="BA210" s="30">
        <v>0</v>
      </c>
      <c r="BB210" s="30">
        <v>0</v>
      </c>
      <c r="BC210" s="30">
        <v>0</v>
      </c>
      <c r="BD210" s="30">
        <f t="shared" si="124"/>
        <v>0</v>
      </c>
      <c r="BE210" s="30">
        <f t="shared" si="125"/>
        <v>0</v>
      </c>
      <c r="BF210" s="30">
        <f t="shared" si="126"/>
        <v>0</v>
      </c>
      <c r="BG210" s="30">
        <f t="shared" si="127"/>
        <v>0</v>
      </c>
      <c r="BH210" s="32">
        <f t="shared" si="118"/>
        <v>67.279051434923062</v>
      </c>
      <c r="BI210" s="32"/>
      <c r="BJ210" s="6"/>
      <c r="BK210" s="6"/>
    </row>
    <row r="211" spans="1:63" x14ac:dyDescent="0.3">
      <c r="A211" s="26" t="s">
        <v>522</v>
      </c>
      <c r="B211" s="26" t="s">
        <v>425</v>
      </c>
      <c r="C211" s="27">
        <f>VLOOKUP(B211,[1]площадь!$A$6:$B$257,2,0)</f>
        <v>2.7</v>
      </c>
      <c r="D211" s="56">
        <v>45490</v>
      </c>
      <c r="E211" s="9"/>
      <c r="F211" s="10"/>
      <c r="G211" s="10"/>
      <c r="H211" s="10"/>
      <c r="I211" s="10"/>
      <c r="J211" s="11"/>
      <c r="K211" s="11"/>
      <c r="L211" s="11">
        <v>15</v>
      </c>
      <c r="M211" s="11">
        <v>31</v>
      </c>
      <c r="N211" s="11">
        <v>30</v>
      </c>
      <c r="O211" s="11">
        <v>31</v>
      </c>
      <c r="P211" s="12">
        <v>30</v>
      </c>
      <c r="Q211" s="11">
        <v>31</v>
      </c>
      <c r="R211" s="14"/>
      <c r="S211" s="30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48">
        <f t="shared" si="110"/>
        <v>0</v>
      </c>
      <c r="AJ211" s="30">
        <f t="shared" si="128"/>
        <v>0</v>
      </c>
      <c r="AK211" s="48">
        <f t="shared" si="111"/>
        <v>0</v>
      </c>
      <c r="AL211" s="48">
        <f t="shared" si="112"/>
        <v>0</v>
      </c>
      <c r="AM211" s="48"/>
      <c r="AN211" s="14"/>
      <c r="AO211" s="14"/>
      <c r="AP211" s="14"/>
      <c r="AQ211" s="14"/>
      <c r="AR211" s="48">
        <f t="shared" ref="AR211:AR213" si="129">$AR$1*C211/31*O212</f>
        <v>0</v>
      </c>
      <c r="AS211" s="30">
        <f t="shared" si="114"/>
        <v>1.6974959339201692E-2</v>
      </c>
      <c r="AT211" s="30">
        <f t="shared" si="115"/>
        <v>2.576942648930191E-2</v>
      </c>
      <c r="AU211" s="14"/>
      <c r="AV211" s="30">
        <f t="shared" si="119"/>
        <v>0</v>
      </c>
      <c r="AW211" s="30">
        <f t="shared" si="120"/>
        <v>0</v>
      </c>
      <c r="AX211" s="30">
        <f t="shared" si="121"/>
        <v>0</v>
      </c>
      <c r="AY211" s="30">
        <f t="shared" si="122"/>
        <v>0</v>
      </c>
      <c r="AZ211" s="30">
        <f t="shared" si="123"/>
        <v>0</v>
      </c>
      <c r="BA211" s="30">
        <v>0</v>
      </c>
      <c r="BB211" s="30">
        <v>0</v>
      </c>
      <c r="BC211" s="30">
        <v>0</v>
      </c>
      <c r="BD211" s="30">
        <f t="shared" si="124"/>
        <v>0</v>
      </c>
      <c r="BE211" s="30">
        <f t="shared" si="125"/>
        <v>0</v>
      </c>
      <c r="BF211" s="30">
        <f t="shared" si="126"/>
        <v>43.611386535903421</v>
      </c>
      <c r="BG211" s="30">
        <f t="shared" si="127"/>
        <v>66.205779759254895</v>
      </c>
      <c r="BH211" s="32">
        <f t="shared" si="118"/>
        <v>109.81716629515832</v>
      </c>
      <c r="BI211" s="32"/>
      <c r="BJ211" s="6"/>
      <c r="BK211" s="6"/>
    </row>
    <row r="212" spans="1:63" x14ac:dyDescent="0.3">
      <c r="A212" s="26" t="s">
        <v>426</v>
      </c>
      <c r="B212" s="26" t="s">
        <v>427</v>
      </c>
      <c r="C212" s="27">
        <f>VLOOKUP(B212,[1]площадь!$A$6:$B$257,2,0)</f>
        <v>4.7</v>
      </c>
      <c r="D212" s="14"/>
      <c r="E212" s="9">
        <f t="shared" si="117"/>
        <v>198</v>
      </c>
      <c r="F212" s="10">
        <v>31</v>
      </c>
      <c r="G212" s="10">
        <v>29</v>
      </c>
      <c r="H212" s="10">
        <v>31</v>
      </c>
      <c r="I212" s="10">
        <v>30</v>
      </c>
      <c r="J212" s="11">
        <v>31</v>
      </c>
      <c r="K212" s="11">
        <v>30</v>
      </c>
      <c r="L212" s="11">
        <v>16</v>
      </c>
      <c r="R212" s="14"/>
      <c r="S212" s="30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48">
        <f t="shared" si="110"/>
        <v>2.7273969593672859E-2</v>
      </c>
      <c r="AJ212" s="30">
        <f t="shared" si="128"/>
        <v>2.0610338781406879E-2</v>
      </c>
      <c r="AK212" s="48">
        <f t="shared" si="111"/>
        <v>2.4688421877877976E-3</v>
      </c>
      <c r="AL212" s="48">
        <f t="shared" si="112"/>
        <v>0</v>
      </c>
      <c r="AM212" s="48"/>
      <c r="AN212" s="14"/>
      <c r="AO212" s="14"/>
      <c r="AP212" s="14"/>
      <c r="AQ212" s="14"/>
      <c r="AR212" s="48">
        <f t="shared" si="129"/>
        <v>0</v>
      </c>
      <c r="AS212" s="30">
        <f t="shared" si="114"/>
        <v>0</v>
      </c>
      <c r="AT212" s="30">
        <f t="shared" si="115"/>
        <v>0</v>
      </c>
      <c r="AU212" s="14"/>
      <c r="AV212" s="30">
        <f t="shared" si="119"/>
        <v>63.435980398531832</v>
      </c>
      <c r="AW212" s="30">
        <f t="shared" si="120"/>
        <v>47.937174764898636</v>
      </c>
      <c r="AX212" s="30">
        <f t="shared" si="121"/>
        <v>5.7422306677318833</v>
      </c>
      <c r="AY212" s="30">
        <f t="shared" si="122"/>
        <v>0</v>
      </c>
      <c r="AZ212" s="30">
        <f t="shared" si="123"/>
        <v>0</v>
      </c>
      <c r="BA212" s="30">
        <v>0</v>
      </c>
      <c r="BB212" s="30">
        <v>0</v>
      </c>
      <c r="BC212" s="30">
        <v>0</v>
      </c>
      <c r="BD212" s="30">
        <f t="shared" si="124"/>
        <v>0</v>
      </c>
      <c r="BE212" s="30">
        <f t="shared" si="125"/>
        <v>0</v>
      </c>
      <c r="BF212" s="30">
        <f t="shared" si="126"/>
        <v>0</v>
      </c>
      <c r="BG212" s="30">
        <f t="shared" si="127"/>
        <v>0</v>
      </c>
      <c r="BH212" s="32">
        <f t="shared" si="118"/>
        <v>117.11538583116236</v>
      </c>
      <c r="BI212" s="32"/>
      <c r="BJ212" s="6"/>
      <c r="BK212" s="6"/>
    </row>
    <row r="213" spans="1:63" x14ac:dyDescent="0.3">
      <c r="A213" s="26" t="s">
        <v>523</v>
      </c>
      <c r="B213" s="26" t="s">
        <v>427</v>
      </c>
      <c r="C213" s="27">
        <f>VLOOKUP(B213,[1]площадь!$A$6:$B$257,2,0)</f>
        <v>4.7</v>
      </c>
      <c r="D213" s="56">
        <v>45490</v>
      </c>
      <c r="E213" s="9"/>
      <c r="F213" s="10"/>
      <c r="G213" s="10"/>
      <c r="H213" s="10"/>
      <c r="I213" s="10"/>
      <c r="J213" s="11"/>
      <c r="K213" s="11"/>
      <c r="L213" s="11">
        <v>15</v>
      </c>
      <c r="M213" s="11">
        <v>31</v>
      </c>
      <c r="N213" s="11">
        <v>30</v>
      </c>
      <c r="O213" s="11">
        <v>31</v>
      </c>
      <c r="P213" s="12">
        <v>30</v>
      </c>
      <c r="Q213" s="11">
        <v>31</v>
      </c>
      <c r="R213" s="14"/>
      <c r="S213" s="30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48">
        <f t="shared" si="110"/>
        <v>0</v>
      </c>
      <c r="AJ213" s="30">
        <f t="shared" si="128"/>
        <v>0</v>
      </c>
      <c r="AK213" s="48">
        <f t="shared" si="111"/>
        <v>0</v>
      </c>
      <c r="AL213" s="48">
        <f t="shared" si="112"/>
        <v>0</v>
      </c>
      <c r="AM213" s="48"/>
      <c r="AN213" s="14"/>
      <c r="AO213" s="14"/>
      <c r="AP213" s="14"/>
      <c r="AQ213" s="14"/>
      <c r="AR213" s="48">
        <f t="shared" si="129"/>
        <v>0</v>
      </c>
      <c r="AS213" s="30">
        <f t="shared" si="114"/>
        <v>2.9549003294165908E-2</v>
      </c>
      <c r="AT213" s="30">
        <f t="shared" si="115"/>
        <v>4.4857890555451467E-2</v>
      </c>
      <c r="AU213" s="14"/>
      <c r="AV213" s="30">
        <f t="shared" si="119"/>
        <v>0</v>
      </c>
      <c r="AW213" s="30">
        <f t="shared" si="120"/>
        <v>0</v>
      </c>
      <c r="AX213" s="30">
        <f t="shared" si="121"/>
        <v>0</v>
      </c>
      <c r="AY213" s="30">
        <f t="shared" si="122"/>
        <v>0</v>
      </c>
      <c r="AZ213" s="30">
        <f t="shared" si="123"/>
        <v>0</v>
      </c>
      <c r="BA213" s="30">
        <v>0</v>
      </c>
      <c r="BB213" s="30">
        <v>0</v>
      </c>
      <c r="BC213" s="30">
        <v>0</v>
      </c>
      <c r="BD213" s="30">
        <f t="shared" si="124"/>
        <v>0</v>
      </c>
      <c r="BE213" s="30">
        <f t="shared" si="125"/>
        <v>0</v>
      </c>
      <c r="BF213" s="30">
        <f t="shared" si="126"/>
        <v>75.916117303239275</v>
      </c>
      <c r="BG213" s="30">
        <f t="shared" si="127"/>
        <v>115.24709809944369</v>
      </c>
      <c r="BH213" s="32">
        <f t="shared" si="118"/>
        <v>191.16321540268297</v>
      </c>
      <c r="BI213" s="32"/>
      <c r="BJ213" s="6"/>
      <c r="BK213" s="6"/>
    </row>
    <row r="214" spans="1:63" x14ac:dyDescent="0.3">
      <c r="A214" s="26" t="s">
        <v>428</v>
      </c>
      <c r="B214" s="26" t="s">
        <v>429</v>
      </c>
      <c r="C214" s="27">
        <f>VLOOKUP(B214,[1]площадь!$A$6:$B$257,2,0)</f>
        <v>2.2999999999999998</v>
      </c>
      <c r="D214" s="14"/>
      <c r="E214" s="9">
        <f t="shared" si="117"/>
        <v>366</v>
      </c>
      <c r="F214" s="10">
        <v>31</v>
      </c>
      <c r="G214" s="10">
        <v>29</v>
      </c>
      <c r="H214" s="10">
        <v>31</v>
      </c>
      <c r="I214" s="10">
        <v>30</v>
      </c>
      <c r="J214" s="11">
        <v>31</v>
      </c>
      <c r="K214" s="11">
        <v>30</v>
      </c>
      <c r="L214" s="11">
        <v>31</v>
      </c>
      <c r="M214" s="11">
        <v>31</v>
      </c>
      <c r="N214" s="11">
        <v>30</v>
      </c>
      <c r="O214" s="11">
        <v>31</v>
      </c>
      <c r="P214" s="12">
        <v>30</v>
      </c>
      <c r="Q214" s="11">
        <v>31</v>
      </c>
      <c r="R214" s="14"/>
      <c r="S214" s="30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48">
        <f t="shared" si="110"/>
        <v>1.334683618413778E-2</v>
      </c>
      <c r="AJ214" s="30">
        <f t="shared" si="128"/>
        <v>1.0085910467496982E-2</v>
      </c>
      <c r="AK214" s="48">
        <f t="shared" si="111"/>
        <v>1.2081568153004115E-3</v>
      </c>
      <c r="AL214" s="48">
        <f t="shared" si="112"/>
        <v>0</v>
      </c>
      <c r="AM214" s="48"/>
      <c r="AN214" s="14"/>
      <c r="AO214" s="14"/>
      <c r="AP214" s="14"/>
      <c r="AQ214" s="14"/>
      <c r="AR214" s="48">
        <f t="shared" si="113"/>
        <v>0</v>
      </c>
      <c r="AS214" s="30">
        <f t="shared" si="114"/>
        <v>1.4460150548208846E-2</v>
      </c>
      <c r="AT214" s="30">
        <f t="shared" si="115"/>
        <v>2.1951733676071995E-2</v>
      </c>
      <c r="AU214" s="14"/>
      <c r="AV214" s="30">
        <f t="shared" si="119"/>
        <v>31.043139343962384</v>
      </c>
      <c r="AW214" s="30">
        <f t="shared" si="120"/>
        <v>23.458617438141882</v>
      </c>
      <c r="AX214" s="30">
        <f t="shared" si="121"/>
        <v>2.8100277735709214</v>
      </c>
      <c r="AY214" s="30">
        <f t="shared" si="122"/>
        <v>0</v>
      </c>
      <c r="AZ214" s="30">
        <f t="shared" si="123"/>
        <v>0</v>
      </c>
      <c r="BA214" s="30">
        <v>0</v>
      </c>
      <c r="BB214" s="30">
        <v>0</v>
      </c>
      <c r="BC214" s="30">
        <v>0</v>
      </c>
      <c r="BD214" s="30">
        <f t="shared" si="124"/>
        <v>0</v>
      </c>
      <c r="BE214" s="30">
        <f t="shared" si="125"/>
        <v>0</v>
      </c>
      <c r="BF214" s="30">
        <f t="shared" si="126"/>
        <v>37.150440382436237</v>
      </c>
      <c r="BG214" s="30">
        <f t="shared" si="127"/>
        <v>56.397516091217121</v>
      </c>
      <c r="BH214" s="32">
        <f t="shared" si="118"/>
        <v>150.85974102932855</v>
      </c>
      <c r="BI214" s="32"/>
      <c r="BJ214" s="6"/>
      <c r="BK214" s="6"/>
    </row>
    <row r="215" spans="1:63" x14ac:dyDescent="0.3">
      <c r="A215" s="26" t="s">
        <v>430</v>
      </c>
      <c r="B215" s="26" t="s">
        <v>431</v>
      </c>
      <c r="C215" s="27">
        <f>VLOOKUP(B215,[1]площадь!$A$6:$B$257,2,0)</f>
        <v>2.8</v>
      </c>
      <c r="D215" s="14"/>
      <c r="E215" s="9">
        <f t="shared" si="117"/>
        <v>366</v>
      </c>
      <c r="F215" s="10">
        <v>31</v>
      </c>
      <c r="G215" s="10">
        <v>29</v>
      </c>
      <c r="H215" s="10">
        <v>31</v>
      </c>
      <c r="I215" s="10">
        <v>30</v>
      </c>
      <c r="J215" s="11">
        <v>31</v>
      </c>
      <c r="K215" s="11">
        <v>30</v>
      </c>
      <c r="L215" s="11">
        <v>31</v>
      </c>
      <c r="M215" s="11">
        <v>31</v>
      </c>
      <c r="N215" s="11">
        <v>30</v>
      </c>
      <c r="O215" s="11">
        <v>31</v>
      </c>
      <c r="P215" s="12">
        <v>30</v>
      </c>
      <c r="Q215" s="11">
        <v>31</v>
      </c>
      <c r="R215" s="14"/>
      <c r="S215" s="30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48">
        <f t="shared" si="110"/>
        <v>1.6248322311124254E-2</v>
      </c>
      <c r="AJ215" s="30">
        <f t="shared" si="128"/>
        <v>1.2278499699561544E-2</v>
      </c>
      <c r="AK215" s="48">
        <f t="shared" si="111"/>
        <v>1.4707996012352836E-3</v>
      </c>
      <c r="AL215" s="48">
        <f t="shared" si="112"/>
        <v>0</v>
      </c>
      <c r="AM215" s="48"/>
      <c r="AN215" s="14"/>
      <c r="AO215" s="14"/>
      <c r="AP215" s="14"/>
      <c r="AQ215" s="14"/>
      <c r="AR215" s="48">
        <f t="shared" si="113"/>
        <v>0</v>
      </c>
      <c r="AS215" s="30">
        <f t="shared" si="114"/>
        <v>1.7603661536949901E-2</v>
      </c>
      <c r="AT215" s="30">
        <f t="shared" si="115"/>
        <v>2.6723849692609384E-2</v>
      </c>
      <c r="AU215" s="14"/>
      <c r="AV215" s="30">
        <f t="shared" si="119"/>
        <v>37.791647896997681</v>
      </c>
      <c r="AW215" s="30">
        <f t="shared" si="120"/>
        <v>28.558316881216207</v>
      </c>
      <c r="AX215" s="30">
        <f t="shared" si="121"/>
        <v>3.4209033765211219</v>
      </c>
      <c r="AY215" s="30">
        <f t="shared" si="122"/>
        <v>0</v>
      </c>
      <c r="AZ215" s="30">
        <f t="shared" si="123"/>
        <v>0</v>
      </c>
      <c r="BA215" s="30">
        <v>0</v>
      </c>
      <c r="BB215" s="30">
        <v>0</v>
      </c>
      <c r="BC215" s="30">
        <v>0</v>
      </c>
      <c r="BD215" s="30">
        <f t="shared" si="124"/>
        <v>0</v>
      </c>
      <c r="BE215" s="30">
        <f t="shared" si="125"/>
        <v>0</v>
      </c>
      <c r="BF215" s="30">
        <f t="shared" si="126"/>
        <v>45.226623074270208</v>
      </c>
      <c r="BG215" s="30">
        <f t="shared" si="127"/>
        <v>68.657845676264316</v>
      </c>
      <c r="BH215" s="32">
        <f t="shared" si="118"/>
        <v>183.65533690526954</v>
      </c>
      <c r="BI215" s="32"/>
      <c r="BJ215" s="6"/>
      <c r="BK215" s="6"/>
    </row>
    <row r="216" spans="1:63" x14ac:dyDescent="0.3">
      <c r="A216" s="26" t="s">
        <v>432</v>
      </c>
      <c r="B216" s="26" t="s">
        <v>433</v>
      </c>
      <c r="C216" s="27">
        <f>VLOOKUP(B216,[1]площадь!$A$6:$B$257,2,0)</f>
        <v>2.8</v>
      </c>
      <c r="D216" s="14"/>
      <c r="E216" s="9">
        <f t="shared" si="117"/>
        <v>366</v>
      </c>
      <c r="F216" s="10">
        <v>31</v>
      </c>
      <c r="G216" s="10">
        <v>29</v>
      </c>
      <c r="H216" s="10">
        <v>31</v>
      </c>
      <c r="I216" s="10">
        <v>30</v>
      </c>
      <c r="J216" s="11">
        <v>31</v>
      </c>
      <c r="K216" s="11">
        <v>30</v>
      </c>
      <c r="L216" s="11">
        <v>31</v>
      </c>
      <c r="M216" s="11">
        <v>31</v>
      </c>
      <c r="N216" s="11">
        <v>30</v>
      </c>
      <c r="O216" s="11">
        <v>31</v>
      </c>
      <c r="P216" s="12">
        <v>30</v>
      </c>
      <c r="Q216" s="11">
        <v>31</v>
      </c>
      <c r="R216" s="14"/>
      <c r="S216" s="30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48">
        <f t="shared" si="110"/>
        <v>1.6248322311124254E-2</v>
      </c>
      <c r="AJ216" s="30">
        <f t="shared" si="128"/>
        <v>1.2278499699561544E-2</v>
      </c>
      <c r="AK216" s="48">
        <f t="shared" si="111"/>
        <v>1.4707996012352836E-3</v>
      </c>
      <c r="AL216" s="48">
        <f t="shared" si="112"/>
        <v>0</v>
      </c>
      <c r="AM216" s="48"/>
      <c r="AN216" s="14"/>
      <c r="AO216" s="14"/>
      <c r="AP216" s="14"/>
      <c r="AQ216" s="14"/>
      <c r="AR216" s="48">
        <f t="shared" si="113"/>
        <v>0</v>
      </c>
      <c r="AS216" s="30">
        <f t="shared" si="114"/>
        <v>1.7603661536949901E-2</v>
      </c>
      <c r="AT216" s="30">
        <f t="shared" si="115"/>
        <v>2.6723849692609384E-2</v>
      </c>
      <c r="AU216" s="14"/>
      <c r="AV216" s="30">
        <f t="shared" si="119"/>
        <v>37.791647896997681</v>
      </c>
      <c r="AW216" s="30">
        <f t="shared" si="120"/>
        <v>28.558316881216207</v>
      </c>
      <c r="AX216" s="30">
        <f t="shared" si="121"/>
        <v>3.4209033765211219</v>
      </c>
      <c r="AY216" s="30">
        <f t="shared" si="122"/>
        <v>0</v>
      </c>
      <c r="AZ216" s="30">
        <f t="shared" si="123"/>
        <v>0</v>
      </c>
      <c r="BA216" s="30">
        <v>0</v>
      </c>
      <c r="BB216" s="30">
        <v>0</v>
      </c>
      <c r="BC216" s="30">
        <v>0</v>
      </c>
      <c r="BD216" s="30">
        <f t="shared" si="124"/>
        <v>0</v>
      </c>
      <c r="BE216" s="30">
        <f t="shared" si="125"/>
        <v>0</v>
      </c>
      <c r="BF216" s="30">
        <f t="shared" si="126"/>
        <v>45.226623074270208</v>
      </c>
      <c r="BG216" s="30">
        <f t="shared" si="127"/>
        <v>68.657845676264316</v>
      </c>
      <c r="BH216" s="32">
        <f t="shared" si="118"/>
        <v>183.65533690526954</v>
      </c>
      <c r="BI216" s="32"/>
      <c r="BJ216" s="6"/>
      <c r="BK216" s="6"/>
    </row>
    <row r="217" spans="1:63" x14ac:dyDescent="0.3">
      <c r="A217" s="26" t="s">
        <v>434</v>
      </c>
      <c r="B217" s="26" t="s">
        <v>435</v>
      </c>
      <c r="C217" s="27">
        <f>VLOOKUP(B217,[1]площадь!$A$6:$B$257,2,0)</f>
        <v>4.5</v>
      </c>
      <c r="D217" s="14"/>
      <c r="E217" s="9">
        <f t="shared" si="117"/>
        <v>366</v>
      </c>
      <c r="F217" s="10">
        <v>31</v>
      </c>
      <c r="G217" s="10">
        <v>29</v>
      </c>
      <c r="H217" s="10">
        <v>31</v>
      </c>
      <c r="I217" s="10">
        <v>30</v>
      </c>
      <c r="J217" s="11">
        <v>31</v>
      </c>
      <c r="K217" s="11">
        <v>30</v>
      </c>
      <c r="L217" s="11">
        <v>31</v>
      </c>
      <c r="M217" s="11">
        <v>31</v>
      </c>
      <c r="N217" s="11">
        <v>30</v>
      </c>
      <c r="O217" s="11">
        <v>31</v>
      </c>
      <c r="P217" s="12">
        <v>30</v>
      </c>
      <c r="Q217" s="11">
        <v>31</v>
      </c>
      <c r="R217" s="14"/>
      <c r="S217" s="30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48">
        <f t="shared" si="110"/>
        <v>2.6113375142878269E-2</v>
      </c>
      <c r="AJ217" s="30">
        <f t="shared" si="128"/>
        <v>1.9733303088581053E-2</v>
      </c>
      <c r="AK217" s="48">
        <f t="shared" si="111"/>
        <v>2.363785073413849E-3</v>
      </c>
      <c r="AL217" s="48">
        <f t="shared" si="112"/>
        <v>0</v>
      </c>
      <c r="AM217" s="48"/>
      <c r="AN217" s="14"/>
      <c r="AO217" s="14"/>
      <c r="AP217" s="14"/>
      <c r="AQ217" s="14"/>
      <c r="AR217" s="48">
        <f t="shared" si="113"/>
        <v>0</v>
      </c>
      <c r="AS217" s="30">
        <f t="shared" si="114"/>
        <v>2.8291598898669484E-2</v>
      </c>
      <c r="AT217" s="30">
        <f t="shared" si="115"/>
        <v>4.2949044148836511E-2</v>
      </c>
      <c r="AU217" s="14"/>
      <c r="AV217" s="30">
        <f t="shared" si="119"/>
        <v>60.736576977317711</v>
      </c>
      <c r="AW217" s="30">
        <f t="shared" si="120"/>
        <v>45.8972949876689</v>
      </c>
      <c r="AX217" s="30">
        <f t="shared" si="121"/>
        <v>5.4978804265518031</v>
      </c>
      <c r="AY217" s="30">
        <f t="shared" si="122"/>
        <v>0</v>
      </c>
      <c r="AZ217" s="30">
        <f t="shared" si="123"/>
        <v>0</v>
      </c>
      <c r="BA217" s="30">
        <v>0</v>
      </c>
      <c r="BB217" s="30">
        <v>0</v>
      </c>
      <c r="BC217" s="30">
        <v>0</v>
      </c>
      <c r="BD217" s="30">
        <f t="shared" si="124"/>
        <v>0</v>
      </c>
      <c r="BE217" s="30">
        <f t="shared" si="125"/>
        <v>0</v>
      </c>
      <c r="BF217" s="30">
        <f t="shared" si="126"/>
        <v>72.685644226505687</v>
      </c>
      <c r="BG217" s="30">
        <f t="shared" si="127"/>
        <v>110.34296626542481</v>
      </c>
      <c r="BH217" s="32">
        <f t="shared" si="118"/>
        <v>295.16036288346891</v>
      </c>
      <c r="BI217" s="32"/>
      <c r="BJ217" s="6"/>
      <c r="BK217" s="6"/>
    </row>
    <row r="218" spans="1:63" x14ac:dyDescent="0.3">
      <c r="A218" s="26" t="s">
        <v>436</v>
      </c>
      <c r="B218" s="26" t="s">
        <v>437</v>
      </c>
      <c r="C218" s="27">
        <f>VLOOKUP(B218,[1]площадь!$A$6:$B$257,2,0)</f>
        <v>3.9</v>
      </c>
      <c r="D218" s="14"/>
      <c r="E218" s="9">
        <f t="shared" si="117"/>
        <v>366</v>
      </c>
      <c r="F218" s="10">
        <v>31</v>
      </c>
      <c r="G218" s="10">
        <v>29</v>
      </c>
      <c r="H218" s="10">
        <v>31</v>
      </c>
      <c r="I218" s="10">
        <v>30</v>
      </c>
      <c r="J218" s="11">
        <v>31</v>
      </c>
      <c r="K218" s="11">
        <v>30</v>
      </c>
      <c r="L218" s="11">
        <v>31</v>
      </c>
      <c r="M218" s="11">
        <v>31</v>
      </c>
      <c r="N218" s="11">
        <v>30</v>
      </c>
      <c r="O218" s="11">
        <v>31</v>
      </c>
      <c r="P218" s="12">
        <v>30</v>
      </c>
      <c r="Q218" s="11">
        <v>31</v>
      </c>
      <c r="R218" s="14"/>
      <c r="S218" s="30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48">
        <f t="shared" si="110"/>
        <v>2.2631591790494499E-2</v>
      </c>
      <c r="AJ218" s="30">
        <f t="shared" si="128"/>
        <v>1.7102196010103581E-2</v>
      </c>
      <c r="AK218" s="48">
        <f t="shared" si="111"/>
        <v>2.0486137302920021E-3</v>
      </c>
      <c r="AL218" s="48">
        <f t="shared" si="112"/>
        <v>0</v>
      </c>
      <c r="AM218" s="48"/>
      <c r="AN218" s="14"/>
      <c r="AO218" s="14"/>
      <c r="AP218" s="14"/>
      <c r="AQ218" s="14"/>
      <c r="AR218" s="48">
        <f t="shared" si="113"/>
        <v>0</v>
      </c>
      <c r="AS218" s="30">
        <f t="shared" si="114"/>
        <v>2.4519385712180219E-2</v>
      </c>
      <c r="AT218" s="30">
        <f t="shared" si="115"/>
        <v>3.7222504928991644E-2</v>
      </c>
      <c r="AU218" s="14"/>
      <c r="AV218" s="30">
        <f t="shared" si="119"/>
        <v>52.638366713675346</v>
      </c>
      <c r="AW218" s="30">
        <f t="shared" si="120"/>
        <v>39.777655655979721</v>
      </c>
      <c r="AX218" s="30">
        <f t="shared" si="121"/>
        <v>4.7648297030115625</v>
      </c>
      <c r="AY218" s="30">
        <f t="shared" si="122"/>
        <v>0</v>
      </c>
      <c r="AZ218" s="30">
        <f t="shared" si="123"/>
        <v>0</v>
      </c>
      <c r="BA218" s="30">
        <v>0</v>
      </c>
      <c r="BB218" s="30">
        <v>0</v>
      </c>
      <c r="BC218" s="30">
        <v>0</v>
      </c>
      <c r="BD218" s="30">
        <f t="shared" si="124"/>
        <v>0</v>
      </c>
      <c r="BE218" s="30">
        <f t="shared" si="125"/>
        <v>0</v>
      </c>
      <c r="BF218" s="30">
        <f t="shared" si="126"/>
        <v>62.994224996304929</v>
      </c>
      <c r="BG218" s="30">
        <f t="shared" si="127"/>
        <v>95.630570763368169</v>
      </c>
      <c r="BH218" s="32">
        <f t="shared" si="118"/>
        <v>255.80564783233973</v>
      </c>
      <c r="BI218" s="32"/>
      <c r="BJ218" s="6"/>
      <c r="BK218" s="6"/>
    </row>
    <row r="219" spans="1:63" x14ac:dyDescent="0.3">
      <c r="A219" s="26" t="s">
        <v>438</v>
      </c>
      <c r="B219" s="26" t="s">
        <v>439</v>
      </c>
      <c r="C219" s="27">
        <f>VLOOKUP(B219,[1]площадь!$A$6:$B$257,2,0)</f>
        <v>3.6</v>
      </c>
      <c r="D219" s="14"/>
      <c r="E219" s="9">
        <f t="shared" si="117"/>
        <v>366</v>
      </c>
      <c r="F219" s="10">
        <v>31</v>
      </c>
      <c r="G219" s="10">
        <v>29</v>
      </c>
      <c r="H219" s="10">
        <v>31</v>
      </c>
      <c r="I219" s="10">
        <v>30</v>
      </c>
      <c r="J219" s="11">
        <v>31</v>
      </c>
      <c r="K219" s="11">
        <v>30</v>
      </c>
      <c r="L219" s="11">
        <v>31</v>
      </c>
      <c r="M219" s="11">
        <v>31</v>
      </c>
      <c r="N219" s="11">
        <v>30</v>
      </c>
      <c r="O219" s="11">
        <v>31</v>
      </c>
      <c r="P219" s="12">
        <v>30</v>
      </c>
      <c r="Q219" s="11">
        <v>31</v>
      </c>
      <c r="R219" s="14"/>
      <c r="S219" s="30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48">
        <f t="shared" si="110"/>
        <v>2.0890700114302614E-2</v>
      </c>
      <c r="AJ219" s="30">
        <f t="shared" si="128"/>
        <v>1.5786642470864844E-2</v>
      </c>
      <c r="AK219" s="48">
        <f t="shared" si="111"/>
        <v>1.8910280587310791E-3</v>
      </c>
      <c r="AL219" s="48">
        <f t="shared" si="112"/>
        <v>0</v>
      </c>
      <c r="AM219" s="48"/>
      <c r="AN219" s="14"/>
      <c r="AO219" s="14"/>
      <c r="AP219" s="14"/>
      <c r="AQ219" s="14"/>
      <c r="AR219" s="48">
        <f t="shared" si="113"/>
        <v>0</v>
      </c>
      <c r="AS219" s="30">
        <f t="shared" si="114"/>
        <v>2.263327911893559E-2</v>
      </c>
      <c r="AT219" s="30">
        <f t="shared" si="115"/>
        <v>3.435923531906921E-2</v>
      </c>
      <c r="AU219" s="14"/>
      <c r="AV219" s="30">
        <f t="shared" si="119"/>
        <v>48.589261581854167</v>
      </c>
      <c r="AW219" s="30">
        <f t="shared" si="120"/>
        <v>36.717835990135121</v>
      </c>
      <c r="AX219" s="30">
        <f t="shared" si="121"/>
        <v>4.3983043412414426</v>
      </c>
      <c r="AY219" s="30">
        <f t="shared" si="122"/>
        <v>0</v>
      </c>
      <c r="AZ219" s="30">
        <f t="shared" si="123"/>
        <v>0</v>
      </c>
      <c r="BA219" s="30">
        <v>0</v>
      </c>
      <c r="BB219" s="30">
        <v>0</v>
      </c>
      <c r="BC219" s="30">
        <v>0</v>
      </c>
      <c r="BD219" s="30">
        <f t="shared" si="124"/>
        <v>0</v>
      </c>
      <c r="BE219" s="30">
        <f t="shared" si="125"/>
        <v>0</v>
      </c>
      <c r="BF219" s="30">
        <f t="shared" si="126"/>
        <v>58.148515381204554</v>
      </c>
      <c r="BG219" s="30">
        <f t="shared" si="127"/>
        <v>88.274373012339851</v>
      </c>
      <c r="BH219" s="32">
        <f t="shared" si="118"/>
        <v>236.12829030677514</v>
      </c>
      <c r="BI219" s="32"/>
      <c r="BJ219" s="6"/>
      <c r="BK219" s="6"/>
    </row>
    <row r="220" spans="1:63" x14ac:dyDescent="0.3">
      <c r="A220" s="26" t="s">
        <v>440</v>
      </c>
      <c r="B220" s="26" t="s">
        <v>441</v>
      </c>
      <c r="C220" s="27">
        <f>VLOOKUP(B220,[1]площадь!$A$6:$B$257,2,0)</f>
        <v>2.5</v>
      </c>
      <c r="D220" s="14"/>
      <c r="E220" s="9">
        <f t="shared" si="117"/>
        <v>366</v>
      </c>
      <c r="F220" s="10">
        <v>31</v>
      </c>
      <c r="G220" s="10">
        <v>29</v>
      </c>
      <c r="H220" s="10">
        <v>31</v>
      </c>
      <c r="I220" s="10">
        <v>30</v>
      </c>
      <c r="J220" s="11">
        <v>31</v>
      </c>
      <c r="K220" s="11">
        <v>30</v>
      </c>
      <c r="L220" s="11">
        <v>31</v>
      </c>
      <c r="M220" s="11">
        <v>31</v>
      </c>
      <c r="N220" s="11">
        <v>30</v>
      </c>
      <c r="O220" s="11">
        <v>31</v>
      </c>
      <c r="P220" s="12">
        <v>30</v>
      </c>
      <c r="Q220" s="11">
        <v>31</v>
      </c>
      <c r="R220" s="14"/>
      <c r="S220" s="30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48">
        <f t="shared" si="110"/>
        <v>1.4507430634932372E-2</v>
      </c>
      <c r="AJ220" s="30">
        <f t="shared" si="128"/>
        <v>1.0962946160322808E-2</v>
      </c>
      <c r="AK220" s="48">
        <f t="shared" si="111"/>
        <v>1.3132139296743604E-3</v>
      </c>
      <c r="AL220" s="48">
        <f t="shared" si="112"/>
        <v>0</v>
      </c>
      <c r="AM220" s="48"/>
      <c r="AN220" s="14"/>
      <c r="AO220" s="14"/>
      <c r="AP220" s="14"/>
      <c r="AQ220" s="14"/>
      <c r="AR220" s="48">
        <f t="shared" si="113"/>
        <v>0</v>
      </c>
      <c r="AS220" s="30">
        <f t="shared" si="114"/>
        <v>1.5717554943705268E-2</v>
      </c>
      <c r="AT220" s="30">
        <f t="shared" si="115"/>
        <v>2.386058008268695E-2</v>
      </c>
      <c r="AU220" s="14"/>
      <c r="AV220" s="30">
        <f t="shared" si="119"/>
        <v>33.742542765176509</v>
      </c>
      <c r="AW220" s="30">
        <f t="shared" si="120"/>
        <v>25.498497215371614</v>
      </c>
      <c r="AX220" s="30">
        <f t="shared" si="121"/>
        <v>3.0543780147510016</v>
      </c>
      <c r="AY220" s="30">
        <f t="shared" si="122"/>
        <v>0</v>
      </c>
      <c r="AZ220" s="30">
        <f t="shared" si="123"/>
        <v>0</v>
      </c>
      <c r="BA220" s="30">
        <v>0</v>
      </c>
      <c r="BB220" s="30">
        <v>0</v>
      </c>
      <c r="BC220" s="30">
        <v>0</v>
      </c>
      <c r="BD220" s="30">
        <f t="shared" si="124"/>
        <v>0</v>
      </c>
      <c r="BE220" s="30">
        <f t="shared" si="125"/>
        <v>0</v>
      </c>
      <c r="BF220" s="30">
        <f t="shared" si="126"/>
        <v>40.380913459169825</v>
      </c>
      <c r="BG220" s="30">
        <f t="shared" si="127"/>
        <v>61.301647925236004</v>
      </c>
      <c r="BH220" s="32">
        <f t="shared" si="118"/>
        <v>163.97797937970495</v>
      </c>
      <c r="BI220" s="32"/>
      <c r="BJ220" s="6"/>
      <c r="BK220" s="6"/>
    </row>
    <row r="221" spans="1:63" x14ac:dyDescent="0.3">
      <c r="A221" s="26" t="s">
        <v>442</v>
      </c>
      <c r="B221" s="26" t="s">
        <v>443</v>
      </c>
      <c r="C221" s="27">
        <f>VLOOKUP(B221,[1]площадь!$A$6:$B$257,2,0)</f>
        <v>3.6</v>
      </c>
      <c r="D221" s="14"/>
      <c r="E221" s="9">
        <f t="shared" si="117"/>
        <v>366</v>
      </c>
      <c r="F221" s="10">
        <v>31</v>
      </c>
      <c r="G221" s="10">
        <v>29</v>
      </c>
      <c r="H221" s="10">
        <v>31</v>
      </c>
      <c r="I221" s="10">
        <v>30</v>
      </c>
      <c r="J221" s="11">
        <v>31</v>
      </c>
      <c r="K221" s="11">
        <v>30</v>
      </c>
      <c r="L221" s="11">
        <v>31</v>
      </c>
      <c r="M221" s="11">
        <v>31</v>
      </c>
      <c r="N221" s="11">
        <v>30</v>
      </c>
      <c r="O221" s="11">
        <v>31</v>
      </c>
      <c r="P221" s="12">
        <v>30</v>
      </c>
      <c r="Q221" s="11">
        <v>31</v>
      </c>
      <c r="R221" s="14"/>
      <c r="S221" s="30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48">
        <f t="shared" si="110"/>
        <v>2.0890700114302614E-2</v>
      </c>
      <c r="AJ221" s="30">
        <f t="shared" si="128"/>
        <v>1.5786642470864844E-2</v>
      </c>
      <c r="AK221" s="48">
        <f t="shared" si="111"/>
        <v>1.8910280587310791E-3</v>
      </c>
      <c r="AL221" s="48">
        <f t="shared" si="112"/>
        <v>0</v>
      </c>
      <c r="AM221" s="48"/>
      <c r="AN221" s="14"/>
      <c r="AO221" s="14"/>
      <c r="AP221" s="14"/>
      <c r="AQ221" s="14"/>
      <c r="AR221" s="48">
        <f t="shared" si="113"/>
        <v>0</v>
      </c>
      <c r="AS221" s="30">
        <f t="shared" si="114"/>
        <v>2.263327911893559E-2</v>
      </c>
      <c r="AT221" s="30">
        <f t="shared" si="115"/>
        <v>3.435923531906921E-2</v>
      </c>
      <c r="AU221" s="14"/>
      <c r="AV221" s="30">
        <f t="shared" si="119"/>
        <v>48.589261581854167</v>
      </c>
      <c r="AW221" s="30">
        <f t="shared" si="120"/>
        <v>36.717835990135121</v>
      </c>
      <c r="AX221" s="30">
        <f t="shared" si="121"/>
        <v>4.3983043412414426</v>
      </c>
      <c r="AY221" s="30">
        <f t="shared" si="122"/>
        <v>0</v>
      </c>
      <c r="AZ221" s="30">
        <f t="shared" si="123"/>
        <v>0</v>
      </c>
      <c r="BA221" s="30">
        <v>0</v>
      </c>
      <c r="BB221" s="30">
        <v>0</v>
      </c>
      <c r="BC221" s="30">
        <v>0</v>
      </c>
      <c r="BD221" s="30">
        <f t="shared" si="124"/>
        <v>0</v>
      </c>
      <c r="BE221" s="30">
        <f t="shared" si="125"/>
        <v>0</v>
      </c>
      <c r="BF221" s="30">
        <f t="shared" si="126"/>
        <v>58.148515381204554</v>
      </c>
      <c r="BG221" s="30">
        <f t="shared" si="127"/>
        <v>88.274373012339851</v>
      </c>
      <c r="BH221" s="32">
        <f t="shared" si="118"/>
        <v>236.12829030677514</v>
      </c>
      <c r="BI221" s="32"/>
      <c r="BJ221" s="6"/>
      <c r="BK221" s="6"/>
    </row>
    <row r="222" spans="1:63" x14ac:dyDescent="0.3">
      <c r="A222" s="26" t="s">
        <v>444</v>
      </c>
      <c r="B222" s="26" t="s">
        <v>445</v>
      </c>
      <c r="C222" s="27">
        <f>VLOOKUP(B222,[1]площадь!$A$6:$B$257,2,0)</f>
        <v>3.6</v>
      </c>
      <c r="D222" s="14"/>
      <c r="E222" s="9">
        <f t="shared" si="117"/>
        <v>366</v>
      </c>
      <c r="F222" s="10">
        <v>31</v>
      </c>
      <c r="G222" s="10">
        <v>29</v>
      </c>
      <c r="H222" s="10">
        <v>31</v>
      </c>
      <c r="I222" s="10">
        <v>30</v>
      </c>
      <c r="J222" s="11">
        <v>31</v>
      </c>
      <c r="K222" s="11">
        <v>30</v>
      </c>
      <c r="L222" s="11">
        <v>31</v>
      </c>
      <c r="M222" s="11">
        <v>31</v>
      </c>
      <c r="N222" s="11">
        <v>30</v>
      </c>
      <c r="O222" s="11">
        <v>31</v>
      </c>
      <c r="P222" s="12">
        <v>30</v>
      </c>
      <c r="Q222" s="11">
        <v>31</v>
      </c>
      <c r="R222" s="14"/>
      <c r="S222" s="30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48">
        <f t="shared" si="110"/>
        <v>2.0890700114302614E-2</v>
      </c>
      <c r="AJ222" s="30">
        <f t="shared" si="128"/>
        <v>1.5786642470864844E-2</v>
      </c>
      <c r="AK222" s="48">
        <f t="shared" si="111"/>
        <v>1.8910280587310791E-3</v>
      </c>
      <c r="AL222" s="48">
        <f t="shared" si="112"/>
        <v>0</v>
      </c>
      <c r="AM222" s="48"/>
      <c r="AN222" s="14"/>
      <c r="AO222" s="14"/>
      <c r="AP222" s="14"/>
      <c r="AQ222" s="14"/>
      <c r="AR222" s="48">
        <f t="shared" si="113"/>
        <v>0</v>
      </c>
      <c r="AS222" s="30">
        <f t="shared" si="114"/>
        <v>2.263327911893559E-2</v>
      </c>
      <c r="AT222" s="30">
        <f t="shared" si="115"/>
        <v>3.435923531906921E-2</v>
      </c>
      <c r="AU222" s="14"/>
      <c r="AV222" s="30">
        <f t="shared" si="119"/>
        <v>48.589261581854167</v>
      </c>
      <c r="AW222" s="30">
        <f t="shared" si="120"/>
        <v>36.717835990135121</v>
      </c>
      <c r="AX222" s="30">
        <f t="shared" si="121"/>
        <v>4.3983043412414426</v>
      </c>
      <c r="AY222" s="30">
        <f t="shared" si="122"/>
        <v>0</v>
      </c>
      <c r="AZ222" s="30">
        <f t="shared" si="123"/>
        <v>0</v>
      </c>
      <c r="BA222" s="30">
        <v>0</v>
      </c>
      <c r="BB222" s="30">
        <v>0</v>
      </c>
      <c r="BC222" s="30">
        <v>0</v>
      </c>
      <c r="BD222" s="30">
        <f t="shared" si="124"/>
        <v>0</v>
      </c>
      <c r="BE222" s="30">
        <f t="shared" si="125"/>
        <v>0</v>
      </c>
      <c r="BF222" s="30">
        <f t="shared" si="126"/>
        <v>58.148515381204554</v>
      </c>
      <c r="BG222" s="30">
        <f t="shared" si="127"/>
        <v>88.274373012339851</v>
      </c>
      <c r="BH222" s="32">
        <f t="shared" ref="BH222:BH253" si="130">SUM(AV222:BG222)</f>
        <v>236.12829030677514</v>
      </c>
      <c r="BI222" s="32"/>
      <c r="BJ222" s="6"/>
      <c r="BK222" s="6"/>
    </row>
    <row r="223" spans="1:63" x14ac:dyDescent="0.3">
      <c r="A223" s="26" t="s">
        <v>446</v>
      </c>
      <c r="B223" s="26" t="s">
        <v>447</v>
      </c>
      <c r="C223" s="27">
        <f>VLOOKUP(B223,[1]площадь!$A$6:$B$257,2,0)</f>
        <v>3.6</v>
      </c>
      <c r="D223" s="14"/>
      <c r="E223" s="9">
        <f t="shared" si="117"/>
        <v>366</v>
      </c>
      <c r="F223" s="10">
        <v>31</v>
      </c>
      <c r="G223" s="10">
        <v>29</v>
      </c>
      <c r="H223" s="10">
        <v>31</v>
      </c>
      <c r="I223" s="10">
        <v>30</v>
      </c>
      <c r="J223" s="11">
        <v>31</v>
      </c>
      <c r="K223" s="11">
        <v>30</v>
      </c>
      <c r="L223" s="11">
        <v>31</v>
      </c>
      <c r="M223" s="11">
        <v>31</v>
      </c>
      <c r="N223" s="11">
        <v>30</v>
      </c>
      <c r="O223" s="11">
        <v>31</v>
      </c>
      <c r="P223" s="12">
        <v>30</v>
      </c>
      <c r="Q223" s="11">
        <v>31</v>
      </c>
      <c r="R223" s="14"/>
      <c r="S223" s="30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48">
        <f t="shared" si="110"/>
        <v>2.0890700114302614E-2</v>
      </c>
      <c r="AJ223" s="30">
        <f t="shared" si="128"/>
        <v>1.5786642470864844E-2</v>
      </c>
      <c r="AK223" s="48">
        <f t="shared" si="111"/>
        <v>1.8910280587310791E-3</v>
      </c>
      <c r="AL223" s="48">
        <f t="shared" si="112"/>
        <v>0</v>
      </c>
      <c r="AM223" s="48"/>
      <c r="AN223" s="14"/>
      <c r="AO223" s="14"/>
      <c r="AP223" s="14"/>
      <c r="AQ223" s="14"/>
      <c r="AR223" s="48">
        <f t="shared" si="113"/>
        <v>0</v>
      </c>
      <c r="AS223" s="30">
        <f t="shared" si="114"/>
        <v>2.263327911893559E-2</v>
      </c>
      <c r="AT223" s="30">
        <f t="shared" si="115"/>
        <v>3.435923531906921E-2</v>
      </c>
      <c r="AU223" s="14"/>
      <c r="AV223" s="30">
        <f t="shared" si="119"/>
        <v>48.589261581854167</v>
      </c>
      <c r="AW223" s="30">
        <f t="shared" si="120"/>
        <v>36.717835990135121</v>
      </c>
      <c r="AX223" s="30">
        <f t="shared" si="121"/>
        <v>4.3983043412414426</v>
      </c>
      <c r="AY223" s="30">
        <f t="shared" si="122"/>
        <v>0</v>
      </c>
      <c r="AZ223" s="30">
        <f t="shared" si="123"/>
        <v>0</v>
      </c>
      <c r="BA223" s="30">
        <v>0</v>
      </c>
      <c r="BB223" s="30">
        <v>0</v>
      </c>
      <c r="BC223" s="30">
        <v>0</v>
      </c>
      <c r="BD223" s="30">
        <f t="shared" si="124"/>
        <v>0</v>
      </c>
      <c r="BE223" s="30">
        <f t="shared" si="125"/>
        <v>0</v>
      </c>
      <c r="BF223" s="30">
        <f t="shared" si="126"/>
        <v>58.148515381204554</v>
      </c>
      <c r="BG223" s="30">
        <f t="shared" si="127"/>
        <v>88.274373012339851</v>
      </c>
      <c r="BH223" s="32">
        <f t="shared" si="130"/>
        <v>236.12829030677514</v>
      </c>
      <c r="BI223" s="32"/>
      <c r="BJ223" s="6"/>
      <c r="BK223" s="6"/>
    </row>
    <row r="224" spans="1:63" x14ac:dyDescent="0.3">
      <c r="A224" s="26" t="s">
        <v>449</v>
      </c>
      <c r="B224" s="26" t="s">
        <v>448</v>
      </c>
      <c r="C224" s="27">
        <f>VLOOKUP(B224,[1]площадь!$A$6:$B$257,2,0)</f>
        <v>3.6</v>
      </c>
      <c r="D224" s="51"/>
      <c r="E224" s="9">
        <f t="shared" si="117"/>
        <v>366</v>
      </c>
      <c r="F224" s="10">
        <v>31</v>
      </c>
      <c r="G224" s="10">
        <v>29</v>
      </c>
      <c r="H224" s="10">
        <v>31</v>
      </c>
      <c r="I224" s="10">
        <v>30</v>
      </c>
      <c r="J224" s="11">
        <v>31</v>
      </c>
      <c r="K224" s="11">
        <v>30</v>
      </c>
      <c r="L224" s="11">
        <v>31</v>
      </c>
      <c r="M224" s="11">
        <v>31</v>
      </c>
      <c r="N224" s="11">
        <v>30</v>
      </c>
      <c r="O224" s="11">
        <v>31</v>
      </c>
      <c r="P224" s="12">
        <v>30</v>
      </c>
      <c r="Q224" s="11">
        <v>31</v>
      </c>
      <c r="R224" s="14"/>
      <c r="S224" s="30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48">
        <f t="shared" si="110"/>
        <v>2.0890700114302614E-2</v>
      </c>
      <c r="AJ224" s="30">
        <f t="shared" si="128"/>
        <v>1.5786642470864844E-2</v>
      </c>
      <c r="AK224" s="48">
        <f t="shared" si="111"/>
        <v>1.8910280587310791E-3</v>
      </c>
      <c r="AL224" s="48">
        <f t="shared" si="112"/>
        <v>0</v>
      </c>
      <c r="AM224" s="48"/>
      <c r="AN224" s="14"/>
      <c r="AO224" s="14"/>
      <c r="AP224" s="14"/>
      <c r="AQ224" s="14"/>
      <c r="AR224" s="48">
        <f t="shared" si="113"/>
        <v>0</v>
      </c>
      <c r="AS224" s="30">
        <f t="shared" si="114"/>
        <v>2.263327911893559E-2</v>
      </c>
      <c r="AT224" s="30">
        <f t="shared" si="115"/>
        <v>3.435923531906921E-2</v>
      </c>
      <c r="AU224" s="14"/>
      <c r="AV224" s="30">
        <f t="shared" si="119"/>
        <v>48.589261581854167</v>
      </c>
      <c r="AW224" s="30">
        <f t="shared" si="120"/>
        <v>36.717835990135121</v>
      </c>
      <c r="AX224" s="30">
        <f t="shared" si="121"/>
        <v>4.3983043412414426</v>
      </c>
      <c r="AY224" s="30">
        <f t="shared" si="122"/>
        <v>0</v>
      </c>
      <c r="AZ224" s="30">
        <f t="shared" si="123"/>
        <v>0</v>
      </c>
      <c r="BA224" s="30">
        <v>0</v>
      </c>
      <c r="BB224" s="30">
        <v>0</v>
      </c>
      <c r="BC224" s="30">
        <v>0</v>
      </c>
      <c r="BD224" s="30">
        <f t="shared" si="124"/>
        <v>0</v>
      </c>
      <c r="BE224" s="30">
        <f t="shared" si="125"/>
        <v>0</v>
      </c>
      <c r="BF224" s="30">
        <f t="shared" si="126"/>
        <v>58.148515381204554</v>
      </c>
      <c r="BG224" s="30">
        <f t="shared" si="127"/>
        <v>88.274373012339851</v>
      </c>
      <c r="BH224" s="32">
        <f t="shared" si="130"/>
        <v>236.12829030677514</v>
      </c>
      <c r="BI224" s="32"/>
      <c r="BJ224" s="6"/>
      <c r="BK224" s="6"/>
    </row>
    <row r="225" spans="1:63" x14ac:dyDescent="0.3">
      <c r="A225" s="26" t="s">
        <v>450</v>
      </c>
      <c r="B225" s="26" t="s">
        <v>451</v>
      </c>
      <c r="C225" s="27">
        <f>VLOOKUP(B225,[1]площадь!$A$6:$B$257,2,0)</f>
        <v>7.6</v>
      </c>
      <c r="D225" s="14"/>
      <c r="E225" s="9">
        <f t="shared" si="117"/>
        <v>366</v>
      </c>
      <c r="F225" s="10">
        <v>31</v>
      </c>
      <c r="G225" s="10">
        <v>29</v>
      </c>
      <c r="H225" s="10">
        <v>31</v>
      </c>
      <c r="I225" s="10">
        <v>30</v>
      </c>
      <c r="J225" s="11">
        <v>31</v>
      </c>
      <c r="K225" s="11">
        <v>30</v>
      </c>
      <c r="L225" s="11">
        <v>31</v>
      </c>
      <c r="M225" s="11">
        <v>31</v>
      </c>
      <c r="N225" s="11">
        <v>30</v>
      </c>
      <c r="O225" s="11">
        <v>31</v>
      </c>
      <c r="P225" s="12">
        <v>30</v>
      </c>
      <c r="Q225" s="11">
        <v>31</v>
      </c>
      <c r="R225" s="14"/>
      <c r="S225" s="30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48">
        <f t="shared" si="110"/>
        <v>4.4102589130194408E-2</v>
      </c>
      <c r="AJ225" s="30">
        <f t="shared" si="128"/>
        <v>3.3327356327381333E-2</v>
      </c>
      <c r="AK225" s="48">
        <f t="shared" si="111"/>
        <v>3.9921703462100552E-3</v>
      </c>
      <c r="AL225" s="48">
        <f t="shared" si="112"/>
        <v>0</v>
      </c>
      <c r="AM225" s="48"/>
      <c r="AN225" s="14"/>
      <c r="AO225" s="14"/>
      <c r="AP225" s="14"/>
      <c r="AQ225" s="14"/>
      <c r="AR225" s="48">
        <f t="shared" si="113"/>
        <v>0</v>
      </c>
      <c r="AS225" s="30">
        <f t="shared" si="114"/>
        <v>4.7781367028864014E-2</v>
      </c>
      <c r="AT225" s="30">
        <f t="shared" si="115"/>
        <v>7.2536163451368332E-2</v>
      </c>
      <c r="AU225" s="14"/>
      <c r="AV225" s="30">
        <f t="shared" si="119"/>
        <v>102.57733000613658</v>
      </c>
      <c r="AW225" s="30">
        <f t="shared" si="120"/>
        <v>77.5154315347297</v>
      </c>
      <c r="AX225" s="30">
        <f t="shared" si="121"/>
        <v>9.2853091648430439</v>
      </c>
      <c r="AY225" s="30">
        <f t="shared" si="122"/>
        <v>0</v>
      </c>
      <c r="AZ225" s="30">
        <f t="shared" si="123"/>
        <v>0</v>
      </c>
      <c r="BA225" s="30">
        <v>0</v>
      </c>
      <c r="BB225" s="30">
        <v>0</v>
      </c>
      <c r="BC225" s="30">
        <v>0</v>
      </c>
      <c r="BD225" s="30">
        <f t="shared" si="124"/>
        <v>0</v>
      </c>
      <c r="BE225" s="30">
        <f t="shared" si="125"/>
        <v>0</v>
      </c>
      <c r="BF225" s="30">
        <f t="shared" si="126"/>
        <v>122.75797691587626</v>
      </c>
      <c r="BG225" s="30">
        <f t="shared" si="127"/>
        <v>186.35700969271744</v>
      </c>
      <c r="BH225" s="32">
        <f t="shared" si="130"/>
        <v>498.49305731430303</v>
      </c>
      <c r="BI225" s="32"/>
      <c r="BJ225" s="6"/>
      <c r="BK225" s="6"/>
    </row>
    <row r="226" spans="1:63" x14ac:dyDescent="0.3">
      <c r="A226" s="26" t="s">
        <v>452</v>
      </c>
      <c r="B226" s="26" t="s">
        <v>453</v>
      </c>
      <c r="C226" s="27">
        <f>VLOOKUP(B226,[1]площадь!$A$6:$B$257,2,0)</f>
        <v>6</v>
      </c>
      <c r="D226" s="14"/>
      <c r="E226" s="9">
        <f t="shared" si="117"/>
        <v>366</v>
      </c>
      <c r="F226" s="10">
        <v>31</v>
      </c>
      <c r="G226" s="10">
        <v>29</v>
      </c>
      <c r="H226" s="10">
        <v>31</v>
      </c>
      <c r="I226" s="10">
        <v>30</v>
      </c>
      <c r="J226" s="11">
        <v>31</v>
      </c>
      <c r="K226" s="11">
        <v>30</v>
      </c>
      <c r="L226" s="11">
        <v>31</v>
      </c>
      <c r="M226" s="11">
        <v>31</v>
      </c>
      <c r="N226" s="11">
        <v>30</v>
      </c>
      <c r="O226" s="11">
        <v>31</v>
      </c>
      <c r="P226" s="12">
        <v>30</v>
      </c>
      <c r="Q226" s="11">
        <v>31</v>
      </c>
      <c r="R226" s="14"/>
      <c r="S226" s="30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48">
        <f t="shared" si="110"/>
        <v>3.4817833523837688E-2</v>
      </c>
      <c r="AJ226" s="30">
        <f t="shared" si="128"/>
        <v>2.6311070784774737E-2</v>
      </c>
      <c r="AK226" s="48">
        <f t="shared" si="111"/>
        <v>3.151713431218465E-3</v>
      </c>
      <c r="AL226" s="48">
        <f t="shared" si="112"/>
        <v>0</v>
      </c>
      <c r="AM226" s="48"/>
      <c r="AN226" s="14"/>
      <c r="AO226" s="14"/>
      <c r="AP226" s="14"/>
      <c r="AQ226" s="14"/>
      <c r="AR226" s="48">
        <f t="shared" si="113"/>
        <v>0</v>
      </c>
      <c r="AS226" s="30">
        <f t="shared" si="114"/>
        <v>3.772213186489265E-2</v>
      </c>
      <c r="AT226" s="30">
        <f t="shared" si="115"/>
        <v>5.7265392198448686E-2</v>
      </c>
      <c r="AU226" s="14"/>
      <c r="AV226" s="30">
        <f t="shared" si="119"/>
        <v>80.982102636423605</v>
      </c>
      <c r="AW226" s="30">
        <f t="shared" si="120"/>
        <v>61.196393316891871</v>
      </c>
      <c r="AX226" s="30">
        <f t="shared" si="121"/>
        <v>7.3305072354024041</v>
      </c>
      <c r="AY226" s="30">
        <f t="shared" si="122"/>
        <v>0</v>
      </c>
      <c r="AZ226" s="30">
        <f t="shared" si="123"/>
        <v>0</v>
      </c>
      <c r="BA226" s="30">
        <v>0</v>
      </c>
      <c r="BB226" s="30">
        <v>0</v>
      </c>
      <c r="BC226" s="30">
        <v>0</v>
      </c>
      <c r="BD226" s="30">
        <f t="shared" si="124"/>
        <v>0</v>
      </c>
      <c r="BE226" s="30">
        <f t="shared" si="125"/>
        <v>0</v>
      </c>
      <c r="BF226" s="30">
        <f t="shared" si="126"/>
        <v>96.914192302007592</v>
      </c>
      <c r="BG226" s="30">
        <f t="shared" si="127"/>
        <v>147.12395502056643</v>
      </c>
      <c r="BH226" s="32">
        <f t="shared" si="130"/>
        <v>393.54715051129187</v>
      </c>
      <c r="BI226" s="32"/>
      <c r="BJ226" s="6"/>
      <c r="BK226" s="6"/>
    </row>
    <row r="227" spans="1:63" x14ac:dyDescent="0.3">
      <c r="A227" s="26" t="s">
        <v>454</v>
      </c>
      <c r="B227" s="26" t="s">
        <v>455</v>
      </c>
      <c r="C227" s="27">
        <f>VLOOKUP(B227,[1]площадь!$A$6:$B$257,2,0)</f>
        <v>6</v>
      </c>
      <c r="D227" s="14"/>
      <c r="E227" s="9">
        <f t="shared" si="117"/>
        <v>366</v>
      </c>
      <c r="F227" s="10">
        <v>31</v>
      </c>
      <c r="G227" s="10">
        <v>29</v>
      </c>
      <c r="H227" s="10">
        <v>31</v>
      </c>
      <c r="I227" s="10">
        <v>30</v>
      </c>
      <c r="J227" s="11">
        <v>31</v>
      </c>
      <c r="K227" s="11">
        <v>30</v>
      </c>
      <c r="L227" s="11">
        <v>31</v>
      </c>
      <c r="M227" s="11">
        <v>31</v>
      </c>
      <c r="N227" s="11">
        <v>30</v>
      </c>
      <c r="O227" s="11">
        <v>31</v>
      </c>
      <c r="P227" s="12">
        <v>30</v>
      </c>
      <c r="Q227" s="11">
        <v>31</v>
      </c>
      <c r="R227" s="14"/>
      <c r="S227" s="30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48">
        <f t="shared" si="110"/>
        <v>3.4817833523837688E-2</v>
      </c>
      <c r="AJ227" s="30">
        <f t="shared" si="128"/>
        <v>2.6311070784774737E-2</v>
      </c>
      <c r="AK227" s="48">
        <f t="shared" si="111"/>
        <v>3.151713431218465E-3</v>
      </c>
      <c r="AL227" s="48">
        <f t="shared" si="112"/>
        <v>0</v>
      </c>
      <c r="AM227" s="48"/>
      <c r="AN227" s="14"/>
      <c r="AO227" s="14"/>
      <c r="AP227" s="14"/>
      <c r="AQ227" s="14"/>
      <c r="AR227" s="48">
        <f t="shared" si="113"/>
        <v>0</v>
      </c>
      <c r="AS227" s="30">
        <f t="shared" si="114"/>
        <v>3.772213186489265E-2</v>
      </c>
      <c r="AT227" s="30">
        <f t="shared" si="115"/>
        <v>5.7265392198448686E-2</v>
      </c>
      <c r="AU227" s="14"/>
      <c r="AV227" s="30">
        <f t="shared" si="119"/>
        <v>80.982102636423605</v>
      </c>
      <c r="AW227" s="30">
        <f t="shared" si="120"/>
        <v>61.196393316891871</v>
      </c>
      <c r="AX227" s="30">
        <f t="shared" si="121"/>
        <v>7.3305072354024041</v>
      </c>
      <c r="AY227" s="30">
        <f t="shared" si="122"/>
        <v>0</v>
      </c>
      <c r="AZ227" s="30">
        <f t="shared" si="123"/>
        <v>0</v>
      </c>
      <c r="BA227" s="30">
        <v>0</v>
      </c>
      <c r="BB227" s="30">
        <v>0</v>
      </c>
      <c r="BC227" s="30">
        <v>0</v>
      </c>
      <c r="BD227" s="30">
        <f t="shared" si="124"/>
        <v>0</v>
      </c>
      <c r="BE227" s="30">
        <f t="shared" si="125"/>
        <v>0</v>
      </c>
      <c r="BF227" s="30">
        <f t="shared" si="126"/>
        <v>96.914192302007592</v>
      </c>
      <c r="BG227" s="30">
        <f t="shared" si="127"/>
        <v>147.12395502056643</v>
      </c>
      <c r="BH227" s="32">
        <f t="shared" si="130"/>
        <v>393.54715051129187</v>
      </c>
      <c r="BI227" s="32"/>
      <c r="BJ227" s="6"/>
      <c r="BK227" s="6"/>
    </row>
    <row r="228" spans="1:63" x14ac:dyDescent="0.3">
      <c r="A228" s="26" t="s">
        <v>456</v>
      </c>
      <c r="B228" s="26" t="s">
        <v>457</v>
      </c>
      <c r="C228" s="27">
        <f>VLOOKUP(B228,[1]площадь!$A$6:$B$257,2,0)</f>
        <v>5.9</v>
      </c>
      <c r="D228" s="14"/>
      <c r="E228" s="9">
        <f t="shared" si="117"/>
        <v>366</v>
      </c>
      <c r="F228" s="10">
        <v>31</v>
      </c>
      <c r="G228" s="10">
        <v>29</v>
      </c>
      <c r="H228" s="10">
        <v>31</v>
      </c>
      <c r="I228" s="10">
        <v>30</v>
      </c>
      <c r="J228" s="11">
        <v>31</v>
      </c>
      <c r="K228" s="11">
        <v>30</v>
      </c>
      <c r="L228" s="11">
        <v>31</v>
      </c>
      <c r="M228" s="11">
        <v>31</v>
      </c>
      <c r="N228" s="11">
        <v>30</v>
      </c>
      <c r="O228" s="11">
        <v>31</v>
      </c>
      <c r="P228" s="12">
        <v>30</v>
      </c>
      <c r="Q228" s="11">
        <v>31</v>
      </c>
      <c r="R228" s="14"/>
      <c r="S228" s="30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48">
        <f t="shared" si="110"/>
        <v>3.4237536298440396E-2</v>
      </c>
      <c r="AJ228" s="30">
        <f t="shared" si="128"/>
        <v>2.5872552938361829E-2</v>
      </c>
      <c r="AK228" s="48">
        <f t="shared" si="111"/>
        <v>3.0991848740314909E-3</v>
      </c>
      <c r="AL228" s="48">
        <f t="shared" si="112"/>
        <v>0</v>
      </c>
      <c r="AM228" s="48"/>
      <c r="AN228" s="14"/>
      <c r="AO228" s="14"/>
      <c r="AP228" s="14"/>
      <c r="AQ228" s="14"/>
      <c r="AR228" s="48">
        <f t="shared" si="113"/>
        <v>0</v>
      </c>
      <c r="AS228" s="30">
        <f t="shared" si="114"/>
        <v>3.7093429667144434E-2</v>
      </c>
      <c r="AT228" s="30">
        <f t="shared" si="115"/>
        <v>5.6310968995141208E-2</v>
      </c>
      <c r="AU228" s="14"/>
      <c r="AV228" s="30">
        <f t="shared" si="119"/>
        <v>79.632400925816555</v>
      </c>
      <c r="AW228" s="30">
        <f t="shared" ref="AW228:AW257" si="131">(U228+AJ228)*2325.88</f>
        <v>60.176453428277014</v>
      </c>
      <c r="AX228" s="30">
        <f t="shared" ref="AX228:AX257" si="132">(V228+AK228)*2325.88</f>
        <v>7.2083321148123645</v>
      </c>
      <c r="AY228" s="30">
        <f t="shared" ref="AY228:AY257" si="133">(W228+AL228)*2325.88</f>
        <v>0</v>
      </c>
      <c r="AZ228" s="30">
        <f t="shared" ref="AZ228:AZ257" si="134">(X228+AM228)*2325.88</f>
        <v>0</v>
      </c>
      <c r="BA228" s="30">
        <v>0</v>
      </c>
      <c r="BB228" s="30">
        <v>0</v>
      </c>
      <c r="BC228" s="30">
        <v>0</v>
      </c>
      <c r="BD228" s="30">
        <f t="shared" ref="BD228:BD257" si="135">(AC228+AQ228)*2325.88</f>
        <v>0</v>
      </c>
      <c r="BE228" s="30">
        <f t="shared" ref="BE228:BE257" si="136">(AD228+AR228)*2569.16</f>
        <v>0</v>
      </c>
      <c r="BF228" s="30">
        <f t="shared" ref="BF228:BF257" si="137">(AE228+AS228)*2569.16</f>
        <v>95.298955763640791</v>
      </c>
      <c r="BG228" s="30">
        <f t="shared" ref="BG228:BG257" si="138">(AF228+AT228)*2569.16</f>
        <v>144.67188910355699</v>
      </c>
      <c r="BH228" s="32">
        <f t="shared" si="130"/>
        <v>386.98803133610375</v>
      </c>
      <c r="BI228" s="32"/>
      <c r="BJ228" s="6"/>
      <c r="BK228" s="6"/>
    </row>
    <row r="229" spans="1:63" x14ac:dyDescent="0.3">
      <c r="A229" s="26" t="s">
        <v>458</v>
      </c>
      <c r="B229" s="26" t="s">
        <v>459</v>
      </c>
      <c r="C229" s="27">
        <f>VLOOKUP(B229,[1]площадь!$A$6:$B$257,2,0)</f>
        <v>5.9</v>
      </c>
      <c r="D229" s="14"/>
      <c r="E229" s="9">
        <f t="shared" si="117"/>
        <v>366</v>
      </c>
      <c r="F229" s="10">
        <v>31</v>
      </c>
      <c r="G229" s="10">
        <v>29</v>
      </c>
      <c r="H229" s="10">
        <v>31</v>
      </c>
      <c r="I229" s="10">
        <v>30</v>
      </c>
      <c r="J229" s="11">
        <v>31</v>
      </c>
      <c r="K229" s="11">
        <v>30</v>
      </c>
      <c r="L229" s="11">
        <v>31</v>
      </c>
      <c r="M229" s="11">
        <v>31</v>
      </c>
      <c r="N229" s="11">
        <v>30</v>
      </c>
      <c r="O229" s="11">
        <v>31</v>
      </c>
      <c r="P229" s="12">
        <v>30</v>
      </c>
      <c r="Q229" s="11">
        <v>31</v>
      </c>
      <c r="R229" s="14"/>
      <c r="S229" s="30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48">
        <f t="shared" ref="AI229:AI255" si="139">$AI$1*C229/31*F229</f>
        <v>3.4237536298440396E-2</v>
      </c>
      <c r="AJ229" s="30">
        <f t="shared" si="128"/>
        <v>2.5872552938361829E-2</v>
      </c>
      <c r="AK229" s="48">
        <f t="shared" ref="AK229:AK255" si="140">$AK$1*C229/31*H229</f>
        <v>3.0991848740314909E-3</v>
      </c>
      <c r="AL229" s="48">
        <f t="shared" ref="AL229:AL255" si="141">$AL$1*C229/30*I229</f>
        <v>0</v>
      </c>
      <c r="AM229" s="48"/>
      <c r="AN229" s="14"/>
      <c r="AO229" s="14"/>
      <c r="AP229" s="14"/>
      <c r="AQ229" s="14"/>
      <c r="AR229" s="48">
        <f t="shared" ref="AR229:AR257" si="142">$AR$1*C229/31*O229</f>
        <v>0</v>
      </c>
      <c r="AS229" s="30">
        <f t="shared" ref="AS229:AS257" si="143">$AS$1*C229/30*P229</f>
        <v>3.7093429667144434E-2</v>
      </c>
      <c r="AT229" s="30">
        <f t="shared" ref="AT229:AT257" si="144">$AT$1*C229/31*Q229</f>
        <v>5.6310968995141208E-2</v>
      </c>
      <c r="AU229" s="14"/>
      <c r="AV229" s="30">
        <f t="shared" ref="AV229:AV257" si="145">(T229+AI229)*2325.88</f>
        <v>79.632400925816555</v>
      </c>
      <c r="AW229" s="30">
        <f t="shared" si="131"/>
        <v>60.176453428277014</v>
      </c>
      <c r="AX229" s="30">
        <f t="shared" si="132"/>
        <v>7.2083321148123645</v>
      </c>
      <c r="AY229" s="30">
        <f t="shared" si="133"/>
        <v>0</v>
      </c>
      <c r="AZ229" s="30">
        <f t="shared" si="134"/>
        <v>0</v>
      </c>
      <c r="BA229" s="30">
        <v>0</v>
      </c>
      <c r="BB229" s="30">
        <v>0</v>
      </c>
      <c r="BC229" s="30">
        <v>0</v>
      </c>
      <c r="BD229" s="30">
        <f t="shared" si="135"/>
        <v>0</v>
      </c>
      <c r="BE229" s="30">
        <f t="shared" si="136"/>
        <v>0</v>
      </c>
      <c r="BF229" s="30">
        <f t="shared" si="137"/>
        <v>95.298955763640791</v>
      </c>
      <c r="BG229" s="30">
        <f t="shared" si="138"/>
        <v>144.67188910355699</v>
      </c>
      <c r="BH229" s="32">
        <f t="shared" si="130"/>
        <v>386.98803133610375</v>
      </c>
      <c r="BI229" s="32"/>
      <c r="BJ229" s="6"/>
      <c r="BK229" s="6"/>
    </row>
    <row r="230" spans="1:63" x14ac:dyDescent="0.3">
      <c r="A230" s="26" t="s">
        <v>460</v>
      </c>
      <c r="B230" s="26" t="s">
        <v>461</v>
      </c>
      <c r="C230" s="27">
        <f>VLOOKUP(B230,[1]площадь!$A$6:$B$257,2,0)</f>
        <v>4.4000000000000004</v>
      </c>
      <c r="D230" s="14"/>
      <c r="E230" s="9">
        <f t="shared" ref="E230:E257" si="146">SUM(F230:Q230)</f>
        <v>366</v>
      </c>
      <c r="F230" s="10">
        <v>31</v>
      </c>
      <c r="G230" s="10">
        <v>29</v>
      </c>
      <c r="H230" s="10">
        <v>31</v>
      </c>
      <c r="I230" s="10">
        <v>30</v>
      </c>
      <c r="J230" s="11">
        <v>31</v>
      </c>
      <c r="K230" s="11">
        <v>30</v>
      </c>
      <c r="L230" s="11">
        <v>31</v>
      </c>
      <c r="M230" s="11">
        <v>31</v>
      </c>
      <c r="N230" s="11">
        <v>30</v>
      </c>
      <c r="O230" s="11">
        <v>31</v>
      </c>
      <c r="P230" s="12">
        <v>30</v>
      </c>
      <c r="Q230" s="11">
        <v>31</v>
      </c>
      <c r="R230" s="14"/>
      <c r="S230" s="30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48">
        <f t="shared" si="139"/>
        <v>2.5533077917480974E-2</v>
      </c>
      <c r="AJ230" s="30">
        <f t="shared" si="128"/>
        <v>1.9294785242168145E-2</v>
      </c>
      <c r="AK230" s="48">
        <f t="shared" si="140"/>
        <v>2.3112565162268744E-3</v>
      </c>
      <c r="AL230" s="48">
        <f t="shared" si="141"/>
        <v>0</v>
      </c>
      <c r="AM230" s="48"/>
      <c r="AN230" s="14"/>
      <c r="AO230" s="14"/>
      <c r="AP230" s="14"/>
      <c r="AQ230" s="14"/>
      <c r="AR230" s="48">
        <f t="shared" si="142"/>
        <v>0</v>
      </c>
      <c r="AS230" s="30">
        <f t="shared" si="143"/>
        <v>2.7662896700921275E-2</v>
      </c>
      <c r="AT230" s="30">
        <f t="shared" si="144"/>
        <v>4.199462094552904E-2</v>
      </c>
      <c r="AU230" s="14"/>
      <c r="AV230" s="30">
        <f t="shared" si="145"/>
        <v>59.386875266710653</v>
      </c>
      <c r="AW230" s="30">
        <f t="shared" si="131"/>
        <v>44.87735509905405</v>
      </c>
      <c r="AX230" s="30">
        <f t="shared" si="132"/>
        <v>5.3757053059617625</v>
      </c>
      <c r="AY230" s="30">
        <f t="shared" si="133"/>
        <v>0</v>
      </c>
      <c r="AZ230" s="30">
        <f t="shared" si="134"/>
        <v>0</v>
      </c>
      <c r="BA230" s="30">
        <v>0</v>
      </c>
      <c r="BB230" s="30">
        <v>0</v>
      </c>
      <c r="BC230" s="30">
        <v>0</v>
      </c>
      <c r="BD230" s="30">
        <f t="shared" si="135"/>
        <v>0</v>
      </c>
      <c r="BE230" s="30">
        <f t="shared" si="136"/>
        <v>0</v>
      </c>
      <c r="BF230" s="30">
        <f t="shared" si="137"/>
        <v>71.0704076881389</v>
      </c>
      <c r="BG230" s="30">
        <f t="shared" si="138"/>
        <v>107.89090034841539</v>
      </c>
      <c r="BH230" s="32">
        <f t="shared" si="130"/>
        <v>288.60124370828078</v>
      </c>
      <c r="BI230" s="32"/>
      <c r="BJ230" s="6"/>
      <c r="BK230" s="6"/>
    </row>
    <row r="231" spans="1:63" x14ac:dyDescent="0.3">
      <c r="A231" s="26" t="s">
        <v>462</v>
      </c>
      <c r="B231" s="26" t="s">
        <v>463</v>
      </c>
      <c r="C231" s="27">
        <f>VLOOKUP(B231,[1]площадь!$A$6:$B$257,2,0)</f>
        <v>2.5</v>
      </c>
      <c r="D231" s="14"/>
      <c r="E231" s="9">
        <f t="shared" si="146"/>
        <v>366</v>
      </c>
      <c r="F231" s="10">
        <v>31</v>
      </c>
      <c r="G231" s="10">
        <v>29</v>
      </c>
      <c r="H231" s="10">
        <v>31</v>
      </c>
      <c r="I231" s="10">
        <v>30</v>
      </c>
      <c r="J231" s="11">
        <v>31</v>
      </c>
      <c r="K231" s="11">
        <v>30</v>
      </c>
      <c r="L231" s="11">
        <v>31</v>
      </c>
      <c r="M231" s="11">
        <v>31</v>
      </c>
      <c r="N231" s="11">
        <v>30</v>
      </c>
      <c r="O231" s="11">
        <v>31</v>
      </c>
      <c r="P231" s="12">
        <v>30</v>
      </c>
      <c r="Q231" s="11">
        <v>31</v>
      </c>
      <c r="R231" s="14"/>
      <c r="S231" s="30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48">
        <f t="shared" si="139"/>
        <v>1.4507430634932372E-2</v>
      </c>
      <c r="AJ231" s="30">
        <f t="shared" si="128"/>
        <v>1.0962946160322808E-2</v>
      </c>
      <c r="AK231" s="48">
        <f t="shared" si="140"/>
        <v>1.3132139296743604E-3</v>
      </c>
      <c r="AL231" s="48">
        <f t="shared" si="141"/>
        <v>0</v>
      </c>
      <c r="AM231" s="48"/>
      <c r="AN231" s="14"/>
      <c r="AO231" s="14"/>
      <c r="AP231" s="14"/>
      <c r="AQ231" s="14"/>
      <c r="AR231" s="48">
        <f t="shared" si="142"/>
        <v>0</v>
      </c>
      <c r="AS231" s="30">
        <f t="shared" si="143"/>
        <v>1.5717554943705268E-2</v>
      </c>
      <c r="AT231" s="30">
        <f t="shared" si="144"/>
        <v>2.386058008268695E-2</v>
      </c>
      <c r="AU231" s="14"/>
      <c r="AV231" s="30">
        <f t="shared" si="145"/>
        <v>33.742542765176509</v>
      </c>
      <c r="AW231" s="30">
        <f t="shared" si="131"/>
        <v>25.498497215371614</v>
      </c>
      <c r="AX231" s="30">
        <f t="shared" si="132"/>
        <v>3.0543780147510016</v>
      </c>
      <c r="AY231" s="30">
        <f t="shared" si="133"/>
        <v>0</v>
      </c>
      <c r="AZ231" s="30">
        <f t="shared" si="134"/>
        <v>0</v>
      </c>
      <c r="BA231" s="30">
        <v>0</v>
      </c>
      <c r="BB231" s="30">
        <v>0</v>
      </c>
      <c r="BC231" s="30">
        <v>0</v>
      </c>
      <c r="BD231" s="30">
        <f t="shared" si="135"/>
        <v>0</v>
      </c>
      <c r="BE231" s="30">
        <f t="shared" si="136"/>
        <v>0</v>
      </c>
      <c r="BF231" s="30">
        <f t="shared" si="137"/>
        <v>40.380913459169825</v>
      </c>
      <c r="BG231" s="30">
        <f t="shared" si="138"/>
        <v>61.301647925236004</v>
      </c>
      <c r="BH231" s="32">
        <f t="shared" si="130"/>
        <v>163.97797937970495</v>
      </c>
      <c r="BI231" s="32"/>
      <c r="BJ231" s="6"/>
      <c r="BK231" s="6"/>
    </row>
    <row r="232" spans="1:63" x14ac:dyDescent="0.3">
      <c r="A232" s="26" t="s">
        <v>464</v>
      </c>
      <c r="B232" s="26" t="s">
        <v>465</v>
      </c>
      <c r="C232" s="27">
        <f>VLOOKUP(B232,[1]площадь!$A$6:$B$257,2,0)</f>
        <v>3.8</v>
      </c>
      <c r="D232" s="14"/>
      <c r="E232" s="9">
        <f t="shared" si="146"/>
        <v>366</v>
      </c>
      <c r="F232" s="10">
        <v>31</v>
      </c>
      <c r="G232" s="10">
        <v>29</v>
      </c>
      <c r="H232" s="10">
        <v>31</v>
      </c>
      <c r="I232" s="10">
        <v>30</v>
      </c>
      <c r="J232" s="11">
        <v>31</v>
      </c>
      <c r="K232" s="11">
        <v>30</v>
      </c>
      <c r="L232" s="11">
        <v>31</v>
      </c>
      <c r="M232" s="11">
        <v>31</v>
      </c>
      <c r="N232" s="11">
        <v>30</v>
      </c>
      <c r="O232" s="11">
        <v>31</v>
      </c>
      <c r="P232" s="12">
        <v>30</v>
      </c>
      <c r="Q232" s="11">
        <v>31</v>
      </c>
      <c r="R232" s="14"/>
      <c r="S232" s="30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48">
        <f t="shared" si="139"/>
        <v>2.2051294565097204E-2</v>
      </c>
      <c r="AJ232" s="30">
        <f t="shared" si="128"/>
        <v>1.6663678163690666E-2</v>
      </c>
      <c r="AK232" s="48">
        <f t="shared" si="140"/>
        <v>1.9960851731050276E-3</v>
      </c>
      <c r="AL232" s="48">
        <f t="shared" si="141"/>
        <v>0</v>
      </c>
      <c r="AM232" s="48"/>
      <c r="AN232" s="14"/>
      <c r="AO232" s="14"/>
      <c r="AP232" s="14"/>
      <c r="AQ232" s="14"/>
      <c r="AR232" s="48">
        <f t="shared" si="142"/>
        <v>0</v>
      </c>
      <c r="AS232" s="30">
        <f t="shared" si="143"/>
        <v>2.3890683514432007E-2</v>
      </c>
      <c r="AT232" s="30">
        <f t="shared" si="144"/>
        <v>3.6268081725684166E-2</v>
      </c>
      <c r="AU232" s="14"/>
      <c r="AV232" s="30">
        <f t="shared" si="145"/>
        <v>51.288665003068289</v>
      </c>
      <c r="AW232" s="30">
        <f t="shared" si="131"/>
        <v>38.75771576736485</v>
      </c>
      <c r="AX232" s="30">
        <f t="shared" si="132"/>
        <v>4.642654582421522</v>
      </c>
      <c r="AY232" s="30">
        <f t="shared" si="133"/>
        <v>0</v>
      </c>
      <c r="AZ232" s="30">
        <f t="shared" si="134"/>
        <v>0</v>
      </c>
      <c r="BA232" s="30">
        <v>0</v>
      </c>
      <c r="BB232" s="30">
        <v>0</v>
      </c>
      <c r="BC232" s="30">
        <v>0</v>
      </c>
      <c r="BD232" s="30">
        <f t="shared" si="135"/>
        <v>0</v>
      </c>
      <c r="BE232" s="30">
        <f t="shared" si="136"/>
        <v>0</v>
      </c>
      <c r="BF232" s="30">
        <f t="shared" si="137"/>
        <v>61.378988457938128</v>
      </c>
      <c r="BG232" s="30">
        <f t="shared" si="138"/>
        <v>93.17850484635872</v>
      </c>
      <c r="BH232" s="32">
        <f t="shared" si="130"/>
        <v>249.24652865715152</v>
      </c>
      <c r="BI232" s="32"/>
      <c r="BJ232" s="6"/>
      <c r="BK232" s="6"/>
    </row>
    <row r="233" spans="1:63" x14ac:dyDescent="0.3">
      <c r="A233" s="26" t="s">
        <v>466</v>
      </c>
      <c r="B233" s="26" t="s">
        <v>467</v>
      </c>
      <c r="C233" s="27">
        <f>VLOOKUP(B233,[1]площадь!$A$6:$B$257,2,0)</f>
        <v>3.7</v>
      </c>
      <c r="D233" s="14"/>
      <c r="E233" s="9">
        <f t="shared" si="146"/>
        <v>366</v>
      </c>
      <c r="F233" s="10">
        <v>31</v>
      </c>
      <c r="G233" s="10">
        <v>29</v>
      </c>
      <c r="H233" s="10">
        <v>31</v>
      </c>
      <c r="I233" s="10">
        <v>30</v>
      </c>
      <c r="J233" s="11">
        <v>31</v>
      </c>
      <c r="K233" s="11">
        <v>30</v>
      </c>
      <c r="L233" s="11">
        <v>31</v>
      </c>
      <c r="M233" s="11">
        <v>31</v>
      </c>
      <c r="N233" s="11">
        <v>30</v>
      </c>
      <c r="O233" s="11">
        <v>31</v>
      </c>
      <c r="P233" s="12">
        <v>30</v>
      </c>
      <c r="Q233" s="11">
        <v>31</v>
      </c>
      <c r="R233" s="14"/>
      <c r="S233" s="30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48">
        <f t="shared" si="139"/>
        <v>2.1470997339699909E-2</v>
      </c>
      <c r="AJ233" s="30">
        <f t="shared" si="128"/>
        <v>1.6225160317277755E-2</v>
      </c>
      <c r="AK233" s="48">
        <f t="shared" si="140"/>
        <v>1.9435566159180533E-3</v>
      </c>
      <c r="AL233" s="48">
        <f t="shared" si="141"/>
        <v>0</v>
      </c>
      <c r="AM233" s="48"/>
      <c r="AN233" s="14"/>
      <c r="AO233" s="14"/>
      <c r="AP233" s="14"/>
      <c r="AQ233" s="14"/>
      <c r="AR233" s="48">
        <f t="shared" si="142"/>
        <v>0</v>
      </c>
      <c r="AS233" s="30">
        <f t="shared" si="143"/>
        <v>2.3261981316683798E-2</v>
      </c>
      <c r="AT233" s="30">
        <f t="shared" si="144"/>
        <v>3.5313658522376688E-2</v>
      </c>
      <c r="AU233" s="14"/>
      <c r="AV233" s="30">
        <f t="shared" si="145"/>
        <v>49.938963292461224</v>
      </c>
      <c r="AW233" s="30">
        <f t="shared" si="131"/>
        <v>37.737775878749986</v>
      </c>
      <c r="AX233" s="30">
        <f t="shared" si="132"/>
        <v>4.5204794618314823</v>
      </c>
      <c r="AY233" s="30">
        <f t="shared" si="133"/>
        <v>0</v>
      </c>
      <c r="AZ233" s="30">
        <f t="shared" si="134"/>
        <v>0</v>
      </c>
      <c r="BA233" s="30">
        <v>0</v>
      </c>
      <c r="BB233" s="30">
        <v>0</v>
      </c>
      <c r="BC233" s="30">
        <v>0</v>
      </c>
      <c r="BD233" s="30">
        <f t="shared" si="135"/>
        <v>0</v>
      </c>
      <c r="BE233" s="30">
        <f t="shared" si="136"/>
        <v>0</v>
      </c>
      <c r="BF233" s="30">
        <f t="shared" si="137"/>
        <v>59.763751919571341</v>
      </c>
      <c r="BG233" s="30">
        <f t="shared" si="138"/>
        <v>90.726438929349285</v>
      </c>
      <c r="BH233" s="32">
        <f t="shared" si="130"/>
        <v>242.68740948196333</v>
      </c>
      <c r="BI233" s="32"/>
      <c r="BJ233" s="6"/>
      <c r="BK233" s="6"/>
    </row>
    <row r="234" spans="1:63" x14ac:dyDescent="0.3">
      <c r="A234" s="26" t="s">
        <v>468</v>
      </c>
      <c r="B234" s="26" t="s">
        <v>469</v>
      </c>
      <c r="C234" s="27">
        <f>VLOOKUP(B234,[1]площадь!$A$6:$B$257,2,0)</f>
        <v>3.5</v>
      </c>
      <c r="D234" s="14"/>
      <c r="E234" s="9">
        <f t="shared" si="146"/>
        <v>366</v>
      </c>
      <c r="F234" s="10">
        <v>31</v>
      </c>
      <c r="G234" s="10">
        <v>29</v>
      </c>
      <c r="H234" s="10">
        <v>31</v>
      </c>
      <c r="I234" s="10">
        <v>30</v>
      </c>
      <c r="J234" s="11">
        <v>31</v>
      </c>
      <c r="K234" s="11">
        <v>30</v>
      </c>
      <c r="L234" s="11">
        <v>31</v>
      </c>
      <c r="M234" s="11">
        <v>31</v>
      </c>
      <c r="N234" s="11">
        <v>30</v>
      </c>
      <c r="O234" s="11">
        <v>31</v>
      </c>
      <c r="P234" s="12">
        <v>30</v>
      </c>
      <c r="Q234" s="11">
        <v>31</v>
      </c>
      <c r="R234" s="14"/>
      <c r="S234" s="30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48">
        <f t="shared" si="139"/>
        <v>2.0310402888905319E-2</v>
      </c>
      <c r="AJ234" s="30">
        <f t="shared" si="128"/>
        <v>1.5348124624451929E-2</v>
      </c>
      <c r="AK234" s="48">
        <f t="shared" si="140"/>
        <v>1.8384995015441046E-3</v>
      </c>
      <c r="AL234" s="48">
        <f t="shared" si="141"/>
        <v>0</v>
      </c>
      <c r="AM234" s="48"/>
      <c r="AN234" s="14"/>
      <c r="AO234" s="14"/>
      <c r="AP234" s="14"/>
      <c r="AQ234" s="14"/>
      <c r="AR234" s="48">
        <f t="shared" si="142"/>
        <v>0</v>
      </c>
      <c r="AS234" s="30">
        <f t="shared" si="143"/>
        <v>2.2004576921187378E-2</v>
      </c>
      <c r="AT234" s="30">
        <f t="shared" si="144"/>
        <v>3.3404812115761733E-2</v>
      </c>
      <c r="AU234" s="14"/>
      <c r="AV234" s="30">
        <f t="shared" si="145"/>
        <v>47.239559871247103</v>
      </c>
      <c r="AW234" s="30">
        <f t="shared" si="131"/>
        <v>35.697896101520257</v>
      </c>
      <c r="AX234" s="30">
        <f t="shared" si="132"/>
        <v>4.2761292206514021</v>
      </c>
      <c r="AY234" s="30">
        <f t="shared" si="133"/>
        <v>0</v>
      </c>
      <c r="AZ234" s="30">
        <f t="shared" si="134"/>
        <v>0</v>
      </c>
      <c r="BA234" s="30">
        <v>0</v>
      </c>
      <c r="BB234" s="30">
        <v>0</v>
      </c>
      <c r="BC234" s="30">
        <v>0</v>
      </c>
      <c r="BD234" s="30">
        <f t="shared" si="135"/>
        <v>0</v>
      </c>
      <c r="BE234" s="30">
        <f t="shared" si="136"/>
        <v>0</v>
      </c>
      <c r="BF234" s="30">
        <f t="shared" si="137"/>
        <v>56.53327884283776</v>
      </c>
      <c r="BG234" s="30">
        <f t="shared" si="138"/>
        <v>85.822307095330402</v>
      </c>
      <c r="BH234" s="32">
        <f t="shared" si="130"/>
        <v>229.56917113158693</v>
      </c>
      <c r="BI234" s="32"/>
      <c r="BJ234" s="6"/>
      <c r="BK234" s="6"/>
    </row>
    <row r="235" spans="1:63" x14ac:dyDescent="0.3">
      <c r="A235" s="26" t="s">
        <v>470</v>
      </c>
      <c r="B235" s="26" t="s">
        <v>471</v>
      </c>
      <c r="C235" s="27">
        <f>VLOOKUP(B235,[1]площадь!$A$6:$B$257,2,0)</f>
        <v>3.4</v>
      </c>
      <c r="D235" s="14"/>
      <c r="E235" s="9">
        <f t="shared" si="146"/>
        <v>366</v>
      </c>
      <c r="F235" s="10">
        <v>31</v>
      </c>
      <c r="G235" s="10">
        <v>29</v>
      </c>
      <c r="H235" s="10">
        <v>31</v>
      </c>
      <c r="I235" s="10">
        <v>30</v>
      </c>
      <c r="J235" s="11">
        <v>31</v>
      </c>
      <c r="K235" s="11">
        <v>30</v>
      </c>
      <c r="L235" s="11">
        <v>31</v>
      </c>
      <c r="M235" s="11">
        <v>31</v>
      </c>
      <c r="N235" s="11">
        <v>30</v>
      </c>
      <c r="O235" s="11">
        <v>31</v>
      </c>
      <c r="P235" s="12">
        <v>30</v>
      </c>
      <c r="Q235" s="11">
        <v>31</v>
      </c>
      <c r="R235" s="14"/>
      <c r="S235" s="30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48">
        <f t="shared" si="139"/>
        <v>1.9730105663508024E-2</v>
      </c>
      <c r="AJ235" s="30">
        <f t="shared" si="128"/>
        <v>1.4909606778039017E-2</v>
      </c>
      <c r="AK235" s="48">
        <f t="shared" si="140"/>
        <v>1.78597094435713E-3</v>
      </c>
      <c r="AL235" s="48">
        <f t="shared" si="141"/>
        <v>0</v>
      </c>
      <c r="AM235" s="48"/>
      <c r="AN235" s="14"/>
      <c r="AO235" s="14"/>
      <c r="AP235" s="14"/>
      <c r="AQ235" s="14"/>
      <c r="AR235" s="48">
        <f t="shared" si="142"/>
        <v>0</v>
      </c>
      <c r="AS235" s="30">
        <f t="shared" si="143"/>
        <v>2.1375874723439166E-2</v>
      </c>
      <c r="AT235" s="30">
        <f t="shared" si="144"/>
        <v>3.2450388912454255E-2</v>
      </c>
      <c r="AU235" s="14"/>
      <c r="AV235" s="30">
        <f t="shared" si="145"/>
        <v>45.889858160640046</v>
      </c>
      <c r="AW235" s="30">
        <f t="shared" si="131"/>
        <v>34.677956212905393</v>
      </c>
      <c r="AX235" s="30">
        <f t="shared" si="132"/>
        <v>4.1539541000613616</v>
      </c>
      <c r="AY235" s="30">
        <f t="shared" si="133"/>
        <v>0</v>
      </c>
      <c r="AZ235" s="30">
        <f t="shared" si="134"/>
        <v>0</v>
      </c>
      <c r="BA235" s="30">
        <v>0</v>
      </c>
      <c r="BB235" s="30">
        <v>0</v>
      </c>
      <c r="BC235" s="30">
        <v>0</v>
      </c>
      <c r="BD235" s="30">
        <f t="shared" si="135"/>
        <v>0</v>
      </c>
      <c r="BE235" s="30">
        <f t="shared" si="136"/>
        <v>0</v>
      </c>
      <c r="BF235" s="30">
        <f t="shared" si="137"/>
        <v>54.918042304470966</v>
      </c>
      <c r="BG235" s="30">
        <f t="shared" si="138"/>
        <v>83.370241178320967</v>
      </c>
      <c r="BH235" s="32">
        <f t="shared" si="130"/>
        <v>223.01005195639874</v>
      </c>
      <c r="BI235" s="32"/>
      <c r="BJ235" s="6"/>
      <c r="BK235" s="6"/>
    </row>
    <row r="236" spans="1:63" x14ac:dyDescent="0.3">
      <c r="A236" s="26" t="s">
        <v>472</v>
      </c>
      <c r="B236" s="26" t="s">
        <v>473</v>
      </c>
      <c r="C236" s="27">
        <f>VLOOKUP(B236,[1]площадь!$A$6:$B$257,2,0)</f>
        <v>2.9</v>
      </c>
      <c r="D236" s="14"/>
      <c r="E236" s="9">
        <f t="shared" si="146"/>
        <v>366</v>
      </c>
      <c r="F236" s="10">
        <v>31</v>
      </c>
      <c r="G236" s="10">
        <v>29</v>
      </c>
      <c r="H236" s="10">
        <v>31</v>
      </c>
      <c r="I236" s="10">
        <v>30</v>
      </c>
      <c r="J236" s="11">
        <v>31</v>
      </c>
      <c r="K236" s="11">
        <v>30</v>
      </c>
      <c r="L236" s="11">
        <v>31</v>
      </c>
      <c r="M236" s="11">
        <v>31</v>
      </c>
      <c r="N236" s="11">
        <v>30</v>
      </c>
      <c r="O236" s="11">
        <v>31</v>
      </c>
      <c r="P236" s="12">
        <v>30</v>
      </c>
      <c r="Q236" s="11">
        <v>31</v>
      </c>
      <c r="R236" s="14"/>
      <c r="S236" s="30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48">
        <f t="shared" si="139"/>
        <v>1.6828619536521549E-2</v>
      </c>
      <c r="AJ236" s="30">
        <f t="shared" si="128"/>
        <v>1.2717017545974457E-2</v>
      </c>
      <c r="AK236" s="48">
        <f t="shared" si="140"/>
        <v>1.523328158422258E-3</v>
      </c>
      <c r="AL236" s="48">
        <f t="shared" si="141"/>
        <v>0</v>
      </c>
      <c r="AM236" s="48"/>
      <c r="AN236" s="14"/>
      <c r="AO236" s="14"/>
      <c r="AP236" s="14"/>
      <c r="AQ236" s="14"/>
      <c r="AR236" s="48">
        <f t="shared" si="142"/>
        <v>0</v>
      </c>
      <c r="AS236" s="30">
        <f t="shared" si="143"/>
        <v>1.8232363734698113E-2</v>
      </c>
      <c r="AT236" s="30">
        <f t="shared" si="144"/>
        <v>2.7678272895916862E-2</v>
      </c>
      <c r="AU236" s="14"/>
      <c r="AV236" s="30">
        <f t="shared" si="145"/>
        <v>39.141349607604745</v>
      </c>
      <c r="AW236" s="30">
        <f t="shared" si="131"/>
        <v>29.578256769831071</v>
      </c>
      <c r="AX236" s="30">
        <f t="shared" si="132"/>
        <v>3.5430784971111615</v>
      </c>
      <c r="AY236" s="30">
        <f t="shared" si="133"/>
        <v>0</v>
      </c>
      <c r="AZ236" s="30">
        <f t="shared" si="134"/>
        <v>0</v>
      </c>
      <c r="BA236" s="30">
        <v>0</v>
      </c>
      <c r="BB236" s="30">
        <v>0</v>
      </c>
      <c r="BC236" s="30">
        <v>0</v>
      </c>
      <c r="BD236" s="30">
        <f t="shared" si="135"/>
        <v>0</v>
      </c>
      <c r="BE236" s="30">
        <f t="shared" si="136"/>
        <v>0</v>
      </c>
      <c r="BF236" s="30">
        <f t="shared" si="137"/>
        <v>46.841859612637002</v>
      </c>
      <c r="BG236" s="30">
        <f t="shared" si="138"/>
        <v>71.109911593273765</v>
      </c>
      <c r="BH236" s="32">
        <f t="shared" si="130"/>
        <v>190.21445608045775</v>
      </c>
      <c r="BI236" s="32"/>
      <c r="BJ236" s="6"/>
      <c r="BK236" s="6"/>
    </row>
    <row r="237" spans="1:63" x14ac:dyDescent="0.3">
      <c r="A237" s="26" t="s">
        <v>474</v>
      </c>
      <c r="B237" s="26" t="s">
        <v>475</v>
      </c>
      <c r="C237" s="27">
        <f>VLOOKUP(B237,[1]площадь!$A$6:$B$257,2,0)</f>
        <v>3.5</v>
      </c>
      <c r="D237" s="14"/>
      <c r="E237" s="9">
        <f t="shared" si="146"/>
        <v>366</v>
      </c>
      <c r="F237" s="10">
        <v>31</v>
      </c>
      <c r="G237" s="10">
        <v>29</v>
      </c>
      <c r="H237" s="10">
        <v>31</v>
      </c>
      <c r="I237" s="10">
        <v>30</v>
      </c>
      <c r="J237" s="11">
        <v>31</v>
      </c>
      <c r="K237" s="11">
        <v>30</v>
      </c>
      <c r="L237" s="11">
        <v>31</v>
      </c>
      <c r="M237" s="11">
        <v>31</v>
      </c>
      <c r="N237" s="11">
        <v>30</v>
      </c>
      <c r="O237" s="11">
        <v>31</v>
      </c>
      <c r="P237" s="12">
        <v>30</v>
      </c>
      <c r="Q237" s="11">
        <v>31</v>
      </c>
      <c r="R237" s="14"/>
      <c r="S237" s="30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48">
        <f t="shared" si="139"/>
        <v>2.0310402888905319E-2</v>
      </c>
      <c r="AJ237" s="30">
        <f t="shared" si="128"/>
        <v>1.5348124624451929E-2</v>
      </c>
      <c r="AK237" s="48">
        <f t="shared" si="140"/>
        <v>1.8384995015441046E-3</v>
      </c>
      <c r="AL237" s="48">
        <f t="shared" si="141"/>
        <v>0</v>
      </c>
      <c r="AM237" s="48"/>
      <c r="AN237" s="14"/>
      <c r="AO237" s="14"/>
      <c r="AP237" s="14"/>
      <c r="AQ237" s="14"/>
      <c r="AR237" s="48">
        <f t="shared" si="142"/>
        <v>0</v>
      </c>
      <c r="AS237" s="30">
        <f t="shared" si="143"/>
        <v>2.2004576921187378E-2</v>
      </c>
      <c r="AT237" s="30">
        <f t="shared" si="144"/>
        <v>3.3404812115761733E-2</v>
      </c>
      <c r="AU237" s="14"/>
      <c r="AV237" s="30">
        <f t="shared" si="145"/>
        <v>47.239559871247103</v>
      </c>
      <c r="AW237" s="30">
        <f t="shared" si="131"/>
        <v>35.697896101520257</v>
      </c>
      <c r="AX237" s="30">
        <f t="shared" si="132"/>
        <v>4.2761292206514021</v>
      </c>
      <c r="AY237" s="30">
        <f t="shared" si="133"/>
        <v>0</v>
      </c>
      <c r="AZ237" s="30">
        <f t="shared" si="134"/>
        <v>0</v>
      </c>
      <c r="BA237" s="30">
        <v>0</v>
      </c>
      <c r="BB237" s="30">
        <v>0</v>
      </c>
      <c r="BC237" s="30">
        <v>0</v>
      </c>
      <c r="BD237" s="30">
        <f t="shared" si="135"/>
        <v>0</v>
      </c>
      <c r="BE237" s="30">
        <f t="shared" si="136"/>
        <v>0</v>
      </c>
      <c r="BF237" s="30">
        <f t="shared" si="137"/>
        <v>56.53327884283776</v>
      </c>
      <c r="BG237" s="30">
        <f t="shared" si="138"/>
        <v>85.822307095330402</v>
      </c>
      <c r="BH237" s="32">
        <f t="shared" si="130"/>
        <v>229.56917113158693</v>
      </c>
      <c r="BI237" s="32"/>
      <c r="BJ237" s="6"/>
      <c r="BK237" s="6"/>
    </row>
    <row r="238" spans="1:63" x14ac:dyDescent="0.3">
      <c r="A238" s="26" t="s">
        <v>476</v>
      </c>
      <c r="B238" s="26" t="s">
        <v>477</v>
      </c>
      <c r="C238" s="27">
        <f>VLOOKUP(B238,[1]площадь!$A$6:$B$257,2,0)</f>
        <v>3.7</v>
      </c>
      <c r="D238" s="14"/>
      <c r="E238" s="9">
        <f t="shared" si="146"/>
        <v>366</v>
      </c>
      <c r="F238" s="10">
        <v>31</v>
      </c>
      <c r="G238" s="10">
        <v>29</v>
      </c>
      <c r="H238" s="10">
        <v>31</v>
      </c>
      <c r="I238" s="10">
        <v>30</v>
      </c>
      <c r="J238" s="11">
        <v>31</v>
      </c>
      <c r="K238" s="11">
        <v>30</v>
      </c>
      <c r="L238" s="11">
        <v>31</v>
      </c>
      <c r="M238" s="11">
        <v>31</v>
      </c>
      <c r="N238" s="11">
        <v>30</v>
      </c>
      <c r="O238" s="11">
        <v>31</v>
      </c>
      <c r="P238" s="12">
        <v>30</v>
      </c>
      <c r="Q238" s="11">
        <v>31</v>
      </c>
      <c r="R238" s="14"/>
      <c r="S238" s="30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48">
        <f t="shared" si="139"/>
        <v>2.1470997339699909E-2</v>
      </c>
      <c r="AJ238" s="30">
        <f t="shared" si="128"/>
        <v>1.6225160317277755E-2</v>
      </c>
      <c r="AK238" s="48">
        <f t="shared" si="140"/>
        <v>1.9435566159180533E-3</v>
      </c>
      <c r="AL238" s="48">
        <f t="shared" si="141"/>
        <v>0</v>
      </c>
      <c r="AM238" s="48"/>
      <c r="AN238" s="14"/>
      <c r="AO238" s="14"/>
      <c r="AP238" s="14"/>
      <c r="AQ238" s="14"/>
      <c r="AR238" s="48">
        <f t="shared" si="142"/>
        <v>0</v>
      </c>
      <c r="AS238" s="30">
        <f t="shared" si="143"/>
        <v>2.3261981316683798E-2</v>
      </c>
      <c r="AT238" s="30">
        <f t="shared" si="144"/>
        <v>3.5313658522376688E-2</v>
      </c>
      <c r="AU238" s="14"/>
      <c r="AV238" s="30">
        <f t="shared" si="145"/>
        <v>49.938963292461224</v>
      </c>
      <c r="AW238" s="30">
        <f t="shared" si="131"/>
        <v>37.737775878749986</v>
      </c>
      <c r="AX238" s="30">
        <f t="shared" si="132"/>
        <v>4.5204794618314823</v>
      </c>
      <c r="AY238" s="30">
        <f t="shared" si="133"/>
        <v>0</v>
      </c>
      <c r="AZ238" s="30">
        <f t="shared" si="134"/>
        <v>0</v>
      </c>
      <c r="BA238" s="30">
        <v>0</v>
      </c>
      <c r="BB238" s="30">
        <v>0</v>
      </c>
      <c r="BC238" s="30">
        <v>0</v>
      </c>
      <c r="BD238" s="30">
        <f t="shared" si="135"/>
        <v>0</v>
      </c>
      <c r="BE238" s="30">
        <f t="shared" si="136"/>
        <v>0</v>
      </c>
      <c r="BF238" s="30">
        <f t="shared" si="137"/>
        <v>59.763751919571341</v>
      </c>
      <c r="BG238" s="30">
        <f t="shared" si="138"/>
        <v>90.726438929349285</v>
      </c>
      <c r="BH238" s="32">
        <f t="shared" si="130"/>
        <v>242.68740948196333</v>
      </c>
      <c r="BI238" s="32"/>
      <c r="BJ238" s="6"/>
      <c r="BK238" s="6"/>
    </row>
    <row r="239" spans="1:63" x14ac:dyDescent="0.3">
      <c r="A239" s="26" t="s">
        <v>478</v>
      </c>
      <c r="B239" s="26" t="s">
        <v>479</v>
      </c>
      <c r="C239" s="27">
        <f>VLOOKUP(B239,[1]площадь!$A$6:$B$257,2,0)</f>
        <v>3.9</v>
      </c>
      <c r="D239" s="14"/>
      <c r="E239" s="9">
        <f t="shared" si="146"/>
        <v>366</v>
      </c>
      <c r="F239" s="10">
        <v>31</v>
      </c>
      <c r="G239" s="10">
        <v>29</v>
      </c>
      <c r="H239" s="10">
        <v>31</v>
      </c>
      <c r="I239" s="10">
        <v>30</v>
      </c>
      <c r="J239" s="11">
        <v>31</v>
      </c>
      <c r="K239" s="11">
        <v>30</v>
      </c>
      <c r="L239" s="11">
        <v>31</v>
      </c>
      <c r="M239" s="11">
        <v>31</v>
      </c>
      <c r="N239" s="11">
        <v>30</v>
      </c>
      <c r="O239" s="11">
        <v>31</v>
      </c>
      <c r="P239" s="12">
        <v>30</v>
      </c>
      <c r="Q239" s="11">
        <v>31</v>
      </c>
      <c r="R239" s="14"/>
      <c r="S239" s="30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48">
        <f t="shared" si="139"/>
        <v>2.2631591790494499E-2</v>
      </c>
      <c r="AJ239" s="30">
        <f t="shared" si="128"/>
        <v>1.7102196010103581E-2</v>
      </c>
      <c r="AK239" s="48">
        <f t="shared" si="140"/>
        <v>2.0486137302920021E-3</v>
      </c>
      <c r="AL239" s="48">
        <f t="shared" si="141"/>
        <v>0</v>
      </c>
      <c r="AM239" s="48"/>
      <c r="AN239" s="14"/>
      <c r="AO239" s="14"/>
      <c r="AP239" s="14"/>
      <c r="AQ239" s="14"/>
      <c r="AR239" s="48">
        <f t="shared" si="142"/>
        <v>0</v>
      </c>
      <c r="AS239" s="30">
        <f t="shared" si="143"/>
        <v>2.4519385712180219E-2</v>
      </c>
      <c r="AT239" s="30">
        <f t="shared" si="144"/>
        <v>3.7222504928991644E-2</v>
      </c>
      <c r="AU239" s="14"/>
      <c r="AV239" s="30">
        <f t="shared" si="145"/>
        <v>52.638366713675346</v>
      </c>
      <c r="AW239" s="30">
        <f t="shared" si="131"/>
        <v>39.777655655979721</v>
      </c>
      <c r="AX239" s="30">
        <f t="shared" si="132"/>
        <v>4.7648297030115625</v>
      </c>
      <c r="AY239" s="30">
        <f t="shared" si="133"/>
        <v>0</v>
      </c>
      <c r="AZ239" s="30">
        <f t="shared" si="134"/>
        <v>0</v>
      </c>
      <c r="BA239" s="30">
        <v>0</v>
      </c>
      <c r="BB239" s="30">
        <v>0</v>
      </c>
      <c r="BC239" s="30">
        <v>0</v>
      </c>
      <c r="BD239" s="30">
        <f t="shared" si="135"/>
        <v>0</v>
      </c>
      <c r="BE239" s="30">
        <f t="shared" si="136"/>
        <v>0</v>
      </c>
      <c r="BF239" s="30">
        <f t="shared" si="137"/>
        <v>62.994224996304929</v>
      </c>
      <c r="BG239" s="30">
        <f t="shared" si="138"/>
        <v>95.630570763368169</v>
      </c>
      <c r="BH239" s="32">
        <f t="shared" si="130"/>
        <v>255.80564783233973</v>
      </c>
      <c r="BI239" s="32"/>
      <c r="BJ239" s="6"/>
      <c r="BK239" s="6"/>
    </row>
    <row r="240" spans="1:63" x14ac:dyDescent="0.3">
      <c r="A240" s="26" t="s">
        <v>480</v>
      </c>
      <c r="B240" s="26" t="s">
        <v>481</v>
      </c>
      <c r="C240" s="27">
        <f>VLOOKUP(B240,[1]площадь!$A$6:$B$257,2,0)</f>
        <v>4.9000000000000004</v>
      </c>
      <c r="D240" s="14"/>
      <c r="E240" s="9">
        <f t="shared" si="146"/>
        <v>366</v>
      </c>
      <c r="F240" s="10">
        <v>31</v>
      </c>
      <c r="G240" s="10">
        <v>29</v>
      </c>
      <c r="H240" s="10">
        <v>31</v>
      </c>
      <c r="I240" s="10">
        <v>30</v>
      </c>
      <c r="J240" s="11">
        <v>31</v>
      </c>
      <c r="K240" s="11">
        <v>30</v>
      </c>
      <c r="L240" s="11">
        <v>31</v>
      </c>
      <c r="M240" s="11">
        <v>31</v>
      </c>
      <c r="N240" s="11">
        <v>30</v>
      </c>
      <c r="O240" s="11">
        <v>31</v>
      </c>
      <c r="P240" s="12">
        <v>30</v>
      </c>
      <c r="Q240" s="11">
        <v>31</v>
      </c>
      <c r="R240" s="14"/>
      <c r="S240" s="30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48">
        <f t="shared" si="139"/>
        <v>2.843456404446745E-2</v>
      </c>
      <c r="AJ240" s="30">
        <f t="shared" si="128"/>
        <v>2.1487374474232705E-2</v>
      </c>
      <c r="AK240" s="48">
        <f t="shared" si="140"/>
        <v>2.5738993021617467E-3</v>
      </c>
      <c r="AL240" s="48">
        <f t="shared" si="141"/>
        <v>0</v>
      </c>
      <c r="AM240" s="48"/>
      <c r="AN240" s="14"/>
      <c r="AO240" s="14"/>
      <c r="AP240" s="14"/>
      <c r="AQ240" s="14"/>
      <c r="AR240" s="48">
        <f t="shared" si="142"/>
        <v>0</v>
      </c>
      <c r="AS240" s="30">
        <f t="shared" si="143"/>
        <v>3.0806407689662332E-2</v>
      </c>
      <c r="AT240" s="30">
        <f t="shared" si="144"/>
        <v>4.676673696206643E-2</v>
      </c>
      <c r="AU240" s="14"/>
      <c r="AV240" s="30">
        <f t="shared" si="145"/>
        <v>66.135383819745954</v>
      </c>
      <c r="AW240" s="30">
        <f t="shared" si="131"/>
        <v>49.977054542128364</v>
      </c>
      <c r="AX240" s="30">
        <f t="shared" si="132"/>
        <v>5.9865809089119635</v>
      </c>
      <c r="AY240" s="30">
        <f t="shared" si="133"/>
        <v>0</v>
      </c>
      <c r="AZ240" s="30">
        <f t="shared" si="134"/>
        <v>0</v>
      </c>
      <c r="BA240" s="30">
        <v>0</v>
      </c>
      <c r="BB240" s="30">
        <v>0</v>
      </c>
      <c r="BC240" s="30">
        <v>0</v>
      </c>
      <c r="BD240" s="30">
        <f t="shared" si="135"/>
        <v>0</v>
      </c>
      <c r="BE240" s="30">
        <f t="shared" si="136"/>
        <v>0</v>
      </c>
      <c r="BF240" s="30">
        <f t="shared" si="137"/>
        <v>79.146590379972878</v>
      </c>
      <c r="BG240" s="30">
        <f t="shared" si="138"/>
        <v>120.15122993346259</v>
      </c>
      <c r="BH240" s="32">
        <f t="shared" si="130"/>
        <v>321.39683958422177</v>
      </c>
      <c r="BI240" s="32"/>
      <c r="BJ240" s="6"/>
      <c r="BK240" s="6"/>
    </row>
    <row r="241" spans="1:63" x14ac:dyDescent="0.3">
      <c r="A241" s="26" t="s">
        <v>482</v>
      </c>
      <c r="B241" s="26" t="s">
        <v>483</v>
      </c>
      <c r="C241" s="27">
        <f>VLOOKUP(B241,[1]площадь!$A$6:$B$257,2,0)</f>
        <v>2.1</v>
      </c>
      <c r="D241" s="14"/>
      <c r="E241" s="9">
        <f t="shared" si="146"/>
        <v>366</v>
      </c>
      <c r="F241" s="10">
        <v>31</v>
      </c>
      <c r="G241" s="10">
        <v>29</v>
      </c>
      <c r="H241" s="10">
        <v>31</v>
      </c>
      <c r="I241" s="10">
        <v>30</v>
      </c>
      <c r="J241" s="11">
        <v>31</v>
      </c>
      <c r="K241" s="11">
        <v>30</v>
      </c>
      <c r="L241" s="11">
        <v>31</v>
      </c>
      <c r="M241" s="11">
        <v>31</v>
      </c>
      <c r="N241" s="11">
        <v>30</v>
      </c>
      <c r="O241" s="11">
        <v>31</v>
      </c>
      <c r="P241" s="12">
        <v>30</v>
      </c>
      <c r="Q241" s="11">
        <v>31</v>
      </c>
      <c r="R241" s="14"/>
      <c r="S241" s="30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48">
        <f t="shared" si="139"/>
        <v>1.2186241733343192E-2</v>
      </c>
      <c r="AJ241" s="30">
        <f t="shared" si="128"/>
        <v>9.2088747746711594E-3</v>
      </c>
      <c r="AK241" s="48">
        <f t="shared" si="140"/>
        <v>1.1030997009264629E-3</v>
      </c>
      <c r="AL241" s="48">
        <f t="shared" si="141"/>
        <v>0</v>
      </c>
      <c r="AM241" s="48"/>
      <c r="AN241" s="14"/>
      <c r="AO241" s="14"/>
      <c r="AP241" s="14"/>
      <c r="AQ241" s="14"/>
      <c r="AR241" s="48">
        <f t="shared" si="142"/>
        <v>0</v>
      </c>
      <c r="AS241" s="30">
        <f t="shared" si="143"/>
        <v>1.3202746152712427E-2</v>
      </c>
      <c r="AT241" s="30">
        <f t="shared" si="144"/>
        <v>2.0042887269457039E-2</v>
      </c>
      <c r="AU241" s="14"/>
      <c r="AV241" s="30">
        <f t="shared" si="145"/>
        <v>28.343735922748266</v>
      </c>
      <c r="AW241" s="30">
        <f t="shared" si="131"/>
        <v>21.418737660912157</v>
      </c>
      <c r="AX241" s="30">
        <f t="shared" si="132"/>
        <v>2.5656775323908416</v>
      </c>
      <c r="AY241" s="30">
        <f t="shared" si="133"/>
        <v>0</v>
      </c>
      <c r="AZ241" s="30">
        <f t="shared" si="134"/>
        <v>0</v>
      </c>
      <c r="BA241" s="30">
        <v>0</v>
      </c>
      <c r="BB241" s="30">
        <v>0</v>
      </c>
      <c r="BC241" s="30">
        <v>0</v>
      </c>
      <c r="BD241" s="30">
        <f t="shared" si="135"/>
        <v>0</v>
      </c>
      <c r="BE241" s="30">
        <f t="shared" si="136"/>
        <v>0</v>
      </c>
      <c r="BF241" s="30">
        <f t="shared" si="137"/>
        <v>33.919967305702656</v>
      </c>
      <c r="BG241" s="30">
        <f t="shared" si="138"/>
        <v>51.493384257198244</v>
      </c>
      <c r="BH241" s="32">
        <f t="shared" si="130"/>
        <v>137.74150267895217</v>
      </c>
      <c r="BI241" s="32"/>
      <c r="BJ241" s="6"/>
      <c r="BK241" s="6"/>
    </row>
    <row r="242" spans="1:63" x14ac:dyDescent="0.3">
      <c r="A242" s="26" t="s">
        <v>484</v>
      </c>
      <c r="B242" s="26" t="s">
        <v>485</v>
      </c>
      <c r="C242" s="27">
        <f>VLOOKUP(B242,[1]площадь!$A$6:$B$257,2,0)</f>
        <v>2.5</v>
      </c>
      <c r="D242" s="14"/>
      <c r="E242" s="9">
        <f t="shared" si="146"/>
        <v>366</v>
      </c>
      <c r="F242" s="10">
        <v>31</v>
      </c>
      <c r="G242" s="10">
        <v>29</v>
      </c>
      <c r="H242" s="10">
        <v>31</v>
      </c>
      <c r="I242" s="10">
        <v>30</v>
      </c>
      <c r="J242" s="11">
        <v>31</v>
      </c>
      <c r="K242" s="11">
        <v>30</v>
      </c>
      <c r="L242" s="11">
        <v>31</v>
      </c>
      <c r="M242" s="11">
        <v>31</v>
      </c>
      <c r="N242" s="11">
        <v>30</v>
      </c>
      <c r="O242" s="11">
        <v>31</v>
      </c>
      <c r="P242" s="12">
        <v>30</v>
      </c>
      <c r="Q242" s="11">
        <v>31</v>
      </c>
      <c r="R242" s="14"/>
      <c r="S242" s="30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48">
        <f t="shared" si="139"/>
        <v>1.4507430634932372E-2</v>
      </c>
      <c r="AJ242" s="30">
        <f t="shared" si="128"/>
        <v>1.0962946160322808E-2</v>
      </c>
      <c r="AK242" s="48">
        <f t="shared" si="140"/>
        <v>1.3132139296743604E-3</v>
      </c>
      <c r="AL242" s="48">
        <f t="shared" si="141"/>
        <v>0</v>
      </c>
      <c r="AM242" s="48"/>
      <c r="AN242" s="14"/>
      <c r="AO242" s="14"/>
      <c r="AP242" s="14"/>
      <c r="AQ242" s="14"/>
      <c r="AR242" s="48">
        <f t="shared" si="142"/>
        <v>0</v>
      </c>
      <c r="AS242" s="30">
        <f t="shared" si="143"/>
        <v>1.5717554943705268E-2</v>
      </c>
      <c r="AT242" s="30">
        <f t="shared" si="144"/>
        <v>2.386058008268695E-2</v>
      </c>
      <c r="AU242" s="14"/>
      <c r="AV242" s="30">
        <f t="shared" si="145"/>
        <v>33.742542765176509</v>
      </c>
      <c r="AW242" s="30">
        <f t="shared" si="131"/>
        <v>25.498497215371614</v>
      </c>
      <c r="AX242" s="30">
        <f t="shared" si="132"/>
        <v>3.0543780147510016</v>
      </c>
      <c r="AY242" s="30">
        <f t="shared" si="133"/>
        <v>0</v>
      </c>
      <c r="AZ242" s="30">
        <f t="shared" si="134"/>
        <v>0</v>
      </c>
      <c r="BA242" s="30">
        <v>0</v>
      </c>
      <c r="BB242" s="30">
        <v>0</v>
      </c>
      <c r="BC242" s="30">
        <v>0</v>
      </c>
      <c r="BD242" s="30">
        <f t="shared" si="135"/>
        <v>0</v>
      </c>
      <c r="BE242" s="30">
        <f t="shared" si="136"/>
        <v>0</v>
      </c>
      <c r="BF242" s="30">
        <f t="shared" si="137"/>
        <v>40.380913459169825</v>
      </c>
      <c r="BG242" s="30">
        <f t="shared" si="138"/>
        <v>61.301647925236004</v>
      </c>
      <c r="BH242" s="32">
        <f t="shared" si="130"/>
        <v>163.97797937970495</v>
      </c>
      <c r="BI242" s="32"/>
      <c r="BJ242" s="6"/>
      <c r="BK242" s="6"/>
    </row>
    <row r="243" spans="1:63" x14ac:dyDescent="0.3">
      <c r="A243" s="26" t="s">
        <v>486</v>
      </c>
      <c r="B243" s="26" t="s">
        <v>487</v>
      </c>
      <c r="C243" s="27">
        <f>VLOOKUP(B243,[1]площадь!$A$6:$B$257,2,0)</f>
        <v>3.6</v>
      </c>
      <c r="D243" s="14"/>
      <c r="E243" s="9">
        <f t="shared" si="146"/>
        <v>366</v>
      </c>
      <c r="F243" s="10">
        <v>31</v>
      </c>
      <c r="G243" s="10">
        <v>29</v>
      </c>
      <c r="H243" s="10">
        <v>31</v>
      </c>
      <c r="I243" s="10">
        <v>30</v>
      </c>
      <c r="J243" s="11">
        <v>31</v>
      </c>
      <c r="K243" s="11">
        <v>30</v>
      </c>
      <c r="L243" s="11">
        <v>31</v>
      </c>
      <c r="M243" s="11">
        <v>31</v>
      </c>
      <c r="N243" s="11">
        <v>30</v>
      </c>
      <c r="O243" s="11">
        <v>31</v>
      </c>
      <c r="P243" s="12">
        <v>30</v>
      </c>
      <c r="Q243" s="11">
        <v>31</v>
      </c>
      <c r="R243" s="14"/>
      <c r="S243" s="30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48">
        <f t="shared" si="139"/>
        <v>2.0890700114302614E-2</v>
      </c>
      <c r="AJ243" s="30">
        <f t="shared" si="128"/>
        <v>1.5786642470864844E-2</v>
      </c>
      <c r="AK243" s="48">
        <f t="shared" si="140"/>
        <v>1.8910280587310791E-3</v>
      </c>
      <c r="AL243" s="48">
        <f t="shared" si="141"/>
        <v>0</v>
      </c>
      <c r="AM243" s="48"/>
      <c r="AN243" s="14"/>
      <c r="AO243" s="14"/>
      <c r="AP243" s="14"/>
      <c r="AQ243" s="14"/>
      <c r="AR243" s="48">
        <f t="shared" si="142"/>
        <v>0</v>
      </c>
      <c r="AS243" s="30">
        <f t="shared" si="143"/>
        <v>2.263327911893559E-2</v>
      </c>
      <c r="AT243" s="30">
        <f t="shared" si="144"/>
        <v>3.435923531906921E-2</v>
      </c>
      <c r="AU243" s="14"/>
      <c r="AV243" s="30">
        <f t="shared" si="145"/>
        <v>48.589261581854167</v>
      </c>
      <c r="AW243" s="30">
        <f t="shared" si="131"/>
        <v>36.717835990135121</v>
      </c>
      <c r="AX243" s="30">
        <f t="shared" si="132"/>
        <v>4.3983043412414426</v>
      </c>
      <c r="AY243" s="30">
        <f t="shared" si="133"/>
        <v>0</v>
      </c>
      <c r="AZ243" s="30">
        <f t="shared" si="134"/>
        <v>0</v>
      </c>
      <c r="BA243" s="30">
        <v>0</v>
      </c>
      <c r="BB243" s="30">
        <v>0</v>
      </c>
      <c r="BC243" s="30">
        <v>0</v>
      </c>
      <c r="BD243" s="30">
        <f t="shared" si="135"/>
        <v>0</v>
      </c>
      <c r="BE243" s="30">
        <f t="shared" si="136"/>
        <v>0</v>
      </c>
      <c r="BF243" s="30">
        <f t="shared" si="137"/>
        <v>58.148515381204554</v>
      </c>
      <c r="BG243" s="30">
        <f t="shared" si="138"/>
        <v>88.274373012339851</v>
      </c>
      <c r="BH243" s="32">
        <f t="shared" si="130"/>
        <v>236.12829030677514</v>
      </c>
      <c r="BI243" s="32"/>
      <c r="BJ243" s="6"/>
      <c r="BK243" s="6"/>
    </row>
    <row r="244" spans="1:63" x14ac:dyDescent="0.3">
      <c r="A244" s="26" t="s">
        <v>488</v>
      </c>
      <c r="B244" s="26" t="s">
        <v>489</v>
      </c>
      <c r="C244" s="27">
        <f>VLOOKUP(B244,[1]площадь!$A$6:$B$257,2,0)</f>
        <v>4</v>
      </c>
      <c r="D244" s="14"/>
      <c r="E244" s="9">
        <f t="shared" si="146"/>
        <v>366</v>
      </c>
      <c r="F244" s="10">
        <v>31</v>
      </c>
      <c r="G244" s="10">
        <v>29</v>
      </c>
      <c r="H244" s="10">
        <v>31</v>
      </c>
      <c r="I244" s="10">
        <v>30</v>
      </c>
      <c r="J244" s="11">
        <v>31</v>
      </c>
      <c r="K244" s="11">
        <v>30</v>
      </c>
      <c r="L244" s="11">
        <v>31</v>
      </c>
      <c r="M244" s="11">
        <v>31</v>
      </c>
      <c r="N244" s="11">
        <v>30</v>
      </c>
      <c r="O244" s="11">
        <v>31</v>
      </c>
      <c r="P244" s="12">
        <v>30</v>
      </c>
      <c r="Q244" s="11">
        <v>31</v>
      </c>
      <c r="R244" s="14"/>
      <c r="S244" s="30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48">
        <f t="shared" si="139"/>
        <v>2.3211889015891794E-2</v>
      </c>
      <c r="AJ244" s="30">
        <f t="shared" si="128"/>
        <v>1.7540713856516493E-2</v>
      </c>
      <c r="AK244" s="48">
        <f t="shared" si="140"/>
        <v>2.1011422874789767E-3</v>
      </c>
      <c r="AL244" s="48">
        <f t="shared" si="141"/>
        <v>0</v>
      </c>
      <c r="AM244" s="48"/>
      <c r="AN244" s="14"/>
      <c r="AO244" s="14"/>
      <c r="AP244" s="14"/>
      <c r="AQ244" s="14"/>
      <c r="AR244" s="48">
        <f t="shared" si="142"/>
        <v>0</v>
      </c>
      <c r="AS244" s="30">
        <f t="shared" si="143"/>
        <v>2.5148087909928431E-2</v>
      </c>
      <c r="AT244" s="30">
        <f t="shared" si="144"/>
        <v>3.8176928132299122E-2</v>
      </c>
      <c r="AU244" s="14"/>
      <c r="AV244" s="30">
        <f t="shared" si="145"/>
        <v>53.98806842428241</v>
      </c>
      <c r="AW244" s="30">
        <f t="shared" si="131"/>
        <v>40.797595544594579</v>
      </c>
      <c r="AX244" s="30">
        <f t="shared" si="132"/>
        <v>4.8870048236016022</v>
      </c>
      <c r="AY244" s="30">
        <f t="shared" si="133"/>
        <v>0</v>
      </c>
      <c r="AZ244" s="30">
        <f t="shared" si="134"/>
        <v>0</v>
      </c>
      <c r="BA244" s="30">
        <v>0</v>
      </c>
      <c r="BB244" s="30">
        <v>0</v>
      </c>
      <c r="BC244" s="30">
        <v>0</v>
      </c>
      <c r="BD244" s="30">
        <f t="shared" si="135"/>
        <v>0</v>
      </c>
      <c r="BE244" s="30">
        <f t="shared" si="136"/>
        <v>0</v>
      </c>
      <c r="BF244" s="30">
        <f t="shared" si="137"/>
        <v>64.609461534671723</v>
      </c>
      <c r="BG244" s="30">
        <f t="shared" si="138"/>
        <v>98.082636680377604</v>
      </c>
      <c r="BH244" s="32">
        <f t="shared" si="130"/>
        <v>262.36476700752792</v>
      </c>
      <c r="BI244" s="32"/>
      <c r="BJ244" s="6"/>
      <c r="BK244" s="6"/>
    </row>
    <row r="245" spans="1:63" x14ac:dyDescent="0.3">
      <c r="A245" s="26" t="s">
        <v>490</v>
      </c>
      <c r="B245" s="26" t="s">
        <v>491</v>
      </c>
      <c r="C245" s="27">
        <f>VLOOKUP(B245,[1]площадь!$A$6:$B$257,2,0)</f>
        <v>4.2</v>
      </c>
      <c r="D245" s="14"/>
      <c r="E245" s="9">
        <f t="shared" si="146"/>
        <v>366</v>
      </c>
      <c r="F245" s="10">
        <v>31</v>
      </c>
      <c r="G245" s="10">
        <v>29</v>
      </c>
      <c r="H245" s="10">
        <v>31</v>
      </c>
      <c r="I245" s="10">
        <v>30</v>
      </c>
      <c r="J245" s="11">
        <v>31</v>
      </c>
      <c r="K245" s="11">
        <v>30</v>
      </c>
      <c r="L245" s="11">
        <v>31</v>
      </c>
      <c r="M245" s="11">
        <v>31</v>
      </c>
      <c r="N245" s="11">
        <v>30</v>
      </c>
      <c r="O245" s="11">
        <v>31</v>
      </c>
      <c r="P245" s="12">
        <v>30</v>
      </c>
      <c r="Q245" s="11">
        <v>31</v>
      </c>
      <c r="R245" s="14"/>
      <c r="S245" s="30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48">
        <f t="shared" si="139"/>
        <v>2.4372483466686384E-2</v>
      </c>
      <c r="AJ245" s="30">
        <f t="shared" si="128"/>
        <v>1.8417749549342319E-2</v>
      </c>
      <c r="AK245" s="48">
        <f t="shared" si="140"/>
        <v>2.2061994018529258E-3</v>
      </c>
      <c r="AL245" s="48">
        <f t="shared" si="141"/>
        <v>0</v>
      </c>
      <c r="AM245" s="48"/>
      <c r="AN245" s="14"/>
      <c r="AO245" s="14"/>
      <c r="AP245" s="14"/>
      <c r="AQ245" s="14"/>
      <c r="AR245" s="48">
        <f t="shared" si="142"/>
        <v>0</v>
      </c>
      <c r="AS245" s="30">
        <f t="shared" si="143"/>
        <v>2.6405492305424855E-2</v>
      </c>
      <c r="AT245" s="30">
        <f t="shared" si="144"/>
        <v>4.0085774538914078E-2</v>
      </c>
      <c r="AU245" s="14"/>
      <c r="AV245" s="30">
        <f t="shared" si="145"/>
        <v>56.687471845496532</v>
      </c>
      <c r="AW245" s="30">
        <f t="shared" si="131"/>
        <v>42.837475321824314</v>
      </c>
      <c r="AX245" s="30">
        <f t="shared" si="132"/>
        <v>5.1313550647816832</v>
      </c>
      <c r="AY245" s="30">
        <f t="shared" si="133"/>
        <v>0</v>
      </c>
      <c r="AZ245" s="30">
        <f t="shared" si="134"/>
        <v>0</v>
      </c>
      <c r="BA245" s="30">
        <v>0</v>
      </c>
      <c r="BB245" s="30">
        <v>0</v>
      </c>
      <c r="BC245" s="30">
        <v>0</v>
      </c>
      <c r="BD245" s="30">
        <f t="shared" si="135"/>
        <v>0</v>
      </c>
      <c r="BE245" s="30">
        <f t="shared" si="136"/>
        <v>0</v>
      </c>
      <c r="BF245" s="30">
        <f t="shared" si="137"/>
        <v>67.839934611405312</v>
      </c>
      <c r="BG245" s="30">
        <f t="shared" si="138"/>
        <v>102.98676851439649</v>
      </c>
      <c r="BH245" s="32">
        <f t="shared" si="130"/>
        <v>275.48300535790435</v>
      </c>
      <c r="BI245" s="32"/>
      <c r="BJ245" s="6"/>
      <c r="BK245" s="6"/>
    </row>
    <row r="246" spans="1:63" x14ac:dyDescent="0.3">
      <c r="A246" s="26" t="s">
        <v>492</v>
      </c>
      <c r="B246" s="26" t="s">
        <v>493</v>
      </c>
      <c r="C246" s="27">
        <f>VLOOKUP(B246,[1]площадь!$A$6:$B$257,2,0)</f>
        <v>4</v>
      </c>
      <c r="D246" s="14"/>
      <c r="E246" s="9">
        <f t="shared" si="146"/>
        <v>366</v>
      </c>
      <c r="F246" s="10">
        <v>31</v>
      </c>
      <c r="G246" s="10">
        <v>29</v>
      </c>
      <c r="H246" s="10">
        <v>31</v>
      </c>
      <c r="I246" s="10">
        <v>30</v>
      </c>
      <c r="J246" s="11">
        <v>31</v>
      </c>
      <c r="K246" s="11">
        <v>30</v>
      </c>
      <c r="L246" s="11">
        <v>31</v>
      </c>
      <c r="M246" s="11">
        <v>31</v>
      </c>
      <c r="N246" s="11">
        <v>30</v>
      </c>
      <c r="O246" s="11">
        <v>31</v>
      </c>
      <c r="P246" s="12">
        <v>30</v>
      </c>
      <c r="Q246" s="11">
        <v>31</v>
      </c>
      <c r="R246" s="14"/>
      <c r="S246" s="30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48">
        <f t="shared" si="139"/>
        <v>2.3211889015891794E-2</v>
      </c>
      <c r="AJ246" s="30">
        <f t="shared" si="128"/>
        <v>1.7540713856516493E-2</v>
      </c>
      <c r="AK246" s="48">
        <f t="shared" si="140"/>
        <v>2.1011422874789767E-3</v>
      </c>
      <c r="AL246" s="48">
        <f t="shared" si="141"/>
        <v>0</v>
      </c>
      <c r="AM246" s="48"/>
      <c r="AN246" s="14"/>
      <c r="AO246" s="14"/>
      <c r="AP246" s="14"/>
      <c r="AQ246" s="14"/>
      <c r="AR246" s="48">
        <f t="shared" si="142"/>
        <v>0</v>
      </c>
      <c r="AS246" s="30">
        <f t="shared" si="143"/>
        <v>2.5148087909928431E-2</v>
      </c>
      <c r="AT246" s="30">
        <f t="shared" si="144"/>
        <v>3.8176928132299122E-2</v>
      </c>
      <c r="AU246" s="14"/>
      <c r="AV246" s="30">
        <f t="shared" si="145"/>
        <v>53.98806842428241</v>
      </c>
      <c r="AW246" s="30">
        <f t="shared" si="131"/>
        <v>40.797595544594579</v>
      </c>
      <c r="AX246" s="30">
        <f t="shared" si="132"/>
        <v>4.8870048236016022</v>
      </c>
      <c r="AY246" s="30">
        <f t="shared" si="133"/>
        <v>0</v>
      </c>
      <c r="AZ246" s="30">
        <f t="shared" si="134"/>
        <v>0</v>
      </c>
      <c r="BA246" s="30">
        <v>0</v>
      </c>
      <c r="BB246" s="30">
        <v>0</v>
      </c>
      <c r="BC246" s="30">
        <v>0</v>
      </c>
      <c r="BD246" s="30">
        <f t="shared" si="135"/>
        <v>0</v>
      </c>
      <c r="BE246" s="30">
        <f t="shared" si="136"/>
        <v>0</v>
      </c>
      <c r="BF246" s="30">
        <f t="shared" si="137"/>
        <v>64.609461534671723</v>
      </c>
      <c r="BG246" s="30">
        <f t="shared" si="138"/>
        <v>98.082636680377604</v>
      </c>
      <c r="BH246" s="32">
        <f t="shared" si="130"/>
        <v>262.36476700752792</v>
      </c>
      <c r="BI246" s="32"/>
      <c r="BJ246" s="6"/>
      <c r="BK246" s="6"/>
    </row>
    <row r="247" spans="1:63" x14ac:dyDescent="0.3">
      <c r="A247" s="26" t="s">
        <v>494</v>
      </c>
      <c r="B247" s="26" t="s">
        <v>495</v>
      </c>
      <c r="C247" s="27">
        <f>VLOOKUP(B247,[1]площадь!$A$6:$B$257,2,0)</f>
        <v>3.1</v>
      </c>
      <c r="D247" s="14"/>
      <c r="E247" s="9">
        <f t="shared" si="146"/>
        <v>366</v>
      </c>
      <c r="F247" s="10">
        <v>31</v>
      </c>
      <c r="G247" s="10">
        <v>29</v>
      </c>
      <c r="H247" s="10">
        <v>31</v>
      </c>
      <c r="I247" s="10">
        <v>30</v>
      </c>
      <c r="J247" s="11">
        <v>31</v>
      </c>
      <c r="K247" s="11">
        <v>30</v>
      </c>
      <c r="L247" s="11">
        <v>31</v>
      </c>
      <c r="M247" s="11">
        <v>31</v>
      </c>
      <c r="N247" s="11">
        <v>30</v>
      </c>
      <c r="O247" s="11">
        <v>31</v>
      </c>
      <c r="P247" s="12">
        <v>30</v>
      </c>
      <c r="Q247" s="11">
        <v>31</v>
      </c>
      <c r="R247" s="14"/>
      <c r="S247" s="30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48">
        <f t="shared" si="139"/>
        <v>1.7989213987316142E-2</v>
      </c>
      <c r="AJ247" s="30">
        <f t="shared" si="128"/>
        <v>1.3594053238800282E-2</v>
      </c>
      <c r="AK247" s="48">
        <f t="shared" si="140"/>
        <v>1.6283852727962071E-3</v>
      </c>
      <c r="AL247" s="48">
        <f t="shared" si="141"/>
        <v>0</v>
      </c>
      <c r="AM247" s="48"/>
      <c r="AN247" s="14"/>
      <c r="AO247" s="14"/>
      <c r="AP247" s="14"/>
      <c r="AQ247" s="14"/>
      <c r="AR247" s="48">
        <f t="shared" si="142"/>
        <v>0</v>
      </c>
      <c r="AS247" s="30">
        <f t="shared" si="143"/>
        <v>1.9489768130194533E-2</v>
      </c>
      <c r="AT247" s="30">
        <f t="shared" si="144"/>
        <v>2.9587119302531821E-2</v>
      </c>
      <c r="AU247" s="14"/>
      <c r="AV247" s="30">
        <f t="shared" si="145"/>
        <v>41.840753028818874</v>
      </c>
      <c r="AW247" s="30">
        <f t="shared" si="131"/>
        <v>31.6181365470608</v>
      </c>
      <c r="AX247" s="30">
        <f t="shared" si="132"/>
        <v>3.7874287382912422</v>
      </c>
      <c r="AY247" s="30">
        <f t="shared" si="133"/>
        <v>0</v>
      </c>
      <c r="AZ247" s="30">
        <f t="shared" si="134"/>
        <v>0</v>
      </c>
      <c r="BA247" s="30">
        <v>0</v>
      </c>
      <c r="BB247" s="30">
        <v>0</v>
      </c>
      <c r="BC247" s="30">
        <v>0</v>
      </c>
      <c r="BD247" s="30">
        <f t="shared" si="135"/>
        <v>0</v>
      </c>
      <c r="BE247" s="30">
        <f t="shared" si="136"/>
        <v>0</v>
      </c>
      <c r="BF247" s="30">
        <f t="shared" si="137"/>
        <v>50.072332689370583</v>
      </c>
      <c r="BG247" s="30">
        <f t="shared" si="138"/>
        <v>76.014043427292648</v>
      </c>
      <c r="BH247" s="32">
        <f t="shared" si="130"/>
        <v>203.33269443083415</v>
      </c>
      <c r="BI247" s="32"/>
      <c r="BJ247" s="6"/>
      <c r="BK247" s="6"/>
    </row>
    <row r="248" spans="1:63" x14ac:dyDescent="0.3">
      <c r="A248" s="26" t="s">
        <v>496</v>
      </c>
      <c r="B248" s="26" t="s">
        <v>497</v>
      </c>
      <c r="C248" s="27">
        <f>VLOOKUP(B248,[1]площадь!$A$6:$B$257,2,0)</f>
        <v>2.6</v>
      </c>
      <c r="D248" s="14"/>
      <c r="E248" s="9">
        <f t="shared" si="146"/>
        <v>366</v>
      </c>
      <c r="F248" s="10">
        <v>31</v>
      </c>
      <c r="G248" s="10">
        <v>29</v>
      </c>
      <c r="H248" s="10">
        <v>31</v>
      </c>
      <c r="I248" s="10">
        <v>30</v>
      </c>
      <c r="J248" s="11">
        <v>31</v>
      </c>
      <c r="K248" s="11">
        <v>30</v>
      </c>
      <c r="L248" s="11">
        <v>31</v>
      </c>
      <c r="M248" s="11">
        <v>31</v>
      </c>
      <c r="N248" s="11">
        <v>30</v>
      </c>
      <c r="O248" s="11">
        <v>31</v>
      </c>
      <c r="P248" s="12">
        <v>30</v>
      </c>
      <c r="Q248" s="11">
        <v>31</v>
      </c>
      <c r="R248" s="14"/>
      <c r="S248" s="30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48">
        <f t="shared" si="139"/>
        <v>1.5087727860329667E-2</v>
      </c>
      <c r="AJ248" s="30">
        <f t="shared" si="128"/>
        <v>1.1401464006735721E-2</v>
      </c>
      <c r="AK248" s="48">
        <f t="shared" si="140"/>
        <v>1.365742486861335E-3</v>
      </c>
      <c r="AL248" s="48">
        <f t="shared" si="141"/>
        <v>0</v>
      </c>
      <c r="AM248" s="48"/>
      <c r="AN248" s="14"/>
      <c r="AO248" s="14"/>
      <c r="AP248" s="14"/>
      <c r="AQ248" s="14"/>
      <c r="AR248" s="48">
        <f t="shared" si="142"/>
        <v>0</v>
      </c>
      <c r="AS248" s="30">
        <f t="shared" si="143"/>
        <v>1.634625714145348E-2</v>
      </c>
      <c r="AT248" s="30">
        <f t="shared" si="144"/>
        <v>2.4815003285994432E-2</v>
      </c>
      <c r="AU248" s="14"/>
      <c r="AV248" s="30">
        <f t="shared" si="145"/>
        <v>35.092244475783566</v>
      </c>
      <c r="AW248" s="30">
        <f t="shared" si="131"/>
        <v>26.518437103986482</v>
      </c>
      <c r="AX248" s="30">
        <f t="shared" si="132"/>
        <v>3.1765531353410421</v>
      </c>
      <c r="AY248" s="30">
        <f t="shared" si="133"/>
        <v>0</v>
      </c>
      <c r="AZ248" s="30">
        <f t="shared" si="134"/>
        <v>0</v>
      </c>
      <c r="BA248" s="30">
        <v>0</v>
      </c>
      <c r="BB248" s="30">
        <v>0</v>
      </c>
      <c r="BC248" s="30">
        <v>0</v>
      </c>
      <c r="BD248" s="30">
        <f t="shared" si="135"/>
        <v>0</v>
      </c>
      <c r="BE248" s="30">
        <f t="shared" si="136"/>
        <v>0</v>
      </c>
      <c r="BF248" s="30">
        <f t="shared" si="137"/>
        <v>41.996149997536619</v>
      </c>
      <c r="BG248" s="30">
        <f t="shared" si="138"/>
        <v>63.753713842245453</v>
      </c>
      <c r="BH248" s="32">
        <f t="shared" si="130"/>
        <v>170.53709855489316</v>
      </c>
      <c r="BI248" s="32"/>
      <c r="BJ248" s="6"/>
      <c r="BK248" s="6"/>
    </row>
    <row r="249" spans="1:63" x14ac:dyDescent="0.3">
      <c r="A249" s="26" t="s">
        <v>498</v>
      </c>
      <c r="B249" s="26" t="s">
        <v>499</v>
      </c>
      <c r="C249" s="27">
        <f>VLOOKUP(B249,[1]площадь!$A$6:$B$257,2,0)</f>
        <v>3.7</v>
      </c>
      <c r="D249" s="14"/>
      <c r="E249" s="9">
        <f t="shared" si="146"/>
        <v>366</v>
      </c>
      <c r="F249" s="10">
        <v>31</v>
      </c>
      <c r="G249" s="10">
        <v>29</v>
      </c>
      <c r="H249" s="10">
        <v>31</v>
      </c>
      <c r="I249" s="10">
        <v>30</v>
      </c>
      <c r="J249" s="11">
        <v>31</v>
      </c>
      <c r="K249" s="11">
        <v>30</v>
      </c>
      <c r="L249" s="11">
        <v>31</v>
      </c>
      <c r="M249" s="11">
        <v>31</v>
      </c>
      <c r="N249" s="11">
        <v>30</v>
      </c>
      <c r="O249" s="11">
        <v>31</v>
      </c>
      <c r="P249" s="12">
        <v>30</v>
      </c>
      <c r="Q249" s="11">
        <v>31</v>
      </c>
      <c r="R249" s="14"/>
      <c r="S249" s="30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48">
        <f t="shared" si="139"/>
        <v>2.1470997339699909E-2</v>
      </c>
      <c r="AJ249" s="30">
        <f t="shared" si="128"/>
        <v>1.6225160317277755E-2</v>
      </c>
      <c r="AK249" s="48">
        <f t="shared" si="140"/>
        <v>1.9435566159180533E-3</v>
      </c>
      <c r="AL249" s="48">
        <f t="shared" si="141"/>
        <v>0</v>
      </c>
      <c r="AM249" s="48"/>
      <c r="AN249" s="14"/>
      <c r="AO249" s="14"/>
      <c r="AP249" s="14"/>
      <c r="AQ249" s="14"/>
      <c r="AR249" s="48">
        <f t="shared" si="142"/>
        <v>0</v>
      </c>
      <c r="AS249" s="30">
        <f t="shared" si="143"/>
        <v>2.3261981316683798E-2</v>
      </c>
      <c r="AT249" s="30">
        <f t="shared" si="144"/>
        <v>3.5313658522376688E-2</v>
      </c>
      <c r="AU249" s="14"/>
      <c r="AV249" s="30">
        <f t="shared" si="145"/>
        <v>49.938963292461224</v>
      </c>
      <c r="AW249" s="30">
        <f t="shared" si="131"/>
        <v>37.737775878749986</v>
      </c>
      <c r="AX249" s="30">
        <f t="shared" si="132"/>
        <v>4.5204794618314823</v>
      </c>
      <c r="AY249" s="30">
        <f t="shared" si="133"/>
        <v>0</v>
      </c>
      <c r="AZ249" s="30">
        <f t="shared" si="134"/>
        <v>0</v>
      </c>
      <c r="BA249" s="30">
        <v>0</v>
      </c>
      <c r="BB249" s="30">
        <v>0</v>
      </c>
      <c r="BC249" s="30">
        <v>0</v>
      </c>
      <c r="BD249" s="30">
        <f t="shared" si="135"/>
        <v>0</v>
      </c>
      <c r="BE249" s="30">
        <f t="shared" si="136"/>
        <v>0</v>
      </c>
      <c r="BF249" s="30">
        <f t="shared" si="137"/>
        <v>59.763751919571341</v>
      </c>
      <c r="BG249" s="30">
        <f t="shared" si="138"/>
        <v>90.726438929349285</v>
      </c>
      <c r="BH249" s="32">
        <f t="shared" si="130"/>
        <v>242.68740948196333</v>
      </c>
      <c r="BI249" s="32"/>
      <c r="BJ249" s="6"/>
      <c r="BK249" s="6"/>
    </row>
    <row r="250" spans="1:63" x14ac:dyDescent="0.3">
      <c r="A250" s="26" t="s">
        <v>500</v>
      </c>
      <c r="B250" s="26" t="s">
        <v>501</v>
      </c>
      <c r="C250" s="27">
        <f>VLOOKUP(B250,[1]площадь!$A$6:$B$257,2,0)</f>
        <v>8.3000000000000007</v>
      </c>
      <c r="D250" s="14"/>
      <c r="E250" s="9">
        <f t="shared" si="146"/>
        <v>366</v>
      </c>
      <c r="F250" s="10">
        <v>31</v>
      </c>
      <c r="G250" s="10">
        <v>29</v>
      </c>
      <c r="H250" s="10">
        <v>31</v>
      </c>
      <c r="I250" s="10">
        <v>30</v>
      </c>
      <c r="J250" s="11">
        <v>31</v>
      </c>
      <c r="K250" s="11">
        <v>30</v>
      </c>
      <c r="L250" s="11">
        <v>31</v>
      </c>
      <c r="M250" s="11">
        <v>31</v>
      </c>
      <c r="N250" s="11">
        <v>30</v>
      </c>
      <c r="O250" s="11">
        <v>31</v>
      </c>
      <c r="P250" s="12">
        <v>30</v>
      </c>
      <c r="Q250" s="11">
        <v>31</v>
      </c>
      <c r="R250" s="14"/>
      <c r="S250" s="30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48">
        <f t="shared" si="139"/>
        <v>4.8164669707975477E-2</v>
      </c>
      <c r="AJ250" s="30">
        <f t="shared" si="128"/>
        <v>3.6396981252271726E-2</v>
      </c>
      <c r="AK250" s="48">
        <f t="shared" si="140"/>
        <v>4.3598702465188766E-3</v>
      </c>
      <c r="AL250" s="48">
        <f t="shared" si="141"/>
        <v>0</v>
      </c>
      <c r="AM250" s="48"/>
      <c r="AN250" s="14"/>
      <c r="AO250" s="14"/>
      <c r="AP250" s="14"/>
      <c r="AQ250" s="14"/>
      <c r="AR250" s="48">
        <f t="shared" si="142"/>
        <v>0</v>
      </c>
      <c r="AS250" s="30">
        <f t="shared" si="143"/>
        <v>5.2182282413101501E-2</v>
      </c>
      <c r="AT250" s="30">
        <f t="shared" si="144"/>
        <v>7.9217125874520691E-2</v>
      </c>
      <c r="AU250" s="14"/>
      <c r="AV250" s="30">
        <f t="shared" si="145"/>
        <v>112.02524198038601</v>
      </c>
      <c r="AW250" s="30">
        <f t="shared" si="131"/>
        <v>84.655010755033771</v>
      </c>
      <c r="AX250" s="30">
        <f t="shared" si="132"/>
        <v>10.140535008973325</v>
      </c>
      <c r="AY250" s="30">
        <f t="shared" si="133"/>
        <v>0</v>
      </c>
      <c r="AZ250" s="30">
        <f t="shared" si="134"/>
        <v>0</v>
      </c>
      <c r="BA250" s="30">
        <v>0</v>
      </c>
      <c r="BB250" s="30">
        <v>0</v>
      </c>
      <c r="BC250" s="30">
        <v>0</v>
      </c>
      <c r="BD250" s="30">
        <f t="shared" si="135"/>
        <v>0</v>
      </c>
      <c r="BE250" s="30">
        <f t="shared" si="136"/>
        <v>0</v>
      </c>
      <c r="BF250" s="30">
        <f t="shared" si="137"/>
        <v>134.06463268444384</v>
      </c>
      <c r="BG250" s="30">
        <f t="shared" si="138"/>
        <v>203.52147111178357</v>
      </c>
      <c r="BH250" s="32">
        <f t="shared" si="130"/>
        <v>544.40689154062056</v>
      </c>
      <c r="BI250" s="32"/>
      <c r="BJ250" s="6"/>
      <c r="BK250" s="6"/>
    </row>
    <row r="251" spans="1:63" x14ac:dyDescent="0.3">
      <c r="A251" s="26" t="s">
        <v>502</v>
      </c>
      <c r="B251" s="26" t="s">
        <v>503</v>
      </c>
      <c r="C251" s="27">
        <f>VLOOKUP(B251,[1]площадь!$A$6:$B$257,2,0)</f>
        <v>3.5</v>
      </c>
      <c r="D251" s="14"/>
      <c r="E251" s="9">
        <f t="shared" si="146"/>
        <v>366</v>
      </c>
      <c r="F251" s="10">
        <v>31</v>
      </c>
      <c r="G251" s="10">
        <v>29</v>
      </c>
      <c r="H251" s="10">
        <v>31</v>
      </c>
      <c r="I251" s="10">
        <v>30</v>
      </c>
      <c r="J251" s="11">
        <v>31</v>
      </c>
      <c r="K251" s="11">
        <v>30</v>
      </c>
      <c r="L251" s="11">
        <v>31</v>
      </c>
      <c r="M251" s="11">
        <v>31</v>
      </c>
      <c r="N251" s="11">
        <v>30</v>
      </c>
      <c r="O251" s="11">
        <v>31</v>
      </c>
      <c r="P251" s="12">
        <v>30</v>
      </c>
      <c r="Q251" s="11">
        <v>31</v>
      </c>
      <c r="R251" s="14"/>
      <c r="S251" s="30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48">
        <f t="shared" si="139"/>
        <v>2.0310402888905319E-2</v>
      </c>
      <c r="AJ251" s="30">
        <f t="shared" si="128"/>
        <v>1.5348124624451929E-2</v>
      </c>
      <c r="AK251" s="48">
        <f t="shared" si="140"/>
        <v>1.8384995015441046E-3</v>
      </c>
      <c r="AL251" s="48">
        <f t="shared" si="141"/>
        <v>0</v>
      </c>
      <c r="AM251" s="48"/>
      <c r="AN251" s="14"/>
      <c r="AO251" s="14"/>
      <c r="AP251" s="14"/>
      <c r="AQ251" s="14"/>
      <c r="AR251" s="48">
        <f t="shared" si="142"/>
        <v>0</v>
      </c>
      <c r="AS251" s="30">
        <f t="shared" si="143"/>
        <v>2.2004576921187378E-2</v>
      </c>
      <c r="AT251" s="30">
        <f t="shared" si="144"/>
        <v>3.3404812115761733E-2</v>
      </c>
      <c r="AU251" s="14"/>
      <c r="AV251" s="30">
        <f t="shared" si="145"/>
        <v>47.239559871247103</v>
      </c>
      <c r="AW251" s="30">
        <f t="shared" si="131"/>
        <v>35.697896101520257</v>
      </c>
      <c r="AX251" s="30">
        <f t="shared" si="132"/>
        <v>4.2761292206514021</v>
      </c>
      <c r="AY251" s="30">
        <f t="shared" si="133"/>
        <v>0</v>
      </c>
      <c r="AZ251" s="30">
        <f t="shared" si="134"/>
        <v>0</v>
      </c>
      <c r="BA251" s="30">
        <v>0</v>
      </c>
      <c r="BB251" s="30">
        <v>0</v>
      </c>
      <c r="BC251" s="30">
        <v>0</v>
      </c>
      <c r="BD251" s="30">
        <f t="shared" si="135"/>
        <v>0</v>
      </c>
      <c r="BE251" s="30">
        <f t="shared" si="136"/>
        <v>0</v>
      </c>
      <c r="BF251" s="30">
        <f t="shared" si="137"/>
        <v>56.53327884283776</v>
      </c>
      <c r="BG251" s="30">
        <f t="shared" si="138"/>
        <v>85.822307095330402</v>
      </c>
      <c r="BH251" s="32">
        <f t="shared" si="130"/>
        <v>229.56917113158693</v>
      </c>
      <c r="BI251" s="32"/>
      <c r="BJ251" s="6"/>
      <c r="BK251" s="6"/>
    </row>
    <row r="252" spans="1:63" x14ac:dyDescent="0.3">
      <c r="A252" s="26" t="s">
        <v>504</v>
      </c>
      <c r="B252" s="26" t="s">
        <v>505</v>
      </c>
      <c r="C252" s="27">
        <f>VLOOKUP(B252,[1]площадь!$A$6:$B$257,2,0)</f>
        <v>3.6</v>
      </c>
      <c r="D252" s="14"/>
      <c r="E252" s="9">
        <f t="shared" si="146"/>
        <v>366</v>
      </c>
      <c r="F252" s="10">
        <v>31</v>
      </c>
      <c r="G252" s="10">
        <v>29</v>
      </c>
      <c r="H252" s="10">
        <v>31</v>
      </c>
      <c r="I252" s="10">
        <v>30</v>
      </c>
      <c r="J252" s="11">
        <v>31</v>
      </c>
      <c r="K252" s="11">
        <v>30</v>
      </c>
      <c r="L252" s="11">
        <v>31</v>
      </c>
      <c r="M252" s="11">
        <v>31</v>
      </c>
      <c r="N252" s="11">
        <v>30</v>
      </c>
      <c r="O252" s="11">
        <v>31</v>
      </c>
      <c r="P252" s="12">
        <v>30</v>
      </c>
      <c r="Q252" s="11">
        <v>31</v>
      </c>
      <c r="R252" s="14"/>
      <c r="S252" s="30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48">
        <f t="shared" si="139"/>
        <v>2.0890700114302614E-2</v>
      </c>
      <c r="AJ252" s="30">
        <f t="shared" si="128"/>
        <v>1.5786642470864844E-2</v>
      </c>
      <c r="AK252" s="48">
        <f t="shared" si="140"/>
        <v>1.8910280587310791E-3</v>
      </c>
      <c r="AL252" s="48">
        <f t="shared" si="141"/>
        <v>0</v>
      </c>
      <c r="AM252" s="48"/>
      <c r="AN252" s="14"/>
      <c r="AO252" s="14"/>
      <c r="AP252" s="14"/>
      <c r="AQ252" s="14"/>
      <c r="AR252" s="48">
        <f t="shared" si="142"/>
        <v>0</v>
      </c>
      <c r="AS252" s="30">
        <f t="shared" si="143"/>
        <v>2.263327911893559E-2</v>
      </c>
      <c r="AT252" s="30">
        <f t="shared" si="144"/>
        <v>3.435923531906921E-2</v>
      </c>
      <c r="AU252" s="14"/>
      <c r="AV252" s="30">
        <f t="shared" si="145"/>
        <v>48.589261581854167</v>
      </c>
      <c r="AW252" s="30">
        <f t="shared" si="131"/>
        <v>36.717835990135121</v>
      </c>
      <c r="AX252" s="30">
        <f t="shared" si="132"/>
        <v>4.3983043412414426</v>
      </c>
      <c r="AY252" s="30">
        <f t="shared" si="133"/>
        <v>0</v>
      </c>
      <c r="AZ252" s="30">
        <f t="shared" si="134"/>
        <v>0</v>
      </c>
      <c r="BA252" s="30">
        <v>0</v>
      </c>
      <c r="BB252" s="30">
        <v>0</v>
      </c>
      <c r="BC252" s="30">
        <v>0</v>
      </c>
      <c r="BD252" s="30">
        <f t="shared" si="135"/>
        <v>0</v>
      </c>
      <c r="BE252" s="30">
        <f t="shared" si="136"/>
        <v>0</v>
      </c>
      <c r="BF252" s="30">
        <f t="shared" si="137"/>
        <v>58.148515381204554</v>
      </c>
      <c r="BG252" s="30">
        <f t="shared" si="138"/>
        <v>88.274373012339851</v>
      </c>
      <c r="BH252" s="32">
        <f t="shared" si="130"/>
        <v>236.12829030677514</v>
      </c>
      <c r="BI252" s="32"/>
      <c r="BJ252" s="6"/>
      <c r="BK252" s="6"/>
    </row>
    <row r="253" spans="1:63" x14ac:dyDescent="0.3">
      <c r="A253" s="26" t="s">
        <v>506</v>
      </c>
      <c r="B253" s="26" t="s">
        <v>507</v>
      </c>
      <c r="C253" s="27">
        <f>VLOOKUP(B253,[1]площадь!$A$6:$B$257,2,0)</f>
        <v>2.9</v>
      </c>
      <c r="D253" s="14"/>
      <c r="E253" s="9">
        <f t="shared" si="146"/>
        <v>366</v>
      </c>
      <c r="F253" s="10">
        <v>31</v>
      </c>
      <c r="G253" s="10">
        <v>29</v>
      </c>
      <c r="H253" s="10">
        <v>31</v>
      </c>
      <c r="I253" s="10">
        <v>30</v>
      </c>
      <c r="J253" s="11">
        <v>31</v>
      </c>
      <c r="K253" s="11">
        <v>30</v>
      </c>
      <c r="L253" s="11">
        <v>31</v>
      </c>
      <c r="M253" s="11">
        <v>31</v>
      </c>
      <c r="N253" s="11">
        <v>30</v>
      </c>
      <c r="O253" s="11">
        <v>31</v>
      </c>
      <c r="P253" s="12">
        <v>30</v>
      </c>
      <c r="Q253" s="11">
        <v>31</v>
      </c>
      <c r="R253" s="14"/>
      <c r="S253" s="30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48">
        <f t="shared" si="139"/>
        <v>1.6828619536521549E-2</v>
      </c>
      <c r="AJ253" s="30">
        <f t="shared" si="128"/>
        <v>1.2717017545974457E-2</v>
      </c>
      <c r="AK253" s="48">
        <f t="shared" si="140"/>
        <v>1.523328158422258E-3</v>
      </c>
      <c r="AL253" s="48">
        <f t="shared" si="141"/>
        <v>0</v>
      </c>
      <c r="AM253" s="48"/>
      <c r="AN253" s="14"/>
      <c r="AO253" s="14"/>
      <c r="AP253" s="14"/>
      <c r="AQ253" s="14"/>
      <c r="AR253" s="48">
        <f t="shared" si="142"/>
        <v>0</v>
      </c>
      <c r="AS253" s="30">
        <f t="shared" si="143"/>
        <v>1.8232363734698113E-2</v>
      </c>
      <c r="AT253" s="30">
        <f t="shared" si="144"/>
        <v>2.7678272895916862E-2</v>
      </c>
      <c r="AU253" s="14"/>
      <c r="AV253" s="30">
        <f t="shared" si="145"/>
        <v>39.141349607604745</v>
      </c>
      <c r="AW253" s="30">
        <f t="shared" si="131"/>
        <v>29.578256769831071</v>
      </c>
      <c r="AX253" s="30">
        <f t="shared" si="132"/>
        <v>3.5430784971111615</v>
      </c>
      <c r="AY253" s="30">
        <f t="shared" si="133"/>
        <v>0</v>
      </c>
      <c r="AZ253" s="30">
        <f t="shared" si="134"/>
        <v>0</v>
      </c>
      <c r="BA253" s="30">
        <v>0</v>
      </c>
      <c r="BB253" s="30">
        <v>0</v>
      </c>
      <c r="BC253" s="30">
        <v>0</v>
      </c>
      <c r="BD253" s="30">
        <f t="shared" si="135"/>
        <v>0</v>
      </c>
      <c r="BE253" s="30">
        <f t="shared" si="136"/>
        <v>0</v>
      </c>
      <c r="BF253" s="30">
        <f t="shared" si="137"/>
        <v>46.841859612637002</v>
      </c>
      <c r="BG253" s="30">
        <f t="shared" si="138"/>
        <v>71.109911593273765</v>
      </c>
      <c r="BH253" s="32">
        <f t="shared" si="130"/>
        <v>190.21445608045775</v>
      </c>
      <c r="BI253" s="32"/>
      <c r="BJ253" s="6"/>
      <c r="BK253" s="6"/>
    </row>
    <row r="254" spans="1:63" x14ac:dyDescent="0.3">
      <c r="A254" s="26" t="s">
        <v>508</v>
      </c>
      <c r="B254" s="26" t="s">
        <v>509</v>
      </c>
      <c r="C254" s="27">
        <f>VLOOKUP(B254,[1]площадь!$A$6:$B$257,2,0)</f>
        <v>3</v>
      </c>
      <c r="D254" s="14"/>
      <c r="E254" s="9">
        <f t="shared" si="146"/>
        <v>366</v>
      </c>
      <c r="F254" s="10">
        <v>31</v>
      </c>
      <c r="G254" s="10">
        <v>29</v>
      </c>
      <c r="H254" s="10">
        <v>31</v>
      </c>
      <c r="I254" s="10">
        <v>30</v>
      </c>
      <c r="J254" s="11">
        <v>31</v>
      </c>
      <c r="K254" s="11">
        <v>30</v>
      </c>
      <c r="L254" s="11">
        <v>31</v>
      </c>
      <c r="M254" s="11">
        <v>31</v>
      </c>
      <c r="N254" s="11">
        <v>30</v>
      </c>
      <c r="O254" s="11">
        <v>31</v>
      </c>
      <c r="P254" s="12">
        <v>30</v>
      </c>
      <c r="Q254" s="11">
        <v>31</v>
      </c>
      <c r="R254" s="14"/>
      <c r="S254" s="30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48">
        <f t="shared" si="139"/>
        <v>1.7408916761918844E-2</v>
      </c>
      <c r="AJ254" s="30">
        <f t="shared" si="128"/>
        <v>1.3155535392387369E-2</v>
      </c>
      <c r="AK254" s="48">
        <f t="shared" si="140"/>
        <v>1.5758567156092325E-3</v>
      </c>
      <c r="AL254" s="48">
        <f t="shared" si="141"/>
        <v>0</v>
      </c>
      <c r="AM254" s="48"/>
      <c r="AN254" s="14"/>
      <c r="AO254" s="14"/>
      <c r="AP254" s="14"/>
      <c r="AQ254" s="14"/>
      <c r="AR254" s="48">
        <f t="shared" si="142"/>
        <v>0</v>
      </c>
      <c r="AS254" s="30">
        <f t="shared" si="143"/>
        <v>1.8861065932446325E-2</v>
      </c>
      <c r="AT254" s="30">
        <f t="shared" si="144"/>
        <v>2.8632696099224343E-2</v>
      </c>
      <c r="AU254" s="14"/>
      <c r="AV254" s="30">
        <f t="shared" si="145"/>
        <v>40.491051318211802</v>
      </c>
      <c r="AW254" s="30">
        <f t="shared" si="131"/>
        <v>30.598196658445936</v>
      </c>
      <c r="AX254" s="30">
        <f t="shared" si="132"/>
        <v>3.6652536177012021</v>
      </c>
      <c r="AY254" s="30">
        <f t="shared" si="133"/>
        <v>0</v>
      </c>
      <c r="AZ254" s="30">
        <f t="shared" si="134"/>
        <v>0</v>
      </c>
      <c r="BA254" s="30">
        <v>0</v>
      </c>
      <c r="BB254" s="30">
        <v>0</v>
      </c>
      <c r="BC254" s="30">
        <v>0</v>
      </c>
      <c r="BD254" s="30">
        <f t="shared" si="135"/>
        <v>0</v>
      </c>
      <c r="BE254" s="30">
        <f t="shared" si="136"/>
        <v>0</v>
      </c>
      <c r="BF254" s="30">
        <f t="shared" si="137"/>
        <v>48.457096151003796</v>
      </c>
      <c r="BG254" s="30">
        <f t="shared" si="138"/>
        <v>73.561977510283214</v>
      </c>
      <c r="BH254" s="32">
        <f t="shared" ref="BH254:BH257" si="147">SUM(AV254:BG254)</f>
        <v>196.77357525564594</v>
      </c>
      <c r="BI254" s="32"/>
      <c r="BJ254" s="6"/>
      <c r="BK254" s="6"/>
    </row>
    <row r="255" spans="1:63" x14ac:dyDescent="0.3">
      <c r="A255" s="26" t="s">
        <v>510</v>
      </c>
      <c r="B255" s="26" t="s">
        <v>511</v>
      </c>
      <c r="C255" s="27">
        <f>VLOOKUP(B255,[1]площадь!$A$6:$B$257,2,0)</f>
        <v>2.5</v>
      </c>
      <c r="D255" s="14"/>
      <c r="E255" s="9">
        <f t="shared" si="146"/>
        <v>366</v>
      </c>
      <c r="F255" s="10">
        <v>31</v>
      </c>
      <c r="G255" s="10">
        <v>29</v>
      </c>
      <c r="H255" s="10">
        <v>31</v>
      </c>
      <c r="I255" s="10">
        <v>30</v>
      </c>
      <c r="J255" s="11">
        <v>31</v>
      </c>
      <c r="K255" s="11">
        <v>30</v>
      </c>
      <c r="L255" s="11">
        <v>31</v>
      </c>
      <c r="M255" s="11">
        <v>31</v>
      </c>
      <c r="N255" s="11">
        <v>30</v>
      </c>
      <c r="O255" s="11">
        <v>31</v>
      </c>
      <c r="P255" s="12">
        <v>30</v>
      </c>
      <c r="Q255" s="11">
        <v>31</v>
      </c>
      <c r="R255" s="14"/>
      <c r="S255" s="30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48">
        <f t="shared" si="139"/>
        <v>1.4507430634932372E-2</v>
      </c>
      <c r="AJ255" s="30">
        <f t="shared" si="128"/>
        <v>1.0962946160322808E-2</v>
      </c>
      <c r="AK255" s="48">
        <f t="shared" si="140"/>
        <v>1.3132139296743604E-3</v>
      </c>
      <c r="AL255" s="48">
        <f t="shared" si="141"/>
        <v>0</v>
      </c>
      <c r="AM255" s="48"/>
      <c r="AN255" s="14"/>
      <c r="AO255" s="14"/>
      <c r="AP255" s="14"/>
      <c r="AQ255" s="14"/>
      <c r="AR255" s="48">
        <f t="shared" si="142"/>
        <v>0</v>
      </c>
      <c r="AS255" s="30">
        <f t="shared" si="143"/>
        <v>1.5717554943705268E-2</v>
      </c>
      <c r="AT255" s="30">
        <f t="shared" si="144"/>
        <v>2.386058008268695E-2</v>
      </c>
      <c r="AU255" s="14"/>
      <c r="AV255" s="30">
        <f t="shared" si="145"/>
        <v>33.742542765176509</v>
      </c>
      <c r="AW255" s="30">
        <f t="shared" si="131"/>
        <v>25.498497215371614</v>
      </c>
      <c r="AX255" s="30">
        <f t="shared" si="132"/>
        <v>3.0543780147510016</v>
      </c>
      <c r="AY255" s="30">
        <f t="shared" si="133"/>
        <v>0</v>
      </c>
      <c r="AZ255" s="30">
        <f t="shared" si="134"/>
        <v>0</v>
      </c>
      <c r="BA255" s="30">
        <v>0</v>
      </c>
      <c r="BB255" s="30">
        <v>0</v>
      </c>
      <c r="BC255" s="30">
        <v>0</v>
      </c>
      <c r="BD255" s="30">
        <f t="shared" si="135"/>
        <v>0</v>
      </c>
      <c r="BE255" s="30">
        <f t="shared" si="136"/>
        <v>0</v>
      </c>
      <c r="BF255" s="30">
        <f t="shared" si="137"/>
        <v>40.380913459169825</v>
      </c>
      <c r="BG255" s="30">
        <f t="shared" si="138"/>
        <v>61.301647925236004</v>
      </c>
      <c r="BH255" s="32">
        <f t="shared" si="147"/>
        <v>163.97797937970495</v>
      </c>
      <c r="BI255" s="32"/>
      <c r="BJ255" s="6"/>
      <c r="BK255" s="6"/>
    </row>
    <row r="256" spans="1:63" x14ac:dyDescent="0.3">
      <c r="A256" s="26" t="s">
        <v>512</v>
      </c>
      <c r="B256" s="26" t="s">
        <v>513</v>
      </c>
      <c r="C256" s="27">
        <f>VLOOKUP(B256,[1]площадь!$A$6:$B$257,2,0)</f>
        <v>2.7</v>
      </c>
      <c r="D256" s="14"/>
      <c r="E256" s="9">
        <f t="shared" si="146"/>
        <v>366</v>
      </c>
      <c r="F256" s="10">
        <v>31</v>
      </c>
      <c r="G256" s="10">
        <v>29</v>
      </c>
      <c r="H256" s="10">
        <v>31</v>
      </c>
      <c r="I256" s="10">
        <v>30</v>
      </c>
      <c r="J256" s="11">
        <v>31</v>
      </c>
      <c r="K256" s="11">
        <v>30</v>
      </c>
      <c r="L256" s="11">
        <v>31</v>
      </c>
      <c r="M256" s="11">
        <v>31</v>
      </c>
      <c r="N256" s="11">
        <v>30</v>
      </c>
      <c r="O256" s="11">
        <v>31</v>
      </c>
      <c r="P256" s="12">
        <v>30</v>
      </c>
      <c r="Q256" s="11">
        <v>31</v>
      </c>
      <c r="R256" s="14"/>
      <c r="S256" s="30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48">
        <f>$AI$1*C256/31*F256</f>
        <v>1.5668025085726962E-2</v>
      </c>
      <c r="AJ256" s="30">
        <f t="shared" si="128"/>
        <v>1.1839981853148633E-2</v>
      </c>
      <c r="AK256" s="48">
        <f>$AK$1*C256/31*H256</f>
        <v>1.4182710440483093E-3</v>
      </c>
      <c r="AL256" s="48">
        <f>$AL$1*C256/30*I256</f>
        <v>0</v>
      </c>
      <c r="AM256" s="48"/>
      <c r="AN256" s="14"/>
      <c r="AO256" s="14"/>
      <c r="AP256" s="14"/>
      <c r="AQ256" s="14"/>
      <c r="AR256" s="30">
        <f t="shared" si="142"/>
        <v>0</v>
      </c>
      <c r="AS256" s="30">
        <f t="shared" si="143"/>
        <v>1.6974959339201692E-2</v>
      </c>
      <c r="AT256" s="30">
        <f t="shared" si="144"/>
        <v>2.576942648930191E-2</v>
      </c>
      <c r="AU256" s="14"/>
      <c r="AV256" s="30">
        <f t="shared" si="145"/>
        <v>36.441946186390631</v>
      </c>
      <c r="AW256" s="30">
        <f t="shared" si="131"/>
        <v>27.538376992601343</v>
      </c>
      <c r="AX256" s="30">
        <f t="shared" si="132"/>
        <v>3.2987282559310818</v>
      </c>
      <c r="AY256" s="30">
        <f t="shared" si="133"/>
        <v>0</v>
      </c>
      <c r="AZ256" s="30">
        <f t="shared" si="134"/>
        <v>0</v>
      </c>
      <c r="BA256" s="30">
        <v>0</v>
      </c>
      <c r="BB256" s="30">
        <v>0</v>
      </c>
      <c r="BC256" s="30">
        <v>0</v>
      </c>
      <c r="BD256" s="30">
        <f t="shared" si="135"/>
        <v>0</v>
      </c>
      <c r="BE256" s="30">
        <f t="shared" si="136"/>
        <v>0</v>
      </c>
      <c r="BF256" s="30">
        <f t="shared" si="137"/>
        <v>43.611386535903421</v>
      </c>
      <c r="BG256" s="30">
        <f t="shared" si="138"/>
        <v>66.205779759254895</v>
      </c>
      <c r="BH256" s="32">
        <f t="shared" si="147"/>
        <v>177.09621773008138</v>
      </c>
      <c r="BI256" s="32"/>
      <c r="BJ256" s="6"/>
      <c r="BK256" s="6"/>
    </row>
    <row r="257" spans="1:63" x14ac:dyDescent="0.3">
      <c r="A257" s="26" t="s">
        <v>514</v>
      </c>
      <c r="B257" s="26" t="s">
        <v>515</v>
      </c>
      <c r="C257" s="27">
        <f>VLOOKUP(B257,[1]площадь!$A$6:$B$257,2,0)</f>
        <v>2.8</v>
      </c>
      <c r="D257" s="14"/>
      <c r="E257" s="9">
        <f t="shared" si="146"/>
        <v>366</v>
      </c>
      <c r="F257" s="10">
        <v>31</v>
      </c>
      <c r="G257" s="10">
        <v>29</v>
      </c>
      <c r="H257" s="10">
        <v>31</v>
      </c>
      <c r="I257" s="10">
        <v>30</v>
      </c>
      <c r="J257" s="11">
        <v>31</v>
      </c>
      <c r="K257" s="11">
        <v>30</v>
      </c>
      <c r="L257" s="11">
        <v>31</v>
      </c>
      <c r="M257" s="11">
        <v>31</v>
      </c>
      <c r="N257" s="11">
        <v>30</v>
      </c>
      <c r="O257" s="11">
        <v>31</v>
      </c>
      <c r="P257" s="12">
        <v>30</v>
      </c>
      <c r="Q257" s="11">
        <v>31</v>
      </c>
      <c r="R257" s="14"/>
      <c r="S257" s="30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30">
        <f>$AI$1*C257/31*F257</f>
        <v>1.6248322311124254E-2</v>
      </c>
      <c r="AJ257" s="30">
        <f t="shared" si="128"/>
        <v>1.2278499699561544E-2</v>
      </c>
      <c r="AK257" s="30">
        <f>$AK$1*C257/31*H257</f>
        <v>1.4707996012352836E-3</v>
      </c>
      <c r="AL257" s="30">
        <f>$AL$1*C257/30*I257</f>
        <v>0</v>
      </c>
      <c r="AM257" s="30"/>
      <c r="AN257" s="14"/>
      <c r="AO257" s="14"/>
      <c r="AP257" s="14"/>
      <c r="AQ257" s="14"/>
      <c r="AR257" s="30">
        <f t="shared" si="142"/>
        <v>0</v>
      </c>
      <c r="AS257" s="30">
        <f t="shared" si="143"/>
        <v>1.7603661536949901E-2</v>
      </c>
      <c r="AT257" s="30">
        <f t="shared" si="144"/>
        <v>2.6723849692609384E-2</v>
      </c>
      <c r="AU257" s="14"/>
      <c r="AV257" s="30">
        <f t="shared" si="145"/>
        <v>37.791647896997681</v>
      </c>
      <c r="AW257" s="30">
        <f t="shared" si="131"/>
        <v>28.558316881216207</v>
      </c>
      <c r="AX257" s="30">
        <f t="shared" si="132"/>
        <v>3.4209033765211219</v>
      </c>
      <c r="AY257" s="30">
        <f t="shared" si="133"/>
        <v>0</v>
      </c>
      <c r="AZ257" s="30">
        <f t="shared" si="134"/>
        <v>0</v>
      </c>
      <c r="BA257" s="30">
        <v>0</v>
      </c>
      <c r="BB257" s="30">
        <v>0</v>
      </c>
      <c r="BC257" s="30">
        <v>0</v>
      </c>
      <c r="BD257" s="30">
        <f t="shared" si="135"/>
        <v>0</v>
      </c>
      <c r="BE257" s="30">
        <f t="shared" si="136"/>
        <v>0</v>
      </c>
      <c r="BF257" s="30">
        <f t="shared" si="137"/>
        <v>45.226623074270208</v>
      </c>
      <c r="BG257" s="30">
        <f t="shared" si="138"/>
        <v>68.657845676264316</v>
      </c>
      <c r="BH257" s="32">
        <f t="shared" si="147"/>
        <v>183.65533690526954</v>
      </c>
      <c r="BI257" s="32"/>
      <c r="BJ257" s="6"/>
      <c r="BK257" s="6"/>
    </row>
    <row r="258" spans="1:63" x14ac:dyDescent="0.3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32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49">
        <f>SUM(AI100:AI257)</f>
        <v>8.5895595303307655</v>
      </c>
      <c r="AJ258" s="49">
        <f>SUM(AJ100:AJ257)</f>
        <v>6.490941162603943</v>
      </c>
      <c r="AK258" s="49">
        <f>SUM(AK100:AK257)</f>
        <v>0.7775277034815955</v>
      </c>
      <c r="AL258" s="49">
        <f>SUM(AL100:AL257)</f>
        <v>0</v>
      </c>
      <c r="AM258" s="32">
        <f>AI258+AJ258+AK258</f>
        <v>15.858028396416305</v>
      </c>
      <c r="AN258" s="14"/>
      <c r="AO258" s="14"/>
      <c r="AP258" s="14"/>
      <c r="AQ258" s="14"/>
      <c r="AR258" s="49">
        <f>SUM(AR100:AR257)</f>
        <v>0</v>
      </c>
      <c r="AS258" s="49">
        <f>SUM(AS100:AS257)</f>
        <v>9.3060499310690226</v>
      </c>
      <c r="AT258" s="49">
        <f>SUM(AT100:AT257)</f>
        <v>14.127372255357315</v>
      </c>
      <c r="AU258" s="32">
        <f>AS258+AT258</f>
        <v>23.433422186426338</v>
      </c>
      <c r="AV258" s="162">
        <f>SUM(AV100:AV257)</f>
        <v>19978.284720405751</v>
      </c>
      <c r="AW258" s="162">
        <f t="shared" ref="AW258:BG258" si="148">SUM(AW100:AW257)</f>
        <v>15097.15023127723</v>
      </c>
      <c r="AX258" s="162">
        <f t="shared" si="148"/>
        <v>1808.4361349737744</v>
      </c>
      <c r="AY258" s="162">
        <f t="shared" si="148"/>
        <v>0</v>
      </c>
      <c r="AZ258" s="49">
        <f t="shared" si="148"/>
        <v>0</v>
      </c>
      <c r="BA258" s="49">
        <f t="shared" si="148"/>
        <v>0</v>
      </c>
      <c r="BB258" s="49">
        <f t="shared" si="148"/>
        <v>0</v>
      </c>
      <c r="BC258" s="49">
        <f t="shared" si="148"/>
        <v>0</v>
      </c>
      <c r="BD258" s="49">
        <f t="shared" si="148"/>
        <v>0</v>
      </c>
      <c r="BE258" s="49">
        <f t="shared" si="148"/>
        <v>0</v>
      </c>
      <c r="BF258" s="49">
        <f t="shared" si="148"/>
        <v>23908.731240905272</v>
      </c>
      <c r="BG258" s="49">
        <f t="shared" si="148"/>
        <v>36295.479703573765</v>
      </c>
      <c r="BH258" s="49">
        <f>SUM(BH100:BH257)</f>
        <v>97088.082031135869</v>
      </c>
      <c r="BI258" s="32">
        <f>AV258+AW258+AX258+BF258+BG258</f>
        <v>97088.082031135797</v>
      </c>
      <c r="BJ258" s="6"/>
      <c r="BK258" s="6"/>
    </row>
    <row r="259" spans="1:63" x14ac:dyDescent="0.3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32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60">
        <v>19978.23</v>
      </c>
      <c r="AW259" s="160">
        <v>15097.09</v>
      </c>
      <c r="AX259" s="160">
        <v>1808.51</v>
      </c>
      <c r="AY259" s="168"/>
      <c r="AZ259" s="168"/>
      <c r="BA259" s="168"/>
      <c r="BB259" s="168"/>
      <c r="BC259" s="168"/>
      <c r="BD259" s="168"/>
      <c r="BE259" s="168"/>
      <c r="BF259" s="160">
        <v>23909.09</v>
      </c>
      <c r="BG259" s="160">
        <v>36295</v>
      </c>
      <c r="BH259" s="169"/>
      <c r="BI259" s="14"/>
      <c r="BJ259" s="6"/>
      <c r="BK259" s="6"/>
    </row>
    <row r="260" spans="1:63" x14ac:dyDescent="0.3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32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44">
        <f>AV258-AV259</f>
        <v>5.4720405751140788E-2</v>
      </c>
      <c r="AW260" s="44">
        <f t="shared" ref="AW260:AX260" si="149">AW258-AW259</f>
        <v>6.0231277229831903E-2</v>
      </c>
      <c r="AX260" s="44">
        <f t="shared" si="149"/>
        <v>-7.3865026225576003E-2</v>
      </c>
      <c r="AY260" s="52">
        <f>SUM(AV260:AX260)</f>
        <v>4.1086656755396689E-2</v>
      </c>
      <c r="AZ260" s="14"/>
      <c r="BA260" s="53"/>
      <c r="BB260" s="53"/>
      <c r="BC260" s="53"/>
      <c r="BD260" s="53"/>
      <c r="BE260" s="44"/>
      <c r="BF260" s="44">
        <f>BF258-BF259</f>
        <v>-0.35875909472815692</v>
      </c>
      <c r="BG260" s="44">
        <f>BG258-BG259</f>
        <v>0.47970357376470929</v>
      </c>
      <c r="BH260" s="169">
        <f>SUM(BF260:BG260)</f>
        <v>0.12094447903655237</v>
      </c>
      <c r="BI260" s="14"/>
      <c r="BJ260" s="6"/>
      <c r="BK260" s="6"/>
    </row>
    <row r="261" spans="1:63" ht="24" x14ac:dyDescent="0.3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32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54" t="s">
        <v>516</v>
      </c>
      <c r="AI261" s="162">
        <f>AI258+AI97</f>
        <v>50.118530465888192</v>
      </c>
      <c r="AJ261" s="162">
        <f>AJ258+AJ97</f>
        <v>37.873470841144012</v>
      </c>
      <c r="AK261" s="49">
        <f>AK258+AK97</f>
        <v>4.5367338985674195</v>
      </c>
      <c r="AL261" s="49">
        <f>AL258+AL97</f>
        <v>0</v>
      </c>
      <c r="AM261" s="32">
        <f>AI261+AJ261+AK261</f>
        <v>92.528735205599631</v>
      </c>
      <c r="AN261" s="14"/>
      <c r="AO261" s="14"/>
      <c r="AP261" s="14"/>
      <c r="AQ261" s="54" t="s">
        <v>516</v>
      </c>
      <c r="AR261" s="49">
        <f>AR258+AR97</f>
        <v>0</v>
      </c>
      <c r="AS261" s="49">
        <f>AS258+AS97</f>
        <v>54.299122712919711</v>
      </c>
      <c r="AT261" s="49">
        <f>AT258+AT97</f>
        <v>82.430668800056978</v>
      </c>
      <c r="AU261" s="14"/>
      <c r="AV261" s="49">
        <f>AV258+AV97</f>
        <v>465680.50570101885</v>
      </c>
      <c r="AW261" s="49">
        <f t="shared" ref="AW261:BG261" si="150">AW258+AW97</f>
        <v>352363.08768866392</v>
      </c>
      <c r="AX261" s="49">
        <f t="shared" si="150"/>
        <v>210016.01580669757</v>
      </c>
      <c r="AY261" s="49">
        <f t="shared" si="150"/>
        <v>117569.64505976763</v>
      </c>
      <c r="AZ261" s="49">
        <f t="shared" si="150"/>
        <v>123422.80332130766</v>
      </c>
      <c r="BA261" s="49">
        <f t="shared" si="150"/>
        <v>0</v>
      </c>
      <c r="BB261" s="49">
        <f t="shared" si="150"/>
        <v>0</v>
      </c>
      <c r="BC261" s="49">
        <f t="shared" si="150"/>
        <v>0</v>
      </c>
      <c r="BD261" s="49">
        <f t="shared" si="150"/>
        <v>0</v>
      </c>
      <c r="BE261" s="49">
        <f t="shared" si="150"/>
        <v>146935.17745018587</v>
      </c>
      <c r="BF261" s="49">
        <f t="shared" si="150"/>
        <v>269454.48038981395</v>
      </c>
      <c r="BG261" s="49">
        <f t="shared" si="150"/>
        <v>378323.06443999987</v>
      </c>
      <c r="BH261" s="49">
        <f>BH258+BH97</f>
        <v>2063764.7798574548</v>
      </c>
      <c r="BI261" s="14"/>
      <c r="BJ261" s="6"/>
      <c r="BK261" s="6"/>
    </row>
    <row r="262" spans="1:63" x14ac:dyDescent="0.3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32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6"/>
      <c r="BK262" s="6"/>
    </row>
    <row r="263" spans="1:63" x14ac:dyDescent="0.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32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6"/>
      <c r="BK263" s="6"/>
    </row>
    <row r="264" spans="1:63" x14ac:dyDescent="0.3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32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32">
        <f>AV258-AV259</f>
        <v>5.4720405751140788E-2</v>
      </c>
      <c r="AW264" s="32">
        <f t="shared" ref="AW264:BG264" si="151">AW258-AW259</f>
        <v>6.0231277229831903E-2</v>
      </c>
      <c r="AX264" s="32">
        <f t="shared" si="151"/>
        <v>-7.3865026225576003E-2</v>
      </c>
      <c r="AY264" s="32">
        <f t="shared" si="151"/>
        <v>0</v>
      </c>
      <c r="AZ264" s="32">
        <f t="shared" si="151"/>
        <v>0</v>
      </c>
      <c r="BA264" s="32">
        <f t="shared" si="151"/>
        <v>0</v>
      </c>
      <c r="BB264" s="32">
        <f t="shared" si="151"/>
        <v>0</v>
      </c>
      <c r="BC264" s="32">
        <f t="shared" si="151"/>
        <v>0</v>
      </c>
      <c r="BD264" s="32">
        <f t="shared" si="151"/>
        <v>0</v>
      </c>
      <c r="BE264" s="32">
        <f t="shared" si="151"/>
        <v>0</v>
      </c>
      <c r="BF264" s="32">
        <f>BF258-BF259</f>
        <v>-0.35875909472815692</v>
      </c>
      <c r="BG264" s="32">
        <f t="shared" si="151"/>
        <v>0.47970357376470929</v>
      </c>
      <c r="BH264" s="32">
        <f>SUM(AV264:BG264)</f>
        <v>0.16203113579194905</v>
      </c>
      <c r="BI264" s="14"/>
      <c r="BJ264" s="6"/>
      <c r="BK264" s="6"/>
    </row>
    <row r="265" spans="1:63" x14ac:dyDescent="0.3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32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6"/>
      <c r="BK265" s="6"/>
    </row>
    <row r="266" spans="1:63" x14ac:dyDescent="0.3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32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67">
        <f>AV258+AV97</f>
        <v>465680.50570101885</v>
      </c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6"/>
      <c r="BK266" s="6"/>
    </row>
    <row r="267" spans="1:63" x14ac:dyDescent="0.3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32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6"/>
      <c r="BK267" s="6"/>
    </row>
    <row r="268" spans="1:63" x14ac:dyDescent="0.3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32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32">
        <f>BE261+BF261+BG261</f>
        <v>794712.72227999964</v>
      </c>
      <c r="BG268" s="14"/>
      <c r="BH268" s="14"/>
      <c r="BI268" s="14"/>
      <c r="BJ268" s="6"/>
      <c r="BK268" s="6"/>
    </row>
    <row r="269" spans="1:63" x14ac:dyDescent="0.3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32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32">
        <f>AV261+AW261+AX261+AY261+AZ261</f>
        <v>1269052.0575774556</v>
      </c>
      <c r="AY269" s="14"/>
      <c r="AZ269" s="14"/>
      <c r="BA269" s="14"/>
      <c r="BB269" s="14"/>
      <c r="BC269" s="14"/>
      <c r="BD269" s="14"/>
      <c r="BE269" s="32"/>
      <c r="BF269" s="14"/>
      <c r="BG269" s="14"/>
      <c r="BH269" s="14"/>
      <c r="BI269" s="14"/>
      <c r="BJ269" s="6"/>
      <c r="BK269" s="6"/>
    </row>
    <row r="270" spans="1:63" x14ac:dyDescent="0.3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32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 t="s">
        <v>980</v>
      </c>
      <c r="BF270" s="32">
        <f>AX269+BF268</f>
        <v>2063764.7798574553</v>
      </c>
      <c r="BG270" s="14"/>
      <c r="BH270" s="14"/>
      <c r="BI270" s="14"/>
      <c r="BJ270" s="2"/>
      <c r="BK270" s="2"/>
    </row>
    <row r="271" spans="1:63" x14ac:dyDescent="0.3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32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2"/>
      <c r="BK271" s="2"/>
    </row>
    <row r="272" spans="1:63" x14ac:dyDescent="0.3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32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2"/>
      <c r="BK272" s="2"/>
    </row>
    <row r="273" spans="1:63" x14ac:dyDescent="0.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32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2"/>
      <c r="BK273" s="2"/>
    </row>
    <row r="274" spans="1:63" x14ac:dyDescent="0.3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32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2"/>
      <c r="BK274" s="2"/>
    </row>
    <row r="275" spans="1:63" x14ac:dyDescent="0.3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32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2"/>
      <c r="BK275" s="2"/>
    </row>
    <row r="276" spans="1:63" x14ac:dyDescent="0.3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32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2"/>
      <c r="BK276" s="2"/>
    </row>
    <row r="277" spans="1:63" x14ac:dyDescent="0.3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32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2"/>
      <c r="BK277" s="2"/>
    </row>
    <row r="278" spans="1:63" x14ac:dyDescent="0.3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32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2"/>
      <c r="BK278" s="2"/>
    </row>
    <row r="279" spans="1:63" x14ac:dyDescent="0.3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32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2"/>
      <c r="BK279" s="2"/>
    </row>
    <row r="280" spans="1:63" x14ac:dyDescent="0.3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32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2"/>
      <c r="BK280" s="2"/>
    </row>
    <row r="281" spans="1:63" x14ac:dyDescent="0.3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32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2"/>
      <c r="BK281" s="2"/>
    </row>
    <row r="282" spans="1:63" x14ac:dyDescent="0.3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32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2"/>
      <c r="BK282" s="2"/>
    </row>
    <row r="283" spans="1:63" x14ac:dyDescent="0.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32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2"/>
      <c r="BK283" s="2"/>
    </row>
    <row r="284" spans="1:63" x14ac:dyDescent="0.3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32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2"/>
      <c r="BK284" s="2"/>
    </row>
    <row r="285" spans="1:63" x14ac:dyDescent="0.3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32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2"/>
      <c r="BK285" s="2"/>
    </row>
    <row r="286" spans="1:63" x14ac:dyDescent="0.3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32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2"/>
      <c r="BK286" s="2"/>
    </row>
    <row r="287" spans="1:63" x14ac:dyDescent="0.3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32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2"/>
      <c r="BK287" s="2"/>
    </row>
    <row r="288" spans="1:63" x14ac:dyDescent="0.3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32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2"/>
      <c r="BK288" s="2"/>
    </row>
    <row r="289" spans="1:63" x14ac:dyDescent="0.3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32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2"/>
      <c r="BK289" s="2"/>
    </row>
    <row r="290" spans="1:63" x14ac:dyDescent="0.3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32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2"/>
      <c r="BK290" s="2"/>
    </row>
    <row r="291" spans="1:63" x14ac:dyDescent="0.3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32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2"/>
      <c r="BK291" s="2"/>
    </row>
    <row r="292" spans="1:63" x14ac:dyDescent="0.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32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2"/>
      <c r="BK292" s="2"/>
    </row>
    <row r="293" spans="1:63" x14ac:dyDescent="0.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32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2"/>
      <c r="BK293" s="2"/>
    </row>
    <row r="294" spans="1:63" x14ac:dyDescent="0.3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32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2"/>
      <c r="BK294" s="2"/>
    </row>
    <row r="295" spans="1:63" x14ac:dyDescent="0.3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32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2"/>
      <c r="BK295" s="2"/>
    </row>
    <row r="296" spans="1:63" x14ac:dyDescent="0.3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32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2"/>
      <c r="BK296" s="2"/>
    </row>
    <row r="297" spans="1:63" x14ac:dyDescent="0.3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32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2"/>
      <c r="BK297" s="2"/>
    </row>
    <row r="298" spans="1:63" x14ac:dyDescent="0.3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32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2"/>
      <c r="BK298" s="2"/>
    </row>
    <row r="299" spans="1:63" x14ac:dyDescent="0.3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32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2"/>
      <c r="BK299" s="2"/>
    </row>
    <row r="300" spans="1:63" x14ac:dyDescent="0.3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32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2"/>
      <c r="BK300" s="2"/>
    </row>
    <row r="301" spans="1:63" x14ac:dyDescent="0.3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32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2"/>
      <c r="BK301" s="2"/>
    </row>
    <row r="302" spans="1:63" x14ac:dyDescent="0.3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32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2"/>
      <c r="BK302" s="2"/>
    </row>
    <row r="303" spans="1:63" x14ac:dyDescent="0.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32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2"/>
      <c r="BK303" s="2"/>
    </row>
    <row r="304" spans="1:63" x14ac:dyDescent="0.3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32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2"/>
      <c r="BK304" s="2"/>
    </row>
    <row r="305" spans="1:63" x14ac:dyDescent="0.3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32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2"/>
      <c r="BK305" s="2"/>
    </row>
    <row r="306" spans="1:63" x14ac:dyDescent="0.3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32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2"/>
      <c r="BK306" s="2"/>
    </row>
    <row r="307" spans="1:63" x14ac:dyDescent="0.3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32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2"/>
      <c r="BK307" s="2"/>
    </row>
    <row r="308" spans="1:63" x14ac:dyDescent="0.3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32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2"/>
      <c r="BK308" s="2"/>
    </row>
    <row r="309" spans="1:63" x14ac:dyDescent="0.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32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2"/>
      <c r="BK309" s="2"/>
    </row>
    <row r="310" spans="1:63" x14ac:dyDescent="0.3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32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2"/>
      <c r="BK310" s="2"/>
    </row>
    <row r="311" spans="1:63" x14ac:dyDescent="0.3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32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2"/>
      <c r="BK311" s="2"/>
    </row>
    <row r="312" spans="1:63" x14ac:dyDescent="0.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32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2"/>
      <c r="BK312" s="2"/>
    </row>
    <row r="313" spans="1:63" x14ac:dyDescent="0.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32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2"/>
      <c r="BK313" s="2"/>
    </row>
    <row r="314" spans="1:63" x14ac:dyDescent="0.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32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2"/>
      <c r="BK314" s="2"/>
    </row>
    <row r="315" spans="1:63" x14ac:dyDescent="0.3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32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2"/>
      <c r="BK315" s="2"/>
    </row>
    <row r="316" spans="1:63" x14ac:dyDescent="0.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32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2"/>
      <c r="BK316" s="2"/>
    </row>
    <row r="317" spans="1:63" x14ac:dyDescent="0.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32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2"/>
      <c r="BK317" s="2"/>
    </row>
    <row r="318" spans="1:63" x14ac:dyDescent="0.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32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2"/>
      <c r="BK318" s="2"/>
    </row>
    <row r="319" spans="1:63" x14ac:dyDescent="0.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32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2"/>
      <c r="BK319" s="2"/>
    </row>
    <row r="320" spans="1:63" x14ac:dyDescent="0.3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32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2"/>
      <c r="BK320" s="2"/>
    </row>
    <row r="321" spans="1:63" x14ac:dyDescent="0.3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32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2"/>
      <c r="BK321" s="2"/>
    </row>
    <row r="322" spans="1:63" x14ac:dyDescent="0.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32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2"/>
      <c r="BK322" s="2"/>
    </row>
    <row r="323" spans="1:63" x14ac:dyDescent="0.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32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2"/>
      <c r="BK323" s="2"/>
    </row>
    <row r="324" spans="1:63" x14ac:dyDescent="0.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32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2"/>
      <c r="BK324" s="2"/>
    </row>
    <row r="325" spans="1:63" x14ac:dyDescent="0.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32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2"/>
      <c r="BK325" s="2"/>
    </row>
    <row r="326" spans="1:63" x14ac:dyDescent="0.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32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2"/>
      <c r="BK326" s="2"/>
    </row>
    <row r="327" spans="1:63" x14ac:dyDescent="0.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32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2"/>
      <c r="BK327" s="2"/>
    </row>
    <row r="328" spans="1:63" x14ac:dyDescent="0.3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32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2"/>
      <c r="BK328" s="2"/>
    </row>
    <row r="329" spans="1:63" x14ac:dyDescent="0.3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32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2"/>
      <c r="BK329" s="2"/>
    </row>
    <row r="330" spans="1:63" x14ac:dyDescent="0.3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32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2"/>
      <c r="BK330" s="2"/>
    </row>
    <row r="331" spans="1:63" x14ac:dyDescent="0.3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32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2"/>
      <c r="BK331" s="2"/>
    </row>
    <row r="332" spans="1:63" x14ac:dyDescent="0.3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32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2"/>
      <c r="BK332" s="2"/>
    </row>
    <row r="333" spans="1:63" x14ac:dyDescent="0.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32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2"/>
      <c r="BK333" s="2"/>
    </row>
    <row r="334" spans="1:63" x14ac:dyDescent="0.3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32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2"/>
      <c r="BK334" s="2"/>
    </row>
    <row r="335" spans="1:63" x14ac:dyDescent="0.3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32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2"/>
      <c r="BK335" s="2"/>
    </row>
    <row r="336" spans="1:63" x14ac:dyDescent="0.3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32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2"/>
      <c r="BK336" s="2"/>
    </row>
    <row r="337" spans="1:63" x14ac:dyDescent="0.3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32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2"/>
      <c r="BK337" s="2"/>
    </row>
    <row r="338" spans="1:63" x14ac:dyDescent="0.3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32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2"/>
      <c r="BK338" s="2"/>
    </row>
    <row r="339" spans="1:63" x14ac:dyDescent="0.3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32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2"/>
      <c r="BK339" s="2"/>
    </row>
    <row r="340" spans="1:63" x14ac:dyDescent="0.3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32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2"/>
      <c r="BK340" s="2"/>
    </row>
    <row r="341" spans="1:63" x14ac:dyDescent="0.3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32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2"/>
      <c r="BK341" s="2"/>
    </row>
    <row r="342" spans="1:63" x14ac:dyDescent="0.3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32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2"/>
      <c r="BK342" s="2"/>
    </row>
    <row r="343" spans="1:63" x14ac:dyDescent="0.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32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2"/>
      <c r="BK343" s="2"/>
    </row>
    <row r="344" spans="1:63" x14ac:dyDescent="0.3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32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2"/>
      <c r="BK344" s="2"/>
    </row>
    <row r="345" spans="1:63" x14ac:dyDescent="0.3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32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2"/>
      <c r="BK345" s="2"/>
    </row>
    <row r="346" spans="1:63" x14ac:dyDescent="0.3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32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2"/>
      <c r="BK346" s="2"/>
    </row>
    <row r="347" spans="1:63" x14ac:dyDescent="0.3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32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2"/>
      <c r="BK347" s="2"/>
    </row>
    <row r="348" spans="1:63" x14ac:dyDescent="0.3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32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2"/>
      <c r="BK348" s="2"/>
    </row>
    <row r="349" spans="1:63" x14ac:dyDescent="0.3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32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2"/>
      <c r="BK349" s="2"/>
    </row>
    <row r="350" spans="1:63" x14ac:dyDescent="0.3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32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2"/>
      <c r="BK350" s="2"/>
    </row>
    <row r="351" spans="1:63" x14ac:dyDescent="0.3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32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2"/>
      <c r="BK351" s="2"/>
    </row>
    <row r="352" spans="1:63" x14ac:dyDescent="0.3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32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2"/>
      <c r="BK352" s="2"/>
    </row>
  </sheetData>
  <autoFilter ref="A3:BK261"/>
  <conditionalFormatting sqref="B2:C2">
    <cfRule type="duplicateValues" dxfId="4" priority="1"/>
    <cfRule type="duplicateValues" dxfId="3" priority="2"/>
  </conditionalFormatting>
  <conditionalFormatting sqref="B2:C2">
    <cfRule type="duplicateValues" dxfId="2" priority="3"/>
  </conditionalFormatting>
  <conditionalFormatting sqref="C4:C257">
    <cfRule type="duplicateValues" dxfId="1" priority="18"/>
  </conditionalFormatting>
  <conditionalFormatting sqref="B4:B257">
    <cfRule type="duplicateValues" dxfId="0" priority="20" stopIfTrue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opLeftCell="B28" workbookViewId="0">
      <selection activeCell="S48" sqref="S48"/>
    </sheetView>
  </sheetViews>
  <sheetFormatPr defaultRowHeight="14.4" x14ac:dyDescent="0.3"/>
  <cols>
    <col min="5" max="5" width="10.109375" bestFit="1" customWidth="1"/>
    <col min="8" max="8" width="10.44140625" bestFit="1" customWidth="1"/>
    <col min="11" max="11" width="9.88671875" bestFit="1" customWidth="1"/>
    <col min="13" max="13" width="11.88671875" customWidth="1"/>
    <col min="15" max="15" width="10.44140625" bestFit="1" customWidth="1"/>
    <col min="21" max="21" width="12.109375" customWidth="1"/>
  </cols>
  <sheetData>
    <row r="1" spans="1:22" ht="68.400000000000006" x14ac:dyDescent="0.3">
      <c r="A1" s="57" t="s">
        <v>525</v>
      </c>
      <c r="B1" s="58" t="s">
        <v>526</v>
      </c>
      <c r="C1" s="58" t="s">
        <v>527</v>
      </c>
      <c r="D1" s="58" t="s">
        <v>528</v>
      </c>
      <c r="E1" s="58" t="s">
        <v>529</v>
      </c>
      <c r="F1" s="59" t="s">
        <v>530</v>
      </c>
      <c r="G1" s="58" t="s">
        <v>531</v>
      </c>
      <c r="H1" s="60" t="s">
        <v>532</v>
      </c>
      <c r="I1" s="58" t="s">
        <v>533</v>
      </c>
      <c r="J1" s="58"/>
      <c r="K1" s="58" t="s">
        <v>534</v>
      </c>
      <c r="L1" s="60"/>
      <c r="M1" s="61" t="s">
        <v>624</v>
      </c>
      <c r="N1" s="58" t="s">
        <v>21</v>
      </c>
      <c r="O1" s="62"/>
    </row>
    <row r="2" spans="1:22" x14ac:dyDescent="0.3">
      <c r="A2" s="63"/>
      <c r="B2" s="64">
        <v>1</v>
      </c>
      <c r="C2" s="64">
        <v>2</v>
      </c>
      <c r="D2" s="64">
        <v>3</v>
      </c>
      <c r="E2" s="64">
        <v>4</v>
      </c>
      <c r="F2" s="65">
        <v>5</v>
      </c>
      <c r="G2" s="64">
        <v>6</v>
      </c>
      <c r="H2" s="66" t="s">
        <v>535</v>
      </c>
      <c r="I2" s="64"/>
      <c r="J2" s="64"/>
      <c r="K2" s="64"/>
      <c r="L2" s="66"/>
      <c r="M2" s="67"/>
      <c r="N2" s="64"/>
      <c r="O2" s="64"/>
      <c r="S2" t="s">
        <v>622</v>
      </c>
      <c r="T2" t="s">
        <v>623</v>
      </c>
    </row>
    <row r="3" spans="1:22" x14ac:dyDescent="0.3">
      <c r="A3" s="63" t="s">
        <v>536</v>
      </c>
      <c r="B3" s="68"/>
      <c r="C3" s="69">
        <v>8636.7000000000007</v>
      </c>
      <c r="D3" s="70">
        <v>2325.88</v>
      </c>
      <c r="E3" s="70">
        <v>231.601</v>
      </c>
      <c r="F3" s="71">
        <f>E3</f>
        <v>231.601</v>
      </c>
      <c r="G3" s="72">
        <f>K3/D3</f>
        <v>31.384469534111815</v>
      </c>
      <c r="H3" s="73">
        <f>F3-G3</f>
        <v>200.21653046588818</v>
      </c>
      <c r="I3" s="74"/>
      <c r="J3" s="75"/>
      <c r="K3" s="83">
        <v>72996.509999999995</v>
      </c>
      <c r="L3" s="76"/>
      <c r="M3" s="39">
        <v>150.09800000000001</v>
      </c>
      <c r="N3" s="78">
        <f>H3-M3</f>
        <v>50.118530465888171</v>
      </c>
      <c r="O3" s="137">
        <f>N3/C3</f>
        <v>5.8029722539729486E-3</v>
      </c>
      <c r="S3">
        <f>N3/C3*N19</f>
        <v>41.528970935557403</v>
      </c>
      <c r="T3">
        <f>N3/C3*N20</f>
        <v>8.5895595303307584</v>
      </c>
    </row>
    <row r="4" spans="1:22" x14ac:dyDescent="0.3">
      <c r="A4" s="63" t="s">
        <v>537</v>
      </c>
      <c r="B4" s="68"/>
      <c r="C4" s="69">
        <v>8636.7000000000007</v>
      </c>
      <c r="D4" s="70">
        <v>2325.88</v>
      </c>
      <c r="E4" s="70">
        <v>175.32</v>
      </c>
      <c r="F4" s="71">
        <f t="shared" ref="F4:F13" si="0">E4</f>
        <v>175.32</v>
      </c>
      <c r="G4" s="72">
        <f t="shared" ref="G4:G14" si="1">K4/D4</f>
        <v>23.823529158856001</v>
      </c>
      <c r="H4" s="73">
        <f t="shared" ref="H4:H14" si="2">F4-G4</f>
        <v>151.496470841144</v>
      </c>
      <c r="I4" s="74"/>
      <c r="J4" s="75"/>
      <c r="K4" s="83">
        <v>55410.67</v>
      </c>
      <c r="L4" s="76"/>
      <c r="M4" s="39">
        <v>113.623</v>
      </c>
      <c r="N4" s="78">
        <f t="shared" ref="N4" si="3">H4-M4</f>
        <v>37.873470841143998</v>
      </c>
      <c r="O4" s="137">
        <f>N4/C4</f>
        <v>4.3851784641291231E-3</v>
      </c>
      <c r="S4">
        <f>N4/C4*N19</f>
        <v>31.38252967854007</v>
      </c>
      <c r="T4">
        <f>N4/C4*N20</f>
        <v>6.4909411626039279</v>
      </c>
    </row>
    <row r="5" spans="1:22" x14ac:dyDescent="0.3">
      <c r="A5" s="63" t="s">
        <v>538</v>
      </c>
      <c r="B5" s="68"/>
      <c r="C5" s="69">
        <v>8636.7000000000007</v>
      </c>
      <c r="D5" s="70">
        <v>2325.88</v>
      </c>
      <c r="E5" s="70">
        <v>132.32499999999999</v>
      </c>
      <c r="F5" s="71">
        <f t="shared" si="0"/>
        <v>132.32499999999999</v>
      </c>
      <c r="G5" s="72">
        <f t="shared" si="1"/>
        <v>25.323129310196567</v>
      </c>
      <c r="H5" s="73">
        <f t="shared" si="2"/>
        <v>107.00187068980343</v>
      </c>
      <c r="I5" s="74"/>
      <c r="J5" s="75"/>
      <c r="K5" s="83">
        <v>58898.559999999998</v>
      </c>
      <c r="L5" s="76"/>
      <c r="M5" s="39">
        <v>85.759</v>
      </c>
      <c r="N5" s="78">
        <f>H5-M5</f>
        <v>21.242870689803425</v>
      </c>
      <c r="O5" s="77">
        <f>N5+O6</f>
        <v>4.5367338985674195</v>
      </c>
      <c r="P5">
        <f>O5/C5</f>
        <v>5.2528557186974417E-4</v>
      </c>
      <c r="S5">
        <f>O5/C5*N19</f>
        <v>3.7592061950858242</v>
      </c>
      <c r="T5">
        <f>O5/C5*N20</f>
        <v>0.77752770348159539</v>
      </c>
    </row>
    <row r="6" spans="1:22" x14ac:dyDescent="0.3">
      <c r="A6" s="63" t="s">
        <v>539</v>
      </c>
      <c r="B6" s="68"/>
      <c r="C6" s="69">
        <v>8636.7000000000007</v>
      </c>
      <c r="D6" s="70">
        <v>2325.88</v>
      </c>
      <c r="E6" s="70">
        <v>77.995999999999995</v>
      </c>
      <c r="F6" s="71">
        <f t="shared" si="0"/>
        <v>77.995999999999995</v>
      </c>
      <c r="G6" s="72">
        <f t="shared" si="1"/>
        <v>23.691071766385193</v>
      </c>
      <c r="H6" s="73">
        <f t="shared" si="2"/>
        <v>54.304928233614802</v>
      </c>
      <c r="I6" s="74"/>
      <c r="J6" s="75"/>
      <c r="K6" s="83">
        <v>55102.59</v>
      </c>
      <c r="L6" s="76"/>
      <c r="M6" s="39">
        <v>50.548000000000002</v>
      </c>
      <c r="N6" s="78">
        <f>H6-M6</f>
        <v>3.7569282336148007</v>
      </c>
      <c r="O6" s="77">
        <f>O7+N6</f>
        <v>-16.706136791236005</v>
      </c>
      <c r="S6">
        <f>SUM(S3:S5)</f>
        <v>76.670706809183301</v>
      </c>
      <c r="T6">
        <f>SUM(T3:T5)</f>
        <v>15.858028396416282</v>
      </c>
      <c r="U6">
        <f>S6+T6</f>
        <v>92.528735205599588</v>
      </c>
    </row>
    <row r="7" spans="1:22" x14ac:dyDescent="0.3">
      <c r="A7" s="63" t="s">
        <v>540</v>
      </c>
      <c r="B7" s="68"/>
      <c r="C7" s="69">
        <v>8636.7000000000007</v>
      </c>
      <c r="D7" s="70">
        <v>2325.88</v>
      </c>
      <c r="E7" s="70">
        <v>54.000999999999998</v>
      </c>
      <c r="F7" s="71">
        <f t="shared" si="0"/>
        <v>54.000999999999998</v>
      </c>
      <c r="G7" s="72">
        <f t="shared" si="1"/>
        <v>24.598263882917433</v>
      </c>
      <c r="H7" s="73">
        <f>F7-G7</f>
        <v>29.402736117082565</v>
      </c>
      <c r="I7" s="74"/>
      <c r="J7" s="75"/>
      <c r="K7" s="83">
        <v>57212.61</v>
      </c>
      <c r="L7" s="76"/>
      <c r="M7" s="39">
        <v>53.064999999999998</v>
      </c>
      <c r="N7" s="78">
        <f>H7-M7</f>
        <v>-23.662263882917433</v>
      </c>
      <c r="O7" s="77">
        <f>N7+N8</f>
        <v>-20.463065024850806</v>
      </c>
    </row>
    <row r="8" spans="1:22" x14ac:dyDescent="0.3">
      <c r="A8" s="63" t="s">
        <v>541</v>
      </c>
      <c r="B8" s="68"/>
      <c r="C8" s="69">
        <v>8636.7000000000007</v>
      </c>
      <c r="D8" s="70">
        <v>2325.88</v>
      </c>
      <c r="E8" s="70">
        <v>27.878</v>
      </c>
      <c r="F8" s="71">
        <f t="shared" si="0"/>
        <v>27.878</v>
      </c>
      <c r="G8" s="72">
        <f t="shared" si="1"/>
        <v>24.678801141933373</v>
      </c>
      <c r="H8" s="73">
        <f t="shared" si="2"/>
        <v>3.1991988580666266</v>
      </c>
      <c r="I8" s="74"/>
      <c r="J8" s="75"/>
      <c r="K8" s="83">
        <v>57399.93</v>
      </c>
      <c r="L8" s="76"/>
      <c r="M8" s="77"/>
      <c r="N8" s="78">
        <f>H8-M8</f>
        <v>3.1991988580666266</v>
      </c>
      <c r="O8" s="77"/>
    </row>
    <row r="9" spans="1:22" x14ac:dyDescent="0.3">
      <c r="A9" s="63" t="s">
        <v>542</v>
      </c>
      <c r="B9" s="68"/>
      <c r="C9" s="69">
        <v>8636.7000000000007</v>
      </c>
      <c r="D9" s="70">
        <v>2569.16</v>
      </c>
      <c r="E9" s="70">
        <v>26.225000000000001</v>
      </c>
      <c r="F9" s="71">
        <f t="shared" si="0"/>
        <v>26.225000000000001</v>
      </c>
      <c r="G9" s="72">
        <f>K9/D9</f>
        <v>22.150231982437841</v>
      </c>
      <c r="H9" s="73">
        <f t="shared" si="2"/>
        <v>4.0747680175621603</v>
      </c>
      <c r="I9" s="74"/>
      <c r="J9" s="75"/>
      <c r="K9" s="83">
        <v>56907.49</v>
      </c>
      <c r="L9" s="76"/>
      <c r="M9" s="77">
        <v>0</v>
      </c>
      <c r="N9" s="78">
        <f>H9-M9</f>
        <v>4.0747680175621603</v>
      </c>
      <c r="O9" s="77"/>
      <c r="Q9" s="165"/>
      <c r="R9" s="82"/>
    </row>
    <row r="10" spans="1:22" x14ac:dyDescent="0.3">
      <c r="A10" s="63" t="s">
        <v>543</v>
      </c>
      <c r="B10" s="68"/>
      <c r="C10" s="69">
        <v>8636.7000000000007</v>
      </c>
      <c r="D10" s="70">
        <v>2569.16</v>
      </c>
      <c r="E10" s="70">
        <v>15.628</v>
      </c>
      <c r="F10" s="71">
        <f t="shared" si="0"/>
        <v>15.628</v>
      </c>
      <c r="G10" s="72">
        <f t="shared" si="1"/>
        <v>15.760793411075994</v>
      </c>
      <c r="H10" s="73">
        <f t="shared" si="2"/>
        <v>-0.13279341107599407</v>
      </c>
      <c r="I10" s="74"/>
      <c r="J10" s="75"/>
      <c r="K10" s="83">
        <v>40492</v>
      </c>
      <c r="L10" s="76"/>
      <c r="M10" s="77">
        <v>0</v>
      </c>
      <c r="N10" s="78">
        <f t="shared" ref="N10" si="4">H10-M10</f>
        <v>-0.13279341107599407</v>
      </c>
      <c r="O10" s="77"/>
    </row>
    <row r="11" spans="1:22" x14ac:dyDescent="0.3">
      <c r="A11" s="63" t="s">
        <v>544</v>
      </c>
      <c r="B11" s="68"/>
      <c r="C11" s="69">
        <v>8636.7000000000007</v>
      </c>
      <c r="D11" s="70">
        <v>2569.16</v>
      </c>
      <c r="E11" s="70">
        <v>27.875</v>
      </c>
      <c r="F11" s="71">
        <f t="shared" si="0"/>
        <v>27.875</v>
      </c>
      <c r="G11" s="72">
        <f t="shared" si="1"/>
        <v>27.812969997975994</v>
      </c>
      <c r="H11" s="73">
        <f t="shared" si="2"/>
        <v>6.2030002024005881E-2</v>
      </c>
      <c r="I11" s="74"/>
      <c r="J11" s="75"/>
      <c r="K11" s="83">
        <v>71455.97</v>
      </c>
      <c r="L11" s="76"/>
      <c r="M11" s="77">
        <v>0</v>
      </c>
      <c r="N11" s="78">
        <f>H11-M11</f>
        <v>6.2030002024005881E-2</v>
      </c>
      <c r="O11" s="77"/>
    </row>
    <row r="12" spans="1:22" x14ac:dyDescent="0.3">
      <c r="A12" s="63" t="s">
        <v>545</v>
      </c>
      <c r="B12" s="68"/>
      <c r="C12" s="69">
        <v>8636.7000000000007</v>
      </c>
      <c r="D12" s="70">
        <v>2569.16</v>
      </c>
      <c r="E12" s="70">
        <v>77.572000000000003</v>
      </c>
      <c r="F12" s="71">
        <f t="shared" si="0"/>
        <v>77.572000000000003</v>
      </c>
      <c r="G12" s="72">
        <f t="shared" si="1"/>
        <v>24.543255383082411</v>
      </c>
      <c r="H12" s="73">
        <f t="shared" si="2"/>
        <v>53.028744616917592</v>
      </c>
      <c r="I12" s="74"/>
      <c r="J12" s="75"/>
      <c r="K12" s="83">
        <v>63055.55</v>
      </c>
      <c r="L12" s="79"/>
      <c r="M12" s="39">
        <v>57.191913874646161</v>
      </c>
      <c r="N12" s="78">
        <f>H12-M12</f>
        <v>-4.1631692577285691</v>
      </c>
      <c r="O12" s="77"/>
    </row>
    <row r="13" spans="1:22" x14ac:dyDescent="0.3">
      <c r="A13" s="63" t="s">
        <v>546</v>
      </c>
      <c r="B13" s="68"/>
      <c r="C13" s="69">
        <v>8636.7000000000007</v>
      </c>
      <c r="D13" s="70">
        <v>2569.16</v>
      </c>
      <c r="E13" s="70">
        <v>130.274</v>
      </c>
      <c r="F13" s="71">
        <f t="shared" si="0"/>
        <v>130.274</v>
      </c>
      <c r="G13" s="72">
        <f t="shared" si="1"/>
        <v>25.23445406280652</v>
      </c>
      <c r="H13" s="73">
        <f t="shared" si="2"/>
        <v>105.03954593719348</v>
      </c>
      <c r="I13" s="74"/>
      <c r="J13" s="75"/>
      <c r="K13" s="83">
        <v>64831.35</v>
      </c>
      <c r="L13" s="79"/>
      <c r="M13" s="39">
        <v>50.581258575055358</v>
      </c>
      <c r="N13" s="78">
        <f>H13-M13</f>
        <v>54.458287362138122</v>
      </c>
      <c r="O13" s="77">
        <f>N13+N12+N11+N10+N9</f>
        <v>54.299122712919726</v>
      </c>
      <c r="P13">
        <f>O13/C13</f>
        <v>6.2870219774821077E-3</v>
      </c>
      <c r="S13">
        <f>O13/C13*N19</f>
        <v>44.993072781850707</v>
      </c>
      <c r="T13">
        <f>O13/C13*N20</f>
        <v>9.3060499310690155</v>
      </c>
    </row>
    <row r="14" spans="1:22" x14ac:dyDescent="0.3">
      <c r="A14" s="63" t="s">
        <v>547</v>
      </c>
      <c r="B14" s="68"/>
      <c r="C14" s="69">
        <v>8636.7000000000007</v>
      </c>
      <c r="D14" s="70">
        <v>2569.16</v>
      </c>
      <c r="E14" s="163">
        <f>F14</f>
        <v>166.959</v>
      </c>
      <c r="F14" s="71">
        <v>166.959</v>
      </c>
      <c r="G14" s="72">
        <f t="shared" si="1"/>
        <v>19.703451711843559</v>
      </c>
      <c r="H14" s="73">
        <f t="shared" si="2"/>
        <v>147.25554828815643</v>
      </c>
      <c r="I14" s="80"/>
      <c r="J14" s="80"/>
      <c r="K14" s="83">
        <v>50621.32</v>
      </c>
      <c r="L14" s="76"/>
      <c r="M14" s="39">
        <v>64.824879488099469</v>
      </c>
      <c r="N14" s="78">
        <f>H14-M14</f>
        <v>82.430668800056964</v>
      </c>
      <c r="O14" s="137">
        <f>N14/C14</f>
        <v>9.5442320330747805E-3</v>
      </c>
      <c r="S14">
        <f>N14/C14*N19</f>
        <v>68.303296544699663</v>
      </c>
      <c r="T14">
        <f>N14/C14*N20</f>
        <v>14.12737225535729</v>
      </c>
    </row>
    <row r="15" spans="1:22" x14ac:dyDescent="0.3">
      <c r="E15">
        <f>SUM(E3:E8)</f>
        <v>699.12099999999998</v>
      </c>
      <c r="G15" s="165">
        <f>SUM(G9:G14)</f>
        <v>135.20515654922232</v>
      </c>
      <c r="H15" s="165">
        <f>SUM(H9:H14)</f>
        <v>309.32784345077766</v>
      </c>
      <c r="K15" s="82">
        <f>SUM(K3:K14)</f>
        <v>704384.54999999993</v>
      </c>
      <c r="M15" s="165">
        <f>SUM(M9:M14)</f>
        <v>172.59805193780099</v>
      </c>
      <c r="S15">
        <f>SUM(S13:S14)</f>
        <v>113.29636932655038</v>
      </c>
      <c r="T15">
        <f>SUM(T13:T14)</f>
        <v>23.433422186426306</v>
      </c>
      <c r="U15">
        <f>S15+T15</f>
        <v>136.72979151297667</v>
      </c>
      <c r="V15">
        <f>U15*D12</f>
        <v>351280.71116347914</v>
      </c>
    </row>
    <row r="16" spans="1:22" x14ac:dyDescent="0.3">
      <c r="E16">
        <f>SUM(E9:E14)</f>
        <v>444.53300000000002</v>
      </c>
      <c r="N16" s="165">
        <f>M13+O13</f>
        <v>104.88038128797508</v>
      </c>
    </row>
    <row r="17" spans="5:19" x14ac:dyDescent="0.3">
      <c r="G17" s="165">
        <f>SUM(G3:G8)</f>
        <v>153.49926479440037</v>
      </c>
      <c r="H17" s="165">
        <f>SUM(H3:H8)</f>
        <v>545.62173520559963</v>
      </c>
      <c r="K17" s="81"/>
    </row>
    <row r="18" spans="5:19" x14ac:dyDescent="0.3">
      <c r="H18" s="77">
        <f>H17*D3</f>
        <v>1269050.68148</v>
      </c>
      <c r="K18" s="81"/>
      <c r="Q18" s="39">
        <v>57.191913874646161</v>
      </c>
      <c r="R18" s="39">
        <v>50.581258575055358</v>
      </c>
      <c r="S18" s="39">
        <v>64.824879488099469</v>
      </c>
    </row>
    <row r="19" spans="5:19" x14ac:dyDescent="0.3">
      <c r="E19" s="131">
        <v>45292</v>
      </c>
      <c r="F19">
        <f>E3/E15</f>
        <v>0.3312745576230724</v>
      </c>
      <c r="K19" s="82"/>
      <c r="M19" t="s">
        <v>622</v>
      </c>
      <c r="N19">
        <v>7156.5</v>
      </c>
      <c r="O19" s="136"/>
    </row>
    <row r="20" spans="5:19" x14ac:dyDescent="0.3">
      <c r="E20" s="131">
        <v>45323</v>
      </c>
      <c r="F20">
        <f>E4/E15</f>
        <v>0.25077204089134786</v>
      </c>
      <c r="M20" t="s">
        <v>623</v>
      </c>
      <c r="N20">
        <v>1480.2</v>
      </c>
      <c r="O20" s="136"/>
      <c r="P20" s="136"/>
    </row>
    <row r="21" spans="5:19" x14ac:dyDescent="0.3">
      <c r="E21" s="131">
        <v>45352</v>
      </c>
      <c r="F21">
        <f>E5/E15</f>
        <v>0.18927338758240703</v>
      </c>
      <c r="J21" s="165"/>
    </row>
    <row r="22" spans="5:19" x14ac:dyDescent="0.3">
      <c r="E22" s="131">
        <v>45383</v>
      </c>
      <c r="F22">
        <f>E6/E15</f>
        <v>0.11156294833083256</v>
      </c>
    </row>
    <row r="23" spans="5:19" x14ac:dyDescent="0.3">
      <c r="E23" s="131">
        <v>45413</v>
      </c>
      <c r="F23">
        <f>(E7+E8)/E15</f>
        <v>0.11711706557234011</v>
      </c>
      <c r="O23" s="39"/>
      <c r="P23" s="39"/>
      <c r="Q23" s="39"/>
      <c r="R23" s="39"/>
      <c r="S23" s="39"/>
    </row>
    <row r="26" spans="5:19" x14ac:dyDescent="0.3">
      <c r="E26" s="131">
        <v>45566</v>
      </c>
      <c r="F26">
        <f>(E9+E10+E11+E12)/E16</f>
        <v>0.33135897672388775</v>
      </c>
    </row>
    <row r="27" spans="5:19" x14ac:dyDescent="0.3">
      <c r="E27" s="131">
        <v>45597</v>
      </c>
      <c r="F27">
        <f>E13/E16</f>
        <v>0.29305810817194672</v>
      </c>
    </row>
    <row r="28" spans="5:19" x14ac:dyDescent="0.3">
      <c r="E28" s="131">
        <v>45627</v>
      </c>
      <c r="F28">
        <f>E14/E16</f>
        <v>0.37558291510416547</v>
      </c>
      <c r="K28" s="165">
        <f>M12</f>
        <v>57.191913874646161</v>
      </c>
      <c r="L28">
        <f>K28*D12</f>
        <v>146935.17745018593</v>
      </c>
    </row>
    <row r="29" spans="5:19" x14ac:dyDescent="0.3">
      <c r="K29">
        <f>N16*D13</f>
        <v>269454.48038981407</v>
      </c>
      <c r="M29">
        <f>L28+K29</f>
        <v>416389.65784</v>
      </c>
      <c r="O29">
        <f>H15*D14</f>
        <v>794712.72227999987</v>
      </c>
    </row>
    <row r="30" spans="5:19" x14ac:dyDescent="0.3">
      <c r="K30">
        <f>D14*H14</f>
        <v>378323.06443999999</v>
      </c>
    </row>
    <row r="31" spans="5:19" x14ac:dyDescent="0.3">
      <c r="M31">
        <f>L28+K29+K30</f>
        <v>794712.72227999999</v>
      </c>
    </row>
    <row r="33" spans="14:22" x14ac:dyDescent="0.3">
      <c r="N33" s="39"/>
      <c r="O33" s="39"/>
      <c r="P33" s="39"/>
      <c r="Q33" s="39"/>
      <c r="R33" s="39"/>
    </row>
    <row r="38" spans="14:22" x14ac:dyDescent="0.3">
      <c r="R38">
        <v>453.09399999999999</v>
      </c>
      <c r="S38">
        <f>R38*D5</f>
        <v>1053842.27272</v>
      </c>
      <c r="T38">
        <f>S38+S39</f>
        <v>1232169.8182000001</v>
      </c>
    </row>
    <row r="39" spans="14:22" x14ac:dyDescent="0.3">
      <c r="N39" t="s">
        <v>980</v>
      </c>
      <c r="O39" s="77">
        <f>O29+H18</f>
        <v>2063763.4037599999</v>
      </c>
      <c r="R39">
        <v>76.671000000000006</v>
      </c>
      <c r="S39">
        <f>R39*D3</f>
        <v>178327.54548000003</v>
      </c>
    </row>
    <row r="40" spans="14:22" x14ac:dyDescent="0.3">
      <c r="N40" t="s">
        <v>981</v>
      </c>
      <c r="O40" s="196">
        <v>2155568.2400000002</v>
      </c>
      <c r="R40">
        <v>113.29600000000001</v>
      </c>
      <c r="S40">
        <f>R40*D11</f>
        <v>291075.55135999998</v>
      </c>
    </row>
    <row r="41" spans="14:22" x14ac:dyDescent="0.3">
      <c r="O41" s="77">
        <f>O39-O40</f>
        <v>-91804.836240000324</v>
      </c>
      <c r="R41">
        <v>172.59800000000001</v>
      </c>
      <c r="S41">
        <f>R41*D13</f>
        <v>443431.87768000003</v>
      </c>
      <c r="T41">
        <f>S40+S41</f>
        <v>734507.42904000008</v>
      </c>
      <c r="U41">
        <f>T41+T38</f>
        <v>1966677.2472400002</v>
      </c>
      <c r="V41" t="s">
        <v>622</v>
      </c>
    </row>
    <row r="45" spans="14:22" x14ac:dyDescent="0.3">
      <c r="R45">
        <v>15.858000000000001</v>
      </c>
      <c r="S45">
        <f>R45*D3</f>
        <v>36883.805040000007</v>
      </c>
    </row>
    <row r="46" spans="14:22" x14ac:dyDescent="0.3">
      <c r="R46">
        <v>23.433</v>
      </c>
      <c r="S46">
        <f>R46*D14</f>
        <v>60203.126279999997</v>
      </c>
      <c r="U46">
        <f>U41+S47</f>
        <v>2063764.1785600001</v>
      </c>
    </row>
    <row r="47" spans="14:22" x14ac:dyDescent="0.3">
      <c r="S47">
        <f>SUM(S45:S46)</f>
        <v>97086.931320000003</v>
      </c>
      <c r="T47" t="s">
        <v>623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"/>
  <sheetViews>
    <sheetView workbookViewId="0">
      <pane ySplit="1" topLeftCell="A17" activePane="bottomLeft" state="frozen"/>
      <selection pane="bottomLeft" activeCell="V29" sqref="V29:V91"/>
    </sheetView>
  </sheetViews>
  <sheetFormatPr defaultRowHeight="14.4" x14ac:dyDescent="0.3"/>
  <cols>
    <col min="2" max="2" width="9.109375" bestFit="1" customWidth="1"/>
    <col min="4" max="21" width="9" bestFit="1" customWidth="1"/>
    <col min="25" max="25" width="9" bestFit="1" customWidth="1"/>
  </cols>
  <sheetData>
    <row r="1" spans="1:25" ht="51" x14ac:dyDescent="0.3">
      <c r="A1" s="91"/>
      <c r="B1" s="92"/>
      <c r="C1" s="93" t="s">
        <v>548</v>
      </c>
      <c r="D1" s="93" t="s">
        <v>2</v>
      </c>
      <c r="E1" s="94" t="s">
        <v>549</v>
      </c>
      <c r="F1" s="95" t="s">
        <v>561</v>
      </c>
      <c r="G1" s="95" t="s">
        <v>550</v>
      </c>
      <c r="H1" s="96" t="s">
        <v>551</v>
      </c>
      <c r="I1" s="97" t="s">
        <v>552</v>
      </c>
      <c r="J1" s="97" t="s">
        <v>553</v>
      </c>
      <c r="K1" s="96" t="s">
        <v>554</v>
      </c>
      <c r="L1" s="96" t="s">
        <v>562</v>
      </c>
      <c r="M1" s="96" t="s">
        <v>555</v>
      </c>
      <c r="N1" s="98" t="s">
        <v>556</v>
      </c>
      <c r="O1" s="99" t="s">
        <v>557</v>
      </c>
      <c r="P1" s="97" t="s">
        <v>550</v>
      </c>
      <c r="Q1" s="96" t="s">
        <v>551</v>
      </c>
      <c r="R1" s="97" t="s">
        <v>552</v>
      </c>
      <c r="S1" s="97" t="s">
        <v>553</v>
      </c>
      <c r="T1" s="96" t="s">
        <v>558</v>
      </c>
      <c r="U1" s="96"/>
      <c r="V1" s="96" t="s">
        <v>563</v>
      </c>
      <c r="W1" s="92"/>
      <c r="X1" s="92"/>
      <c r="Y1" s="96" t="s">
        <v>559</v>
      </c>
    </row>
    <row r="2" spans="1:25" x14ac:dyDescent="0.3">
      <c r="A2" s="85" t="s">
        <v>26</v>
      </c>
      <c r="B2" s="86">
        <v>1</v>
      </c>
      <c r="C2" s="100"/>
      <c r="D2" s="100">
        <f>VLOOKUP(A2,[1]площадь!$A$6:$B$257,2,0)</f>
        <v>95.8</v>
      </c>
      <c r="E2" s="100" t="s">
        <v>578</v>
      </c>
      <c r="F2" s="100" t="str">
        <f>VLOOKUP(A2,'показания на 30.06.24'!$A$13:$E$202,5,0)</f>
        <v>-</v>
      </c>
      <c r="G2" s="101"/>
      <c r="H2" s="92"/>
      <c r="I2" s="92"/>
      <c r="J2" s="102">
        <f>D2*$J$95</f>
        <v>6.0653065157103212</v>
      </c>
      <c r="K2" s="102">
        <f>H2+J2</f>
        <v>6.0653065157103212</v>
      </c>
      <c r="L2" s="102" t="e">
        <f>E2+K2</f>
        <v>#VALUE!</v>
      </c>
      <c r="M2" s="102">
        <v>0</v>
      </c>
      <c r="N2" s="92"/>
      <c r="O2" s="92"/>
      <c r="P2" s="92" t="str">
        <f>VLOOKUP(A2,'показания на 31.12.24'!$A$12:$E$201,5,0)</f>
        <v>-</v>
      </c>
      <c r="Q2" s="92"/>
      <c r="R2" s="92"/>
      <c r="S2" s="102">
        <f>D2*$S$95</f>
        <v>2.3104720709343014</v>
      </c>
      <c r="T2" s="102">
        <f>Q2+S2</f>
        <v>2.3104720709343014</v>
      </c>
      <c r="U2" s="102"/>
      <c r="V2" s="92" t="str">
        <f>P2</f>
        <v>-</v>
      </c>
      <c r="W2" s="92"/>
      <c r="X2" s="92"/>
      <c r="Y2" s="103">
        <v>0</v>
      </c>
    </row>
    <row r="3" spans="1:25" x14ac:dyDescent="0.3">
      <c r="A3" s="85" t="s">
        <v>28</v>
      </c>
      <c r="B3" s="86">
        <v>10</v>
      </c>
      <c r="C3" s="100"/>
      <c r="D3" s="100">
        <f>VLOOKUP(A3,[1]площадь!$A$6:$B$257,2,0)</f>
        <v>46.5</v>
      </c>
      <c r="E3" s="100" t="str">
        <f>VLOOKUP('общ. показания'!A3,'показания на 31.12.23'!$A$13:$E$202,5,0)</f>
        <v>-</v>
      </c>
      <c r="F3" s="100" t="str">
        <f>VLOOKUP(A3,'показания на 30.06.24'!$A$13:$E$202,5,0)</f>
        <v>-</v>
      </c>
      <c r="G3" s="101"/>
      <c r="H3" s="92"/>
      <c r="I3" s="92"/>
      <c r="J3" s="102">
        <f t="shared" ref="J3:J4" si="0">D3*$J$95</f>
        <v>2.9440162106527135</v>
      </c>
      <c r="K3" s="102">
        <f>H3+J3</f>
        <v>2.9440162106527135</v>
      </c>
      <c r="L3" s="102" t="e">
        <f t="shared" ref="L3:L66" si="1">E3+K3</f>
        <v>#VALUE!</v>
      </c>
      <c r="M3" s="102">
        <v>0</v>
      </c>
      <c r="N3" s="92"/>
      <c r="O3" s="92"/>
      <c r="P3" s="92" t="str">
        <f>VLOOKUP(A3,'показания на 31.12.24'!$A$12:$E$201,5,0)</f>
        <v>-</v>
      </c>
      <c r="Q3" s="92"/>
      <c r="R3" s="92"/>
      <c r="S3" s="102">
        <f t="shared" ref="S3:S4" si="2">D3*$S$95</f>
        <v>1.1214713079169627</v>
      </c>
      <c r="T3" s="102">
        <f t="shared" ref="T3:T66" si="3">Q3+S3</f>
        <v>1.1214713079169627</v>
      </c>
      <c r="U3" s="102"/>
      <c r="V3" s="92" t="str">
        <f t="shared" ref="V3:V62" si="4">P3</f>
        <v>-</v>
      </c>
      <c r="W3" s="92"/>
      <c r="X3" s="92"/>
      <c r="Y3" s="103">
        <v>0</v>
      </c>
    </row>
    <row r="4" spans="1:25" x14ac:dyDescent="0.3">
      <c r="A4" s="85" t="s">
        <v>30</v>
      </c>
      <c r="B4" s="86">
        <v>11</v>
      </c>
      <c r="C4" s="100"/>
      <c r="D4" s="100">
        <f>VLOOKUP(A4,[1]площадь!$A$6:$B$257,2,0)</f>
        <v>75.7</v>
      </c>
      <c r="E4" s="100" t="str">
        <f>VLOOKUP('общ. показания'!A4,'показания на 31.12.23'!$A$13:$E$202,5,0)</f>
        <v>-</v>
      </c>
      <c r="F4" s="100" t="str">
        <f>VLOOKUP(A4,'показания на 30.06.24'!$A$13:$E$202,5,0)</f>
        <v>-</v>
      </c>
      <c r="G4" s="101"/>
      <c r="H4" s="92"/>
      <c r="I4" s="92"/>
      <c r="J4" s="102">
        <f t="shared" si="0"/>
        <v>4.7927317665894709</v>
      </c>
      <c r="K4" s="102">
        <f t="shared" ref="K4:K66" si="5">H4+J4</f>
        <v>4.7927317665894709</v>
      </c>
      <c r="L4" s="102" t="e">
        <f t="shared" si="1"/>
        <v>#VALUE!</v>
      </c>
      <c r="M4" s="102">
        <v>0</v>
      </c>
      <c r="N4" s="92"/>
      <c r="O4" s="92"/>
      <c r="P4" s="92" t="str">
        <f>VLOOKUP(A4,'показания на 31.12.24'!$A$12:$E$201,5,0)</f>
        <v>-</v>
      </c>
      <c r="Q4" s="92"/>
      <c r="R4" s="92"/>
      <c r="S4" s="102">
        <f t="shared" si="2"/>
        <v>1.8257070539637434</v>
      </c>
      <c r="T4" s="102">
        <f t="shared" si="3"/>
        <v>1.8257070539637434</v>
      </c>
      <c r="U4" s="102"/>
      <c r="V4" s="92" t="str">
        <f t="shared" si="4"/>
        <v>-</v>
      </c>
      <c r="W4" s="92"/>
      <c r="X4" s="92"/>
      <c r="Y4" s="103">
        <v>0</v>
      </c>
    </row>
    <row r="5" spans="1:25" s="84" customFormat="1" x14ac:dyDescent="0.3">
      <c r="A5" s="87" t="s">
        <v>32</v>
      </c>
      <c r="B5" s="88">
        <v>12</v>
      </c>
      <c r="C5" s="104"/>
      <c r="D5" s="104">
        <f>VLOOKUP(A5,[1]площадь!$A$6:$B$257,2,0)</f>
        <v>97</v>
      </c>
      <c r="E5" s="100">
        <f>VLOOKUP('общ. показания'!A5,'показания на 31.12.23'!$A$13:$E$202,5,0)</f>
        <v>1.466</v>
      </c>
      <c r="F5" s="100">
        <f>VLOOKUP(A5,'показания на 30.06.24'!$A$13:$E$202,5,0)</f>
        <v>9.7680000000000007</v>
      </c>
      <c r="G5" s="105"/>
      <c r="H5" s="106">
        <f>F5-E5</f>
        <v>8.3020000000000014</v>
      </c>
      <c r="I5" s="106">
        <f>D5</f>
        <v>97</v>
      </c>
      <c r="J5" s="107"/>
      <c r="K5" s="102">
        <f t="shared" si="5"/>
        <v>8.3020000000000014</v>
      </c>
      <c r="L5" s="102">
        <f t="shared" si="1"/>
        <v>9.7680000000000007</v>
      </c>
      <c r="M5" s="102">
        <f t="shared" ref="M5:M65" si="6">L5</f>
        <v>9.7680000000000007</v>
      </c>
      <c r="N5" s="106"/>
      <c r="O5" s="106"/>
      <c r="P5" s="92">
        <f>VLOOKUP(A5,'показания на 31.12.24'!$A$12:$E$201,5,0)</f>
        <v>12.683</v>
      </c>
      <c r="Q5" s="107">
        <f>P5-M5</f>
        <v>2.9149999999999991</v>
      </c>
      <c r="R5" s="106">
        <f>D5</f>
        <v>97</v>
      </c>
      <c r="S5" s="107"/>
      <c r="T5" s="102">
        <f t="shared" si="3"/>
        <v>2.9149999999999991</v>
      </c>
      <c r="U5" s="102"/>
      <c r="V5" s="92">
        <f t="shared" si="4"/>
        <v>12.683</v>
      </c>
      <c r="W5" s="117"/>
      <c r="X5" s="106"/>
      <c r="Y5" s="120">
        <v>0</v>
      </c>
    </row>
    <row r="6" spans="1:25" s="84" customFormat="1" x14ac:dyDescent="0.3">
      <c r="A6" s="87" t="s">
        <v>34</v>
      </c>
      <c r="B6" s="88">
        <v>13</v>
      </c>
      <c r="C6" s="104"/>
      <c r="D6" s="104">
        <f>VLOOKUP(A6,[1]площадь!$A$6:$B$257,2,0)</f>
        <v>48.2</v>
      </c>
      <c r="E6" s="100">
        <f>VLOOKUP('общ. показания'!A6,'показания на 31.12.23'!$A$13:$E$202,5,0)</f>
        <v>0.495</v>
      </c>
      <c r="F6" s="100">
        <f>VLOOKUP(A6,'показания на 30.06.24'!$A$13:$E$202,5,0)</f>
        <v>3.4409999999999998</v>
      </c>
      <c r="G6" s="105"/>
      <c r="H6" s="106">
        <f t="shared" ref="H6:H60" si="7">F6-E6</f>
        <v>2.9459999999999997</v>
      </c>
      <c r="I6" s="106">
        <f>D6</f>
        <v>48.2</v>
      </c>
      <c r="J6" s="107"/>
      <c r="K6" s="102">
        <f t="shared" si="5"/>
        <v>2.9459999999999997</v>
      </c>
      <c r="L6" s="102">
        <f t="shared" si="1"/>
        <v>3.4409999999999998</v>
      </c>
      <c r="M6" s="102">
        <f t="shared" si="6"/>
        <v>3.4409999999999998</v>
      </c>
      <c r="N6" s="106"/>
      <c r="O6" s="106"/>
      <c r="P6" s="92">
        <f>VLOOKUP(A6,'показания на 31.12.24'!$A$12:$E$201,5,0)</f>
        <v>4.9059999999999997</v>
      </c>
      <c r="Q6" s="107">
        <f>P6-M6</f>
        <v>1.4649999999999999</v>
      </c>
      <c r="R6" s="106">
        <f>D6</f>
        <v>48.2</v>
      </c>
      <c r="S6" s="107"/>
      <c r="T6" s="102">
        <f t="shared" si="3"/>
        <v>1.4649999999999999</v>
      </c>
      <c r="U6" s="102"/>
      <c r="V6" s="92">
        <f t="shared" si="4"/>
        <v>4.9059999999999997</v>
      </c>
      <c r="W6" s="117"/>
      <c r="X6" s="106"/>
      <c r="Y6" s="120">
        <v>0</v>
      </c>
    </row>
    <row r="7" spans="1:25" x14ac:dyDescent="0.3">
      <c r="A7" s="85" t="s">
        <v>36</v>
      </c>
      <c r="B7" s="86">
        <v>14</v>
      </c>
      <c r="C7" s="100"/>
      <c r="D7" s="100">
        <f>VLOOKUP(A7,[1]площадь!$A$6:$B$257,2,0)</f>
        <v>74.099999999999994</v>
      </c>
      <c r="E7" s="100" t="str">
        <f>VLOOKUP('общ. показания'!A7,'показания на 31.12.23'!$A$13:$E$202,5,0)</f>
        <v>-</v>
      </c>
      <c r="F7" s="100" t="str">
        <f>VLOOKUP(A7,'показания на 30.06.24'!$A$13:$E$202,5,0)</f>
        <v>-</v>
      </c>
      <c r="G7" s="101"/>
      <c r="H7" s="106"/>
      <c r="I7" s="92"/>
      <c r="J7" s="102">
        <f>D7*$J$95</f>
        <v>4.6914322840723877</v>
      </c>
      <c r="K7" s="102">
        <f t="shared" si="5"/>
        <v>4.6914322840723877</v>
      </c>
      <c r="L7" s="102" t="e">
        <f t="shared" si="1"/>
        <v>#VALUE!</v>
      </c>
      <c r="M7" s="102">
        <v>0</v>
      </c>
      <c r="N7" s="92"/>
      <c r="O7" s="92"/>
      <c r="P7" s="92" t="str">
        <f>VLOOKUP(A7,'показания на 31.12.24'!$A$12:$E$201,5,0)</f>
        <v>-</v>
      </c>
      <c r="Q7" s="92"/>
      <c r="R7" s="92"/>
      <c r="S7" s="102">
        <f t="shared" ref="S7" si="8">D7*$S$95</f>
        <v>1.7871187939063855</v>
      </c>
      <c r="T7" s="102">
        <f t="shared" si="3"/>
        <v>1.7871187939063855</v>
      </c>
      <c r="U7" s="102"/>
      <c r="V7" s="92" t="str">
        <f t="shared" si="4"/>
        <v>-</v>
      </c>
      <c r="W7" s="92"/>
      <c r="X7" s="92"/>
      <c r="Y7" s="103">
        <v>0</v>
      </c>
    </row>
    <row r="8" spans="1:25" x14ac:dyDescent="0.3">
      <c r="A8" s="87" t="s">
        <v>38</v>
      </c>
      <c r="B8" s="88">
        <v>15</v>
      </c>
      <c r="C8" s="104"/>
      <c r="D8" s="104">
        <f>VLOOKUP(A8,[1]площадь!$A$6:$B$257,2,0)</f>
        <v>95.9</v>
      </c>
      <c r="E8" s="100">
        <f>VLOOKUP('общ. показания'!A8,'показания на 31.12.23'!$A$13:$E$202,5,0)</f>
        <v>14.375999999999999</v>
      </c>
      <c r="F8" s="100">
        <f>VLOOKUP(A8,'показания на 30.06.24'!$A$13:$E$202,5,0)</f>
        <v>22.039000000000001</v>
      </c>
      <c r="G8" s="105"/>
      <c r="H8" s="106">
        <f t="shared" si="7"/>
        <v>7.663000000000002</v>
      </c>
      <c r="I8" s="106">
        <f t="shared" ref="I8:I10" si="9">D8</f>
        <v>95.9</v>
      </c>
      <c r="J8" s="107"/>
      <c r="K8" s="102">
        <f t="shared" si="5"/>
        <v>7.663000000000002</v>
      </c>
      <c r="L8" s="102">
        <f t="shared" si="1"/>
        <v>22.039000000000001</v>
      </c>
      <c r="M8" s="102">
        <f t="shared" si="6"/>
        <v>22.039000000000001</v>
      </c>
      <c r="N8" s="106"/>
      <c r="O8" s="106"/>
      <c r="P8" s="92">
        <f>VLOOKUP(A8,'показания на 31.12.24'!$A$12:$E$201,5,0)</f>
        <v>25.164999999999999</v>
      </c>
      <c r="Q8" s="107">
        <f t="shared" ref="Q8:Q10" si="10">P8-M8</f>
        <v>3.1259999999999977</v>
      </c>
      <c r="R8" s="106">
        <f t="shared" ref="R8:R10" si="11">D8</f>
        <v>95.9</v>
      </c>
      <c r="S8" s="107"/>
      <c r="T8" s="102">
        <f t="shared" si="3"/>
        <v>3.1259999999999977</v>
      </c>
      <c r="U8" s="102"/>
      <c r="V8" s="92">
        <f t="shared" si="4"/>
        <v>25.164999999999999</v>
      </c>
      <c r="W8" s="106"/>
      <c r="X8" s="106"/>
      <c r="Y8" s="108">
        <f>U8</f>
        <v>0</v>
      </c>
    </row>
    <row r="9" spans="1:25" x14ac:dyDescent="0.3">
      <c r="A9" s="89" t="s">
        <v>40</v>
      </c>
      <c r="B9" s="90">
        <v>16</v>
      </c>
      <c r="C9" s="109"/>
      <c r="D9" s="109">
        <f>VLOOKUP(A9,[1]площадь!$A$6:$B$257,2,0)</f>
        <v>49.1</v>
      </c>
      <c r="E9" s="100">
        <v>1.014</v>
      </c>
      <c r="F9" s="100">
        <f>VLOOKUP(A9,'показания на 30.06.24'!$A$13:$E$202,5,0)</f>
        <v>5.1440000000000001</v>
      </c>
      <c r="G9" s="110"/>
      <c r="H9" s="106">
        <f t="shared" si="7"/>
        <v>4.13</v>
      </c>
      <c r="I9" s="106">
        <f t="shared" si="9"/>
        <v>49.1</v>
      </c>
      <c r="J9" s="102"/>
      <c r="K9" s="102">
        <f t="shared" si="5"/>
        <v>4.13</v>
      </c>
      <c r="L9" s="102">
        <f t="shared" si="1"/>
        <v>5.1440000000000001</v>
      </c>
      <c r="M9" s="102">
        <f t="shared" si="6"/>
        <v>5.1440000000000001</v>
      </c>
      <c r="N9" s="109"/>
      <c r="O9" s="111"/>
      <c r="P9" s="92">
        <f>VLOOKUP(A9,'показания на 31.12.24'!$A$12:$E$201,5,0)</f>
        <v>5.7590000000000003</v>
      </c>
      <c r="Q9" s="107">
        <f t="shared" si="10"/>
        <v>0.61500000000000021</v>
      </c>
      <c r="R9" s="106">
        <f t="shared" si="11"/>
        <v>49.1</v>
      </c>
      <c r="S9" s="112"/>
      <c r="T9" s="102">
        <f t="shared" si="3"/>
        <v>0.61500000000000021</v>
      </c>
      <c r="U9" s="102"/>
      <c r="V9" s="92">
        <f t="shared" si="4"/>
        <v>5.7590000000000003</v>
      </c>
      <c r="W9" s="111"/>
      <c r="X9" s="111"/>
      <c r="Y9" s="108">
        <f>U9</f>
        <v>0</v>
      </c>
    </row>
    <row r="10" spans="1:25" x14ac:dyDescent="0.3">
      <c r="A10" s="89" t="s">
        <v>42</v>
      </c>
      <c r="B10" s="90">
        <v>17</v>
      </c>
      <c r="C10" s="109"/>
      <c r="D10" s="109">
        <f>VLOOKUP(A10,[1]площадь!$A$6:$B$257,2,0)</f>
        <v>46.5</v>
      </c>
      <c r="E10" s="100">
        <f>VLOOKUP('общ. показания'!A10,'показания на 31.12.23'!$A$13:$E$202,5,0)</f>
        <v>1.47</v>
      </c>
      <c r="F10" s="100">
        <f>VLOOKUP(A10,'показания на 30.06.24'!$A$13:$E$202,5,0)</f>
        <v>4.2370000000000001</v>
      </c>
      <c r="G10" s="110"/>
      <c r="H10" s="106">
        <f t="shared" si="7"/>
        <v>2.7670000000000003</v>
      </c>
      <c r="I10" s="106">
        <f t="shared" si="9"/>
        <v>46.5</v>
      </c>
      <c r="J10" s="102"/>
      <c r="K10" s="102">
        <f t="shared" si="5"/>
        <v>2.7670000000000003</v>
      </c>
      <c r="L10" s="102">
        <f t="shared" si="1"/>
        <v>4.2370000000000001</v>
      </c>
      <c r="M10" s="102">
        <f t="shared" si="6"/>
        <v>4.2370000000000001</v>
      </c>
      <c r="N10" s="111"/>
      <c r="O10" s="111"/>
      <c r="P10" s="92">
        <f>VLOOKUP(A10,'показания на 31.12.24'!$A$12:$E$201,5,0)</f>
        <v>5.2039999999999997</v>
      </c>
      <c r="Q10" s="107">
        <f t="shared" si="10"/>
        <v>0.96699999999999964</v>
      </c>
      <c r="R10" s="106">
        <f t="shared" si="11"/>
        <v>46.5</v>
      </c>
      <c r="S10" s="112"/>
      <c r="T10" s="102">
        <f t="shared" si="3"/>
        <v>0.96699999999999964</v>
      </c>
      <c r="U10" s="102"/>
      <c r="V10" s="92">
        <f t="shared" si="4"/>
        <v>5.2039999999999997</v>
      </c>
      <c r="W10" s="111"/>
      <c r="X10" s="111"/>
      <c r="Y10" s="108">
        <f>U10</f>
        <v>0</v>
      </c>
    </row>
    <row r="11" spans="1:25" x14ac:dyDescent="0.3">
      <c r="A11" s="85" t="s">
        <v>44</v>
      </c>
      <c r="B11" s="86">
        <v>18</v>
      </c>
      <c r="C11" s="100"/>
      <c r="D11" s="100">
        <f>VLOOKUP(A11,[1]площадь!$A$6:$B$257,2,0)</f>
        <v>75.8</v>
      </c>
      <c r="E11" s="100" t="str">
        <f>VLOOKUP('общ. показания'!A11,'показания на 31.12.23'!$A$13:$E$202,5,0)</f>
        <v>-</v>
      </c>
      <c r="F11" s="100" t="str">
        <f>VLOOKUP(A11,'показания на 30.06.24'!$A$13:$E$202,5,0)</f>
        <v>-</v>
      </c>
      <c r="G11" s="101"/>
      <c r="H11" s="106"/>
      <c r="I11" s="92"/>
      <c r="J11" s="102">
        <f t="shared" ref="J11:J13" si="12">D11*$J$95</f>
        <v>4.7990629842467882</v>
      </c>
      <c r="K11" s="102">
        <f t="shared" si="5"/>
        <v>4.7990629842467882</v>
      </c>
      <c r="L11" s="102" t="e">
        <f t="shared" si="1"/>
        <v>#VALUE!</v>
      </c>
      <c r="M11" s="102">
        <v>0</v>
      </c>
      <c r="N11" s="92"/>
      <c r="O11" s="92"/>
      <c r="P11" s="92" t="str">
        <f>VLOOKUP(A11,'показания на 31.12.24'!$A$12:$E$201,5,0)</f>
        <v>-</v>
      </c>
      <c r="Q11" s="92"/>
      <c r="R11" s="92"/>
      <c r="S11" s="102">
        <f t="shared" ref="S11:S13" si="13">D11*$S$95</f>
        <v>1.8281188202173282</v>
      </c>
      <c r="T11" s="102">
        <f t="shared" si="3"/>
        <v>1.8281188202173282</v>
      </c>
      <c r="U11" s="102"/>
      <c r="V11" s="92" t="str">
        <f t="shared" si="4"/>
        <v>-</v>
      </c>
      <c r="W11" s="92"/>
      <c r="X11" s="92"/>
      <c r="Y11" s="103">
        <v>0</v>
      </c>
    </row>
    <row r="12" spans="1:25" x14ac:dyDescent="0.3">
      <c r="A12" s="85" t="s">
        <v>46</v>
      </c>
      <c r="B12" s="86">
        <v>19</v>
      </c>
      <c r="C12" s="100"/>
      <c r="D12" s="100">
        <f>VLOOKUP(A12,[1]площадь!$A$6:$B$257,2,0)</f>
        <v>96.9</v>
      </c>
      <c r="E12" s="100" t="str">
        <f>VLOOKUP('общ. показания'!A12,'показания на 31.12.23'!$A$13:$E$202,5,0)</f>
        <v>-</v>
      </c>
      <c r="F12" s="100" t="str">
        <f>VLOOKUP(A12,'показания на 30.06.24'!$A$13:$E$202,5,0)</f>
        <v>-</v>
      </c>
      <c r="G12" s="101"/>
      <c r="H12" s="106"/>
      <c r="I12" s="92"/>
      <c r="J12" s="102">
        <f t="shared" si="12"/>
        <v>6.1349499099408158</v>
      </c>
      <c r="K12" s="102">
        <f t="shared" si="5"/>
        <v>6.1349499099408158</v>
      </c>
      <c r="L12" s="102" t="e">
        <f t="shared" si="1"/>
        <v>#VALUE!</v>
      </c>
      <c r="M12" s="102">
        <v>0</v>
      </c>
      <c r="N12" s="92"/>
      <c r="O12" s="92"/>
      <c r="P12" s="92" t="str">
        <f>VLOOKUP(A12,'показания на 31.12.24'!$A$12:$E$201,5,0)</f>
        <v>-</v>
      </c>
      <c r="Q12" s="92"/>
      <c r="R12" s="92"/>
      <c r="S12" s="102">
        <f t="shared" si="13"/>
        <v>2.3370014997237352</v>
      </c>
      <c r="T12" s="102">
        <f t="shared" si="3"/>
        <v>2.3370014997237352</v>
      </c>
      <c r="U12" s="102"/>
      <c r="V12" s="92" t="str">
        <f t="shared" si="4"/>
        <v>-</v>
      </c>
      <c r="W12" s="92"/>
      <c r="X12" s="92"/>
      <c r="Y12" s="103">
        <v>0</v>
      </c>
    </row>
    <row r="13" spans="1:25" x14ac:dyDescent="0.3">
      <c r="A13" s="85" t="s">
        <v>48</v>
      </c>
      <c r="B13" s="86">
        <v>2</v>
      </c>
      <c r="C13" s="100"/>
      <c r="D13" s="100">
        <f>VLOOKUP(A13,[1]площадь!$A$6:$B$257,2,0)</f>
        <v>48.8</v>
      </c>
      <c r="E13" s="100" t="str">
        <f>VLOOKUP('общ. показания'!A13,'показания на 31.12.23'!$A$13:$E$202,5,0)</f>
        <v>-</v>
      </c>
      <c r="F13" s="100" t="str">
        <f>VLOOKUP(A13,'показания на 30.06.24'!$A$13:$E$202,5,0)</f>
        <v>-</v>
      </c>
      <c r="G13" s="101"/>
      <c r="H13" s="106"/>
      <c r="I13" s="92"/>
      <c r="J13" s="102">
        <f t="shared" si="12"/>
        <v>3.0896342167710191</v>
      </c>
      <c r="K13" s="102">
        <f t="shared" si="5"/>
        <v>3.0896342167710191</v>
      </c>
      <c r="L13" s="102" t="e">
        <f t="shared" si="1"/>
        <v>#VALUE!</v>
      </c>
      <c r="M13" s="102">
        <v>0</v>
      </c>
      <c r="N13" s="92"/>
      <c r="O13" s="92"/>
      <c r="P13" s="92" t="str">
        <f>VLOOKUP(A13,'показания на 31.12.24'!$A$12:$E$201,5,0)</f>
        <v>-</v>
      </c>
      <c r="Q13" s="92"/>
      <c r="R13" s="92"/>
      <c r="S13" s="102">
        <f t="shared" si="13"/>
        <v>1.1769419317494145</v>
      </c>
      <c r="T13" s="102">
        <f t="shared" si="3"/>
        <v>1.1769419317494145</v>
      </c>
      <c r="U13" s="102"/>
      <c r="V13" s="92" t="str">
        <f t="shared" si="4"/>
        <v>-</v>
      </c>
      <c r="W13" s="92"/>
      <c r="X13" s="92"/>
      <c r="Y13" s="103">
        <v>0</v>
      </c>
    </row>
    <row r="14" spans="1:25" x14ac:dyDescent="0.3">
      <c r="A14" s="85" t="s">
        <v>50</v>
      </c>
      <c r="B14" s="86">
        <v>20</v>
      </c>
      <c r="C14" s="100"/>
      <c r="D14" s="100">
        <f>VLOOKUP(A14,[1]площадь!$A$6:$B$257,2,0)</f>
        <v>48.3</v>
      </c>
      <c r="E14" s="100">
        <v>1.0589999999999999</v>
      </c>
      <c r="F14" s="100">
        <f>VLOOKUP(A14,'показания на 30.06.24'!$A$13:$E$202,5,0)</f>
        <v>1.8049999999999999</v>
      </c>
      <c r="G14" s="101"/>
      <c r="H14" s="106">
        <f t="shared" si="7"/>
        <v>0.746</v>
      </c>
      <c r="I14" s="106">
        <f t="shared" ref="I14:I16" si="14">D14</f>
        <v>48.3</v>
      </c>
      <c r="J14" s="102"/>
      <c r="K14" s="102">
        <f t="shared" si="5"/>
        <v>0.746</v>
      </c>
      <c r="L14" s="102">
        <f t="shared" si="1"/>
        <v>1.8049999999999999</v>
      </c>
      <c r="M14" s="102">
        <f t="shared" si="6"/>
        <v>1.8049999999999999</v>
      </c>
      <c r="N14" s="92"/>
      <c r="O14" s="92"/>
      <c r="P14" s="92">
        <f>VLOOKUP(A14,'показания на 31.12.24'!$A$12:$E$201,5,0)</f>
        <v>2.1920000000000002</v>
      </c>
      <c r="Q14" s="107">
        <f t="shared" ref="Q14:Q16" si="15">P14-M14</f>
        <v>0.38700000000000023</v>
      </c>
      <c r="R14" s="106">
        <f t="shared" ref="R14:R16" si="16">D14</f>
        <v>48.3</v>
      </c>
      <c r="S14" s="102"/>
      <c r="T14" s="102">
        <f t="shared" si="3"/>
        <v>0.38700000000000023</v>
      </c>
      <c r="U14" s="102"/>
      <c r="V14" s="92">
        <f t="shared" si="4"/>
        <v>2.1920000000000002</v>
      </c>
      <c r="W14" s="92"/>
      <c r="X14" s="92"/>
      <c r="Y14" s="108">
        <f>U14</f>
        <v>0</v>
      </c>
    </row>
    <row r="15" spans="1:25" x14ac:dyDescent="0.3">
      <c r="A15" s="89" t="s">
        <v>52</v>
      </c>
      <c r="B15" s="90">
        <v>21</v>
      </c>
      <c r="C15" s="109"/>
      <c r="D15" s="109">
        <f>VLOOKUP(A15,[1]площадь!$A$6:$B$257,2,0)</f>
        <v>74.2</v>
      </c>
      <c r="E15" s="100">
        <f>VLOOKUP('общ. показания'!A15,'показания на 31.12.23'!$A$13:$E$202,5,0)</f>
        <v>2.7010000000000001</v>
      </c>
      <c r="F15" s="100">
        <f>VLOOKUP(A15,'показания на 30.06.24'!$A$13:$E$202,5,0)</f>
        <v>7.9390000000000001</v>
      </c>
      <c r="G15" s="110"/>
      <c r="H15" s="106">
        <f t="shared" si="7"/>
        <v>5.2379999999999995</v>
      </c>
      <c r="I15" s="106">
        <f t="shared" si="14"/>
        <v>74.2</v>
      </c>
      <c r="J15" s="102"/>
      <c r="K15" s="102">
        <f t="shared" si="5"/>
        <v>5.2379999999999995</v>
      </c>
      <c r="L15" s="102">
        <f t="shared" si="1"/>
        <v>7.9390000000000001</v>
      </c>
      <c r="M15" s="102">
        <f t="shared" si="6"/>
        <v>7.9390000000000001</v>
      </c>
      <c r="N15" s="111"/>
      <c r="O15" s="111"/>
      <c r="P15" s="92">
        <f>VLOOKUP(A15,'показания на 31.12.24'!$A$12:$E$201,5,0)</f>
        <v>9.9719999999999995</v>
      </c>
      <c r="Q15" s="107">
        <f t="shared" si="15"/>
        <v>2.0329999999999995</v>
      </c>
      <c r="R15" s="106">
        <f t="shared" si="16"/>
        <v>74.2</v>
      </c>
      <c r="S15" s="112"/>
      <c r="T15" s="102">
        <f t="shared" si="3"/>
        <v>2.0329999999999995</v>
      </c>
      <c r="U15" s="102"/>
      <c r="V15" s="92">
        <f t="shared" si="4"/>
        <v>9.9719999999999995</v>
      </c>
      <c r="W15" s="111"/>
      <c r="X15" s="111"/>
      <c r="Y15" s="108">
        <f>U15</f>
        <v>0</v>
      </c>
    </row>
    <row r="16" spans="1:25" x14ac:dyDescent="0.3">
      <c r="A16" s="89" t="s">
        <v>54</v>
      </c>
      <c r="B16" s="90">
        <v>22</v>
      </c>
      <c r="C16" s="109"/>
      <c r="D16" s="109">
        <f>VLOOKUP(A16,[1]площадь!$A$6:$B$257,2,0)</f>
        <v>96</v>
      </c>
      <c r="E16" s="100">
        <v>1.9970000000000001</v>
      </c>
      <c r="F16" s="100">
        <f>VLOOKUP(A16,'показания на 30.06.24'!$A$13:$E$202,5,0)</f>
        <v>4.7039999999999997</v>
      </c>
      <c r="G16" s="110"/>
      <c r="H16" s="106">
        <f t="shared" si="7"/>
        <v>2.7069999999999999</v>
      </c>
      <c r="I16" s="106">
        <f t="shared" si="14"/>
        <v>96</v>
      </c>
      <c r="J16" s="102"/>
      <c r="K16" s="102">
        <f t="shared" si="5"/>
        <v>2.7069999999999999</v>
      </c>
      <c r="L16" s="102">
        <f t="shared" si="1"/>
        <v>4.7039999999999997</v>
      </c>
      <c r="M16" s="102">
        <f t="shared" si="6"/>
        <v>4.7039999999999997</v>
      </c>
      <c r="N16" s="109"/>
      <c r="O16" s="111"/>
      <c r="P16" s="92">
        <f>VLOOKUP(A16,'показания на 31.12.24'!$A$12:$E$201,5,0)</f>
        <v>6.5030000000000001</v>
      </c>
      <c r="Q16" s="107">
        <f t="shared" si="15"/>
        <v>1.7990000000000004</v>
      </c>
      <c r="R16" s="106">
        <f t="shared" si="16"/>
        <v>96</v>
      </c>
      <c r="S16" s="112"/>
      <c r="T16" s="102">
        <f t="shared" si="3"/>
        <v>1.7990000000000004</v>
      </c>
      <c r="U16" s="102"/>
      <c r="V16" s="92">
        <f t="shared" si="4"/>
        <v>6.5030000000000001</v>
      </c>
      <c r="W16" s="111"/>
      <c r="X16" s="111"/>
      <c r="Y16" s="108">
        <f>U16</f>
        <v>0</v>
      </c>
    </row>
    <row r="17" spans="1:25" x14ac:dyDescent="0.3">
      <c r="A17" s="85" t="s">
        <v>56</v>
      </c>
      <c r="B17" s="86">
        <v>23</v>
      </c>
      <c r="C17" s="100"/>
      <c r="D17" s="100">
        <f>VLOOKUP(A17,[1]площадь!$A$6:$B$257,2,0)</f>
        <v>48.9</v>
      </c>
      <c r="E17" s="100" t="str">
        <f>VLOOKUP('общ. показания'!A17,'показания на 31.12.23'!$A$13:$E$202,5,0)</f>
        <v>-</v>
      </c>
      <c r="F17" s="100" t="str">
        <f>VLOOKUP(A17,'показания на 30.06.24'!$A$13:$E$202,5,0)</f>
        <v>-</v>
      </c>
      <c r="G17" s="101"/>
      <c r="H17" s="106"/>
      <c r="I17" s="92"/>
      <c r="J17" s="102">
        <f>D17*$J$95</f>
        <v>3.0959654344283369</v>
      </c>
      <c r="K17" s="102">
        <f t="shared" si="5"/>
        <v>3.0959654344283369</v>
      </c>
      <c r="L17" s="102" t="e">
        <f>E17+K17</f>
        <v>#VALUE!</v>
      </c>
      <c r="M17" s="102">
        <v>0</v>
      </c>
      <c r="N17" s="92"/>
      <c r="O17" s="92"/>
      <c r="P17" s="92" t="str">
        <f>VLOOKUP(A17,'показания на 31.12.24'!$A$12:$E$201,5,0)</f>
        <v>-</v>
      </c>
      <c r="Q17" s="92"/>
      <c r="R17" s="92"/>
      <c r="S17" s="102">
        <f t="shared" ref="S17:S21" si="17">D17*$S$95</f>
        <v>1.1793536980029993</v>
      </c>
      <c r="T17" s="102">
        <f t="shared" si="3"/>
        <v>1.1793536980029993</v>
      </c>
      <c r="U17" s="102"/>
      <c r="V17" s="92" t="str">
        <f t="shared" si="4"/>
        <v>-</v>
      </c>
      <c r="W17" s="92"/>
      <c r="X17" s="92"/>
      <c r="Y17" s="103">
        <v>0</v>
      </c>
    </row>
    <row r="18" spans="1:25" x14ac:dyDescent="0.3">
      <c r="A18" s="85" t="s">
        <v>58</v>
      </c>
      <c r="B18" s="86">
        <v>24</v>
      </c>
      <c r="C18" s="100"/>
      <c r="D18" s="100">
        <f>VLOOKUP(A18,[1]площадь!$A$6:$B$257,2,0)</f>
        <v>45.7</v>
      </c>
      <c r="E18" s="100">
        <f>VLOOKUP('общ. показания'!A18,'показания на 31.12.23'!$A$13:$E$202,5,0)</f>
        <v>17.675000000000001</v>
      </c>
      <c r="F18" s="100">
        <v>19.422000000000001</v>
      </c>
      <c r="G18" s="101"/>
      <c r="H18" s="106">
        <f t="shared" si="7"/>
        <v>1.7469999999999999</v>
      </c>
      <c r="I18" s="106">
        <f t="shared" ref="I18:I19" si="18">D18</f>
        <v>45.7</v>
      </c>
      <c r="J18" s="102"/>
      <c r="K18" s="102">
        <f t="shared" si="5"/>
        <v>1.7469999999999999</v>
      </c>
      <c r="L18" s="102">
        <f t="shared" si="1"/>
        <v>19.422000000000001</v>
      </c>
      <c r="M18" s="102">
        <f t="shared" si="6"/>
        <v>19.422000000000001</v>
      </c>
      <c r="N18" s="92"/>
      <c r="O18" s="92"/>
      <c r="P18" s="92" t="str">
        <f>VLOOKUP(A18,'показания на 31.12.24'!$A$12:$E$201,5,0)</f>
        <v>-</v>
      </c>
      <c r="Q18" s="102"/>
      <c r="R18" s="106"/>
      <c r="S18" s="102">
        <f t="shared" si="17"/>
        <v>1.1021771778882838</v>
      </c>
      <c r="T18" s="102">
        <f t="shared" si="3"/>
        <v>1.1021771778882838</v>
      </c>
      <c r="U18" s="102"/>
      <c r="V18" s="92" t="str">
        <f t="shared" si="4"/>
        <v>-</v>
      </c>
      <c r="W18" s="92"/>
      <c r="X18" s="92"/>
      <c r="Y18" s="108">
        <f>U18</f>
        <v>0</v>
      </c>
    </row>
    <row r="19" spans="1:25" x14ac:dyDescent="0.3">
      <c r="A19" s="85" t="s">
        <v>60</v>
      </c>
      <c r="B19" s="86">
        <v>25</v>
      </c>
      <c r="C19" s="100"/>
      <c r="D19" s="100">
        <f>VLOOKUP(A19,[1]площадь!$A$6:$B$257,2,0)</f>
        <v>75.599999999999994</v>
      </c>
      <c r="E19" s="100">
        <v>1E-3</v>
      </c>
      <c r="F19" s="100">
        <f>VLOOKUP(A19,'показания на 30.06.24'!$A$13:$E$202,5,0)</f>
        <v>2.0920000000000001</v>
      </c>
      <c r="G19" s="101"/>
      <c r="H19" s="106">
        <f t="shared" si="7"/>
        <v>2.0910000000000002</v>
      </c>
      <c r="I19" s="106">
        <f t="shared" si="18"/>
        <v>75.599999999999994</v>
      </c>
      <c r="J19" s="102"/>
      <c r="K19" s="102">
        <f t="shared" si="5"/>
        <v>2.0910000000000002</v>
      </c>
      <c r="L19" s="102">
        <f t="shared" si="1"/>
        <v>2.0920000000000001</v>
      </c>
      <c r="M19" s="102">
        <f t="shared" si="6"/>
        <v>2.0920000000000001</v>
      </c>
      <c r="N19" s="92"/>
      <c r="O19" s="92"/>
      <c r="P19" s="92">
        <f>VLOOKUP(A19,'показания на 31.12.24'!$A$12:$E$201,5,0)</f>
        <v>3.3570000000000002</v>
      </c>
      <c r="Q19" s="107">
        <f>P19-M19</f>
        <v>1.2650000000000001</v>
      </c>
      <c r="R19" s="106">
        <f>D19</f>
        <v>75.599999999999994</v>
      </c>
      <c r="S19" s="102"/>
      <c r="T19" s="102">
        <f t="shared" si="3"/>
        <v>1.2650000000000001</v>
      </c>
      <c r="U19" s="102"/>
      <c r="V19" s="92">
        <f t="shared" si="4"/>
        <v>3.3570000000000002</v>
      </c>
      <c r="W19" s="92"/>
      <c r="X19" s="92"/>
      <c r="Y19" s="103">
        <v>0</v>
      </c>
    </row>
    <row r="20" spans="1:25" x14ac:dyDescent="0.3">
      <c r="A20" s="85" t="s">
        <v>62</v>
      </c>
      <c r="B20" s="86">
        <v>26</v>
      </c>
      <c r="C20" s="100"/>
      <c r="D20" s="100">
        <f>VLOOKUP(A20,[1]площадь!$A$6:$B$257,2,0)</f>
        <v>96.9</v>
      </c>
      <c r="E20" s="100" t="str">
        <f>VLOOKUP('общ. показания'!A20,'показания на 31.12.23'!$A$13:$E$202,5,0)</f>
        <v>-</v>
      </c>
      <c r="F20" s="100" t="str">
        <f>VLOOKUP(A20,'показания на 30.06.24'!$A$13:$E$202,5,0)</f>
        <v>-</v>
      </c>
      <c r="G20" s="101"/>
      <c r="H20" s="106"/>
      <c r="I20" s="92"/>
      <c r="J20" s="102">
        <f t="shared" ref="J20:J22" si="19">D20*$J$95</f>
        <v>6.1349499099408158</v>
      </c>
      <c r="K20" s="102">
        <f t="shared" si="5"/>
        <v>6.1349499099408158</v>
      </c>
      <c r="L20" s="102" t="e">
        <f t="shared" si="1"/>
        <v>#VALUE!</v>
      </c>
      <c r="M20" s="102">
        <v>0</v>
      </c>
      <c r="N20" s="92"/>
      <c r="O20" s="92"/>
      <c r="P20" s="92" t="str">
        <f>VLOOKUP(A20,'показания на 31.12.24'!$A$12:$E$201,5,0)</f>
        <v>-</v>
      </c>
      <c r="Q20" s="92"/>
      <c r="R20" s="92"/>
      <c r="S20" s="102">
        <f t="shared" si="17"/>
        <v>2.3370014997237352</v>
      </c>
      <c r="T20" s="102">
        <f t="shared" si="3"/>
        <v>2.3370014997237352</v>
      </c>
      <c r="U20" s="102"/>
      <c r="V20" s="92" t="str">
        <f t="shared" si="4"/>
        <v>-</v>
      </c>
      <c r="W20" s="92"/>
      <c r="X20" s="92"/>
      <c r="Y20" s="103">
        <v>0</v>
      </c>
    </row>
    <row r="21" spans="1:25" x14ac:dyDescent="0.3">
      <c r="A21" s="85" t="s">
        <v>64</v>
      </c>
      <c r="B21" s="86">
        <v>27</v>
      </c>
      <c r="C21" s="100"/>
      <c r="D21" s="100">
        <f>VLOOKUP(A21,[1]площадь!$A$6:$B$257,2,0)</f>
        <v>48.2</v>
      </c>
      <c r="E21" s="100" t="str">
        <f>VLOOKUP('общ. показания'!A21,'показания на 31.12.23'!$A$13:$E$202,5,0)</f>
        <v>-</v>
      </c>
      <c r="F21" s="100" t="str">
        <f>VLOOKUP(A21,'показания на 30.06.24'!$A$13:$E$202,5,0)</f>
        <v>-</v>
      </c>
      <c r="G21" s="101"/>
      <c r="H21" s="106"/>
      <c r="I21" s="92"/>
      <c r="J21" s="102">
        <f t="shared" si="19"/>
        <v>3.0516469108271136</v>
      </c>
      <c r="K21" s="102">
        <f t="shared" si="5"/>
        <v>3.0516469108271136</v>
      </c>
      <c r="L21" s="102" t="e">
        <f t="shared" si="1"/>
        <v>#VALUE!</v>
      </c>
      <c r="M21" s="102">
        <v>0</v>
      </c>
      <c r="N21" s="92"/>
      <c r="O21" s="92"/>
      <c r="P21" s="92" t="str">
        <f>VLOOKUP(A21,'показания на 31.12.24'!$A$12:$E$201,5,0)</f>
        <v>-</v>
      </c>
      <c r="Q21" s="92"/>
      <c r="R21" s="92"/>
      <c r="S21" s="102">
        <f t="shared" si="17"/>
        <v>1.1624713342279054</v>
      </c>
      <c r="T21" s="102">
        <f t="shared" si="3"/>
        <v>1.1624713342279054</v>
      </c>
      <c r="U21" s="102"/>
      <c r="V21" s="92" t="str">
        <f t="shared" si="4"/>
        <v>-</v>
      </c>
      <c r="W21" s="92"/>
      <c r="X21" s="92"/>
      <c r="Y21" s="103">
        <v>0</v>
      </c>
    </row>
    <row r="22" spans="1:25" x14ac:dyDescent="0.3">
      <c r="A22" s="85" t="s">
        <v>66</v>
      </c>
      <c r="B22" s="86">
        <v>28</v>
      </c>
      <c r="C22" s="100"/>
      <c r="D22" s="100">
        <f>VLOOKUP(A22,[1]площадь!$A$6:$B$257,2,0)</f>
        <v>74</v>
      </c>
      <c r="E22" s="100" t="str">
        <f>VLOOKUP('общ. показания'!A22,'показания на 31.12.23'!$A$13:$E$202,5,0)</f>
        <v>-</v>
      </c>
      <c r="F22" s="100" t="str">
        <f>VLOOKUP(A22,'показания на 30.06.24'!$A$13:$E$202,5,0)</f>
        <v>-</v>
      </c>
      <c r="G22" s="101"/>
      <c r="H22" s="106"/>
      <c r="I22" s="92"/>
      <c r="J22" s="102">
        <f t="shared" si="19"/>
        <v>4.6851010664150703</v>
      </c>
      <c r="K22" s="102">
        <f t="shared" si="5"/>
        <v>4.6851010664150703</v>
      </c>
      <c r="L22" s="102" t="e">
        <f t="shared" si="1"/>
        <v>#VALUE!</v>
      </c>
      <c r="M22" s="102">
        <v>0</v>
      </c>
      <c r="N22" s="92"/>
      <c r="O22" s="92"/>
      <c r="P22" s="92" t="str">
        <f>VLOOKUP(A22,'показания на 31.12.24'!$A$12:$E$201,5,0)</f>
        <v>-</v>
      </c>
      <c r="Q22" s="92"/>
      <c r="R22" s="92"/>
      <c r="S22" s="102">
        <f>D22*$S$95</f>
        <v>1.7847070276528008</v>
      </c>
      <c r="T22" s="102">
        <f t="shared" si="3"/>
        <v>1.7847070276528008</v>
      </c>
      <c r="U22" s="102"/>
      <c r="V22" s="92" t="str">
        <f t="shared" si="4"/>
        <v>-</v>
      </c>
      <c r="W22" s="92"/>
      <c r="X22" s="92"/>
      <c r="Y22" s="103">
        <v>0</v>
      </c>
    </row>
    <row r="23" spans="1:25" x14ac:dyDescent="0.3">
      <c r="A23" s="85" t="s">
        <v>68</v>
      </c>
      <c r="B23" s="86">
        <v>29</v>
      </c>
      <c r="C23" s="100"/>
      <c r="D23" s="100">
        <f>VLOOKUP(A23,[1]площадь!$A$6:$B$257,2,0)</f>
        <v>91.3</v>
      </c>
      <c r="E23" s="100">
        <f>VLOOKUP('общ. показания'!A23,'показания на 31.12.23'!$A$13:$E$202,5,0)</f>
        <v>12.112</v>
      </c>
      <c r="F23" s="100">
        <f>VLOOKUP(A23,'показания на 30.06.24'!$A$13:$E$202,5,0)</f>
        <v>19.367999999999999</v>
      </c>
      <c r="G23" s="101"/>
      <c r="H23" s="106">
        <f t="shared" si="7"/>
        <v>7.2559999999999985</v>
      </c>
      <c r="I23" s="106">
        <f>D23</f>
        <v>91.3</v>
      </c>
      <c r="J23" s="102"/>
      <c r="K23" s="102">
        <f t="shared" si="5"/>
        <v>7.2559999999999985</v>
      </c>
      <c r="L23" s="102">
        <f t="shared" si="1"/>
        <v>19.367999999999999</v>
      </c>
      <c r="M23" s="102">
        <f t="shared" si="6"/>
        <v>19.367999999999999</v>
      </c>
      <c r="N23" s="92"/>
      <c r="O23" s="92"/>
      <c r="P23" s="92">
        <f>VLOOKUP(A23,'показания на 31.12.24'!$A$12:$E$201,5,0)</f>
        <v>22.56</v>
      </c>
      <c r="Q23" s="107">
        <f>P23-M23</f>
        <v>3.1920000000000002</v>
      </c>
      <c r="R23" s="106">
        <f>D23</f>
        <v>91.3</v>
      </c>
      <c r="S23" s="102"/>
      <c r="T23" s="102">
        <f t="shared" si="3"/>
        <v>3.1920000000000002</v>
      </c>
      <c r="U23" s="102"/>
      <c r="V23" s="92">
        <f t="shared" si="4"/>
        <v>22.56</v>
      </c>
      <c r="W23" s="92"/>
      <c r="X23" s="92"/>
      <c r="Y23" s="108">
        <f>U23</f>
        <v>0</v>
      </c>
    </row>
    <row r="24" spans="1:25" x14ac:dyDescent="0.3">
      <c r="A24" s="85" t="s">
        <v>70</v>
      </c>
      <c r="B24" s="86">
        <v>3</v>
      </c>
      <c r="C24" s="100"/>
      <c r="D24" s="100">
        <f>VLOOKUP(A24,[1]площадь!$A$6:$B$257,2,0)</f>
        <v>46.5</v>
      </c>
      <c r="E24" s="100" t="str">
        <f>VLOOKUP('общ. показания'!A24,'показания на 31.12.23'!$A$13:$E$202,5,0)</f>
        <v>-</v>
      </c>
      <c r="F24" s="100" t="str">
        <f>VLOOKUP(A24,'показания на 30.06.24'!$A$13:$E$202,5,0)</f>
        <v>-</v>
      </c>
      <c r="G24" s="101"/>
      <c r="H24" s="106"/>
      <c r="I24" s="92"/>
      <c r="J24" s="102">
        <f t="shared" ref="J24:J26" si="20">D24*$J$95</f>
        <v>2.9440162106527135</v>
      </c>
      <c r="K24" s="102">
        <f t="shared" si="5"/>
        <v>2.9440162106527135</v>
      </c>
      <c r="L24" s="102" t="e">
        <f t="shared" si="1"/>
        <v>#VALUE!</v>
      </c>
      <c r="M24" s="102">
        <v>0</v>
      </c>
      <c r="N24" s="92"/>
      <c r="O24" s="92"/>
      <c r="P24" s="92" t="str">
        <f>VLOOKUP(A24,'показания на 31.12.24'!$A$12:$E$201,5,0)</f>
        <v>-</v>
      </c>
      <c r="Q24" s="92"/>
      <c r="R24" s="92"/>
      <c r="S24" s="102">
        <f>D24*$S$95</f>
        <v>1.1214713079169627</v>
      </c>
      <c r="T24" s="102">
        <f t="shared" si="3"/>
        <v>1.1214713079169627</v>
      </c>
      <c r="U24" s="102"/>
      <c r="V24" s="92" t="str">
        <f t="shared" si="4"/>
        <v>-</v>
      </c>
      <c r="W24" s="92"/>
      <c r="X24" s="92"/>
      <c r="Y24" s="103">
        <v>0</v>
      </c>
    </row>
    <row r="25" spans="1:25" x14ac:dyDescent="0.3">
      <c r="A25" s="85" t="s">
        <v>72</v>
      </c>
      <c r="B25" s="86">
        <v>30</v>
      </c>
      <c r="C25" s="100"/>
      <c r="D25" s="100">
        <f>VLOOKUP(A25,[1]площадь!$A$6:$B$257,2,0)</f>
        <v>48.9</v>
      </c>
      <c r="E25" s="100" t="str">
        <f>VLOOKUP('общ. показания'!A25,'показания на 31.12.23'!$A$13:$E$202,5,0)</f>
        <v>-</v>
      </c>
      <c r="F25" s="100" t="str">
        <f>VLOOKUP(A25,'показания на 30.06.24'!$A$13:$E$202,5,0)</f>
        <v>-</v>
      </c>
      <c r="G25" s="101"/>
      <c r="H25" s="106"/>
      <c r="I25" s="92"/>
      <c r="J25" s="102">
        <f t="shared" si="20"/>
        <v>3.0959654344283369</v>
      </c>
      <c r="K25" s="102">
        <f t="shared" si="5"/>
        <v>3.0959654344283369</v>
      </c>
      <c r="L25" s="102" t="e">
        <f t="shared" si="1"/>
        <v>#VALUE!</v>
      </c>
      <c r="M25" s="102">
        <v>0</v>
      </c>
      <c r="N25" s="92"/>
      <c r="O25" s="92"/>
      <c r="P25" s="92" t="str">
        <f>VLOOKUP(A25,'показания на 31.12.24'!$A$12:$E$201,5,0)</f>
        <v>-</v>
      </c>
      <c r="Q25" s="92"/>
      <c r="R25" s="92"/>
      <c r="S25" s="102">
        <f>D25*$S$95</f>
        <v>1.1793536980029993</v>
      </c>
      <c r="T25" s="102">
        <f t="shared" si="3"/>
        <v>1.1793536980029993</v>
      </c>
      <c r="U25" s="102"/>
      <c r="V25" s="92" t="str">
        <f t="shared" si="4"/>
        <v>-</v>
      </c>
      <c r="W25" s="92"/>
      <c r="X25" s="92"/>
      <c r="Y25" s="103">
        <v>0</v>
      </c>
    </row>
    <row r="26" spans="1:25" x14ac:dyDescent="0.3">
      <c r="A26" s="85" t="s">
        <v>74</v>
      </c>
      <c r="B26" s="86">
        <v>31</v>
      </c>
      <c r="C26" s="100"/>
      <c r="D26" s="100">
        <f>VLOOKUP(A26,[1]площадь!$A$6:$B$257,2,0)</f>
        <v>46.5</v>
      </c>
      <c r="E26" s="100" t="str">
        <f>VLOOKUP('общ. показания'!A26,'показания на 31.12.23'!$A$13:$E$202,5,0)</f>
        <v>-</v>
      </c>
      <c r="F26" s="100" t="str">
        <f>VLOOKUP(A26,'показания на 30.06.24'!$A$13:$E$202,5,0)</f>
        <v>-</v>
      </c>
      <c r="G26" s="101"/>
      <c r="H26" s="106"/>
      <c r="I26" s="92"/>
      <c r="J26" s="102">
        <f t="shared" si="20"/>
        <v>2.9440162106527135</v>
      </c>
      <c r="K26" s="102">
        <f t="shared" si="5"/>
        <v>2.9440162106527135</v>
      </c>
      <c r="L26" s="102" t="e">
        <f t="shared" si="1"/>
        <v>#VALUE!</v>
      </c>
      <c r="M26" s="102">
        <v>0</v>
      </c>
      <c r="N26" s="92">
        <v>1E-3</v>
      </c>
      <c r="O26" s="92"/>
      <c r="P26" s="92">
        <f>VLOOKUP(A26,'показания на 31.12.24'!$A$12:$E$201,5,0)</f>
        <v>1.1779999999999999</v>
      </c>
      <c r="Q26" s="107">
        <f>P26-N26</f>
        <v>1.177</v>
      </c>
      <c r="R26" s="106">
        <f t="shared" ref="R26:R27" si="21">D26</f>
        <v>46.5</v>
      </c>
      <c r="S26" s="102"/>
      <c r="T26" s="102">
        <f t="shared" si="3"/>
        <v>1.177</v>
      </c>
      <c r="U26" s="102"/>
      <c r="V26" s="92">
        <f t="shared" si="4"/>
        <v>1.1779999999999999</v>
      </c>
      <c r="W26" s="92"/>
      <c r="X26" s="92"/>
      <c r="Y26" s="103">
        <v>0</v>
      </c>
    </row>
    <row r="27" spans="1:25" x14ac:dyDescent="0.3">
      <c r="A27" s="85" t="s">
        <v>76</v>
      </c>
      <c r="B27" s="86">
        <v>32</v>
      </c>
      <c r="C27" s="100"/>
      <c r="D27" s="100">
        <f>VLOOKUP(A27,[1]площадь!$A$6:$B$257,2,0)</f>
        <v>75.7</v>
      </c>
      <c r="E27" s="100">
        <f>VLOOKUP('общ. показания'!A27,'показания на 31.12.23'!$A$13:$E$202,5,0)</f>
        <v>10.468</v>
      </c>
      <c r="F27" s="100">
        <f>VLOOKUP(A27,'показания на 30.06.24'!$A$13:$E$202,5,0)</f>
        <v>18.25</v>
      </c>
      <c r="G27" s="101"/>
      <c r="H27" s="106">
        <f t="shared" si="7"/>
        <v>7.782</v>
      </c>
      <c r="I27" s="106">
        <f>D27</f>
        <v>75.7</v>
      </c>
      <c r="J27" s="102"/>
      <c r="K27" s="102">
        <f t="shared" si="5"/>
        <v>7.782</v>
      </c>
      <c r="L27" s="102">
        <f t="shared" si="1"/>
        <v>18.25</v>
      </c>
      <c r="M27" s="102">
        <f t="shared" si="6"/>
        <v>18.25</v>
      </c>
      <c r="N27" s="92"/>
      <c r="O27" s="92"/>
      <c r="P27" s="92">
        <f>VLOOKUP(A27,'показания на 31.12.24'!$A$12:$E$201,5,0)</f>
        <v>21.021999999999998</v>
      </c>
      <c r="Q27" s="107">
        <f t="shared" ref="Q27" si="22">P27-M27</f>
        <v>2.7719999999999985</v>
      </c>
      <c r="R27" s="106">
        <f t="shared" si="21"/>
        <v>75.7</v>
      </c>
      <c r="S27" s="102"/>
      <c r="T27" s="102">
        <f t="shared" si="3"/>
        <v>2.7719999999999985</v>
      </c>
      <c r="U27" s="102"/>
      <c r="V27" s="92">
        <f t="shared" si="4"/>
        <v>21.021999999999998</v>
      </c>
      <c r="W27" s="92"/>
      <c r="X27" s="92"/>
      <c r="Y27" s="108">
        <f>U27</f>
        <v>0</v>
      </c>
    </row>
    <row r="28" spans="1:25" x14ac:dyDescent="0.3">
      <c r="A28" s="85" t="s">
        <v>78</v>
      </c>
      <c r="B28" s="86">
        <v>33</v>
      </c>
      <c r="C28" s="100"/>
      <c r="D28" s="100">
        <f>VLOOKUP(A28,[1]площадь!$A$6:$B$257,2,0)</f>
        <v>97</v>
      </c>
      <c r="E28" s="100" t="str">
        <f>VLOOKUP('общ. показания'!A28,'показания на 31.12.23'!$A$13:$E$202,5,0)</f>
        <v>-</v>
      </c>
      <c r="F28" s="100" t="str">
        <f>VLOOKUP(A28,'показания на 30.06.24'!$A$13:$E$202,5,0)</f>
        <v>-</v>
      </c>
      <c r="G28" s="101"/>
      <c r="H28" s="106"/>
      <c r="I28" s="92"/>
      <c r="J28" s="102">
        <f t="shared" ref="J28:J29" si="23">D28*$J$95</f>
        <v>6.1412811275981332</v>
      </c>
      <c r="K28" s="102">
        <f t="shared" si="5"/>
        <v>6.1412811275981332</v>
      </c>
      <c r="L28" s="102" t="e">
        <f t="shared" si="1"/>
        <v>#VALUE!</v>
      </c>
      <c r="M28" s="102">
        <v>0</v>
      </c>
      <c r="N28" s="92"/>
      <c r="O28" s="92"/>
      <c r="P28" s="92" t="str">
        <f>VLOOKUP(A28,'показания на 31.12.24'!$A$12:$E$201,5,0)</f>
        <v>-</v>
      </c>
      <c r="Q28" s="92"/>
      <c r="R28" s="92"/>
      <c r="S28" s="102">
        <f>D28*$S$95</f>
        <v>2.3394132659773197</v>
      </c>
      <c r="T28" s="102">
        <f t="shared" si="3"/>
        <v>2.3394132659773197</v>
      </c>
      <c r="U28" s="102"/>
      <c r="V28" s="92" t="str">
        <f t="shared" si="4"/>
        <v>-</v>
      </c>
      <c r="W28" s="92"/>
      <c r="X28" s="92"/>
      <c r="Y28" s="103">
        <v>0</v>
      </c>
    </row>
    <row r="29" spans="1:25" x14ac:dyDescent="0.3">
      <c r="A29" s="85" t="s">
        <v>80</v>
      </c>
      <c r="B29" s="86">
        <v>34</v>
      </c>
      <c r="C29" s="100"/>
      <c r="D29" s="100">
        <f>VLOOKUP(A29,[1]площадь!$A$6:$B$257,2,0)</f>
        <v>48.2</v>
      </c>
      <c r="E29" s="100" t="str">
        <f>VLOOKUP('общ. показания'!A29,'показания на 31.12.23'!$A$13:$E$202,5,0)</f>
        <v>-</v>
      </c>
      <c r="F29" s="100" t="str">
        <f>VLOOKUP(A29,'показания на 30.06.24'!$A$13:$E$202,5,0)</f>
        <v>-</v>
      </c>
      <c r="G29" s="101"/>
      <c r="H29" s="106"/>
      <c r="I29" s="92"/>
      <c r="J29" s="102">
        <f t="shared" si="23"/>
        <v>3.0516469108271136</v>
      </c>
      <c r="K29" s="102">
        <f t="shared" si="5"/>
        <v>3.0516469108271136</v>
      </c>
      <c r="L29" s="102" t="e">
        <f t="shared" si="1"/>
        <v>#VALUE!</v>
      </c>
      <c r="M29" s="102">
        <v>0</v>
      </c>
      <c r="N29" s="92"/>
      <c r="O29" s="92"/>
      <c r="P29" s="92" t="str">
        <f>VLOOKUP(A29,'показания на 31.12.24'!$A$12:$E$201,5,0)</f>
        <v>-</v>
      </c>
      <c r="Q29" s="92"/>
      <c r="R29" s="92"/>
      <c r="S29" s="102">
        <f>D29*$S$95</f>
        <v>1.1624713342279054</v>
      </c>
      <c r="T29" s="102">
        <f t="shared" si="3"/>
        <v>1.1624713342279054</v>
      </c>
      <c r="U29" s="102"/>
      <c r="V29" s="92">
        <v>0</v>
      </c>
      <c r="W29" s="92"/>
      <c r="X29" s="92"/>
      <c r="Y29" s="103">
        <v>0</v>
      </c>
    </row>
    <row r="30" spans="1:25" x14ac:dyDescent="0.3">
      <c r="A30" s="85" t="s">
        <v>82</v>
      </c>
      <c r="B30" s="86">
        <v>35</v>
      </c>
      <c r="C30" s="100"/>
      <c r="D30" s="100">
        <f>VLOOKUP(A30,[1]площадь!$A$6:$B$257,2,0)</f>
        <v>74</v>
      </c>
      <c r="E30" s="100">
        <v>4.2530000000000001</v>
      </c>
      <c r="F30" s="100">
        <f>VLOOKUP(A30,'показания на 30.06.24'!$A$13:$E$202,5,0)</f>
        <v>9.7829999999999995</v>
      </c>
      <c r="G30" s="101"/>
      <c r="H30" s="106">
        <f t="shared" si="7"/>
        <v>5.5299999999999994</v>
      </c>
      <c r="I30" s="106">
        <f t="shared" ref="I30:I31" si="24">D30</f>
        <v>74</v>
      </c>
      <c r="J30" s="102"/>
      <c r="K30" s="102">
        <f t="shared" si="5"/>
        <v>5.5299999999999994</v>
      </c>
      <c r="L30" s="102">
        <f t="shared" si="1"/>
        <v>9.7829999999999995</v>
      </c>
      <c r="M30" s="102">
        <f t="shared" si="6"/>
        <v>9.7829999999999995</v>
      </c>
      <c r="N30" s="92"/>
      <c r="O30" s="92"/>
      <c r="P30" s="92">
        <f>VLOOKUP(A30,'показания на 31.12.24'!$A$12:$E$201,5,0)</f>
        <v>11.613</v>
      </c>
      <c r="Q30" s="107">
        <f t="shared" ref="Q30:Q31" si="25">P30-M30</f>
        <v>1.83</v>
      </c>
      <c r="R30" s="106">
        <f t="shared" ref="R30:R31" si="26">D30</f>
        <v>74</v>
      </c>
      <c r="S30" s="102"/>
      <c r="T30" s="102">
        <f t="shared" si="3"/>
        <v>1.83</v>
      </c>
      <c r="U30" s="102"/>
      <c r="V30" s="92">
        <f t="shared" si="4"/>
        <v>11.613</v>
      </c>
      <c r="W30" s="92"/>
      <c r="X30" s="92"/>
      <c r="Y30" s="108">
        <f>U30</f>
        <v>0</v>
      </c>
    </row>
    <row r="31" spans="1:25" x14ac:dyDescent="0.3">
      <c r="A31" s="85" t="s">
        <v>84</v>
      </c>
      <c r="B31" s="86">
        <v>36</v>
      </c>
      <c r="C31" s="100"/>
      <c r="D31" s="100">
        <f>VLOOKUP(A31,[1]площадь!$A$6:$B$257,2,0)</f>
        <v>96</v>
      </c>
      <c r="E31" s="100">
        <f>VLOOKUP('общ. показания'!A31,'показания на 31.12.23'!$A$13:$E$202,5,0)</f>
        <v>10.154</v>
      </c>
      <c r="F31" s="100">
        <f>VLOOKUP(A31,'показания на 30.06.24'!$A$13:$E$202,5,0)</f>
        <v>16.585999999999999</v>
      </c>
      <c r="G31" s="101"/>
      <c r="H31" s="106">
        <f t="shared" si="7"/>
        <v>6.4319999999999986</v>
      </c>
      <c r="I31" s="106">
        <f t="shared" si="24"/>
        <v>96</v>
      </c>
      <c r="J31" s="92"/>
      <c r="K31" s="102">
        <f t="shared" si="5"/>
        <v>6.4319999999999986</v>
      </c>
      <c r="L31" s="102">
        <f t="shared" si="1"/>
        <v>16.585999999999999</v>
      </c>
      <c r="M31" s="102">
        <f t="shared" si="6"/>
        <v>16.585999999999999</v>
      </c>
      <c r="N31" s="92"/>
      <c r="O31" s="92"/>
      <c r="P31" s="92">
        <f>VLOOKUP(A31,'показания на 31.12.24'!$A$12:$E$201,5,0)</f>
        <v>16.585999999999999</v>
      </c>
      <c r="Q31" s="107">
        <f t="shared" si="25"/>
        <v>0</v>
      </c>
      <c r="R31" s="106">
        <f t="shared" si="26"/>
        <v>96</v>
      </c>
      <c r="S31" s="92"/>
      <c r="T31" s="102">
        <f t="shared" si="3"/>
        <v>0</v>
      </c>
      <c r="U31" s="102"/>
      <c r="V31" s="92">
        <f t="shared" si="4"/>
        <v>16.585999999999999</v>
      </c>
      <c r="W31" s="92"/>
      <c r="X31" s="92"/>
      <c r="Y31" s="108">
        <f>U31</f>
        <v>0</v>
      </c>
    </row>
    <row r="32" spans="1:25" x14ac:dyDescent="0.3">
      <c r="A32" s="85" t="s">
        <v>86</v>
      </c>
      <c r="B32" s="86">
        <v>37</v>
      </c>
      <c r="C32" s="100"/>
      <c r="D32" s="100">
        <f>VLOOKUP(A32,[1]площадь!$A$6:$B$257,2,0)</f>
        <v>48.9</v>
      </c>
      <c r="E32" s="100" t="str">
        <f>VLOOKUP('общ. показания'!A32,'показания на 31.12.23'!$A$13:$E$202,5,0)</f>
        <v>-</v>
      </c>
      <c r="F32" s="100" t="str">
        <f>VLOOKUP(A32,'показания на 30.06.24'!$A$13:$E$202,5,0)</f>
        <v>-</v>
      </c>
      <c r="G32" s="101"/>
      <c r="H32" s="106"/>
      <c r="I32" s="92"/>
      <c r="J32" s="102">
        <f t="shared" ref="J32:J33" si="27">D32*$J$95</f>
        <v>3.0959654344283369</v>
      </c>
      <c r="K32" s="102">
        <f t="shared" si="5"/>
        <v>3.0959654344283369</v>
      </c>
      <c r="L32" s="102" t="e">
        <f t="shared" si="1"/>
        <v>#VALUE!</v>
      </c>
      <c r="M32" s="102">
        <v>0</v>
      </c>
      <c r="N32" s="92"/>
      <c r="O32" s="92"/>
      <c r="P32" s="92" t="str">
        <f>VLOOKUP(A32,'показания на 31.12.24'!$A$12:$E$201,5,0)</f>
        <v>-</v>
      </c>
      <c r="Q32" s="92"/>
      <c r="R32" s="92"/>
      <c r="S32" s="102">
        <f>D32*$S$95</f>
        <v>1.1793536980029993</v>
      </c>
      <c r="T32" s="102">
        <f t="shared" si="3"/>
        <v>1.1793536980029993</v>
      </c>
      <c r="U32" s="102"/>
      <c r="V32" s="92">
        <v>0</v>
      </c>
      <c r="W32" s="92"/>
      <c r="X32" s="92"/>
      <c r="Y32" s="103">
        <v>0</v>
      </c>
    </row>
    <row r="33" spans="1:25" x14ac:dyDescent="0.3">
      <c r="A33" s="85" t="s">
        <v>88</v>
      </c>
      <c r="B33" s="86">
        <v>38</v>
      </c>
      <c r="C33" s="100"/>
      <c r="D33" s="100">
        <f>VLOOKUP(A33,[1]площадь!$A$6:$B$257,2,0)</f>
        <v>46.5</v>
      </c>
      <c r="E33" s="100" t="str">
        <f>VLOOKUP('общ. показания'!A33,'показания на 31.12.23'!$A$13:$E$202,5,0)</f>
        <v>-</v>
      </c>
      <c r="F33" s="100" t="str">
        <f>VLOOKUP(A33,'показания на 30.06.24'!$A$13:$E$202,5,0)</f>
        <v>-</v>
      </c>
      <c r="G33" s="101"/>
      <c r="H33" s="106"/>
      <c r="I33" s="92"/>
      <c r="J33" s="102">
        <f t="shared" si="27"/>
        <v>2.9440162106527135</v>
      </c>
      <c r="K33" s="102">
        <f t="shared" si="5"/>
        <v>2.9440162106527135</v>
      </c>
      <c r="L33" s="102" t="e">
        <f t="shared" si="1"/>
        <v>#VALUE!</v>
      </c>
      <c r="M33" s="102">
        <v>0</v>
      </c>
      <c r="N33" s="92"/>
      <c r="O33" s="92"/>
      <c r="P33" s="92" t="str">
        <f>VLOOKUP(A33,'показания на 31.12.24'!$A$12:$E$201,5,0)</f>
        <v>-</v>
      </c>
      <c r="Q33" s="92"/>
      <c r="R33" s="92"/>
      <c r="S33" s="102">
        <f>D33*$S$95</f>
        <v>1.1214713079169627</v>
      </c>
      <c r="T33" s="102">
        <f t="shared" si="3"/>
        <v>1.1214713079169627</v>
      </c>
      <c r="U33" s="102"/>
      <c r="V33" s="92">
        <v>0</v>
      </c>
      <c r="W33" s="92"/>
      <c r="X33" s="92"/>
      <c r="Y33" s="103">
        <v>0</v>
      </c>
    </row>
    <row r="34" spans="1:25" x14ac:dyDescent="0.3">
      <c r="A34" s="85" t="s">
        <v>90</v>
      </c>
      <c r="B34" s="86">
        <v>39</v>
      </c>
      <c r="C34" s="100"/>
      <c r="D34" s="100">
        <f>VLOOKUP(A34,[1]площадь!$A$6:$B$257,2,0)</f>
        <v>75.8</v>
      </c>
      <c r="E34" s="100">
        <v>1E-3</v>
      </c>
      <c r="F34" s="100">
        <f>VLOOKUP(A34,'показания на 30.06.24'!$A$13:$E$202,5,0)</f>
        <v>1.9139999999999999</v>
      </c>
      <c r="G34" s="101"/>
      <c r="H34" s="106">
        <f t="shared" si="7"/>
        <v>1.913</v>
      </c>
      <c r="I34" s="106">
        <f>D34</f>
        <v>75.8</v>
      </c>
      <c r="J34" s="102"/>
      <c r="K34" s="102">
        <f t="shared" si="5"/>
        <v>1.913</v>
      </c>
      <c r="L34" s="102">
        <f t="shared" si="1"/>
        <v>1.9139999999999999</v>
      </c>
      <c r="M34" s="102">
        <f t="shared" si="6"/>
        <v>1.9139999999999999</v>
      </c>
      <c r="N34" s="92"/>
      <c r="O34" s="92"/>
      <c r="P34" s="92">
        <f>VLOOKUP(A34,'показания на 31.12.24'!$A$12:$E$201,5,0)</f>
        <v>4.0990000000000002</v>
      </c>
      <c r="Q34" s="107">
        <f>P34-M34</f>
        <v>2.1850000000000005</v>
      </c>
      <c r="R34" s="106">
        <f>D34</f>
        <v>75.8</v>
      </c>
      <c r="S34" s="102"/>
      <c r="T34" s="102">
        <f t="shared" si="3"/>
        <v>2.1850000000000005</v>
      </c>
      <c r="U34" s="102"/>
      <c r="V34" s="92">
        <f t="shared" si="4"/>
        <v>4.0990000000000002</v>
      </c>
      <c r="W34" s="92"/>
      <c r="X34" s="92"/>
      <c r="Y34" s="103">
        <v>0</v>
      </c>
    </row>
    <row r="35" spans="1:25" x14ac:dyDescent="0.3">
      <c r="A35" s="85" t="s">
        <v>92</v>
      </c>
      <c r="B35" s="86">
        <v>4</v>
      </c>
      <c r="C35" s="100"/>
      <c r="D35" s="100">
        <f>VLOOKUP(A35,[1]площадь!$A$6:$B$257,2,0)</f>
        <v>75.599999999999994</v>
      </c>
      <c r="E35" s="100" t="str">
        <f>VLOOKUP('общ. показания'!A35,'показания на 31.12.23'!$A$13:$E$202,5,0)</f>
        <v>-</v>
      </c>
      <c r="F35" s="100" t="str">
        <f>VLOOKUP(A35,'показания на 30.06.24'!$A$13:$E$202,5,0)</f>
        <v>-</v>
      </c>
      <c r="G35" s="101"/>
      <c r="H35" s="106"/>
      <c r="I35" s="92"/>
      <c r="J35" s="102">
        <f>D35*$J$95</f>
        <v>4.7864005489321526</v>
      </c>
      <c r="K35" s="102">
        <f t="shared" si="5"/>
        <v>4.7864005489321526</v>
      </c>
      <c r="L35" s="102" t="e">
        <f t="shared" si="1"/>
        <v>#VALUE!</v>
      </c>
      <c r="M35" s="102">
        <v>0</v>
      </c>
      <c r="N35" s="92"/>
      <c r="O35" s="92"/>
      <c r="P35" s="92" t="str">
        <f>VLOOKUP(A35,'показания на 31.12.24'!$A$12:$E$201,5,0)</f>
        <v>-</v>
      </c>
      <c r="Q35" s="92"/>
      <c r="R35" s="92"/>
      <c r="S35" s="102">
        <f>D35*$S$95</f>
        <v>1.8232952877101585</v>
      </c>
      <c r="T35" s="102">
        <f t="shared" si="3"/>
        <v>1.8232952877101585</v>
      </c>
      <c r="U35" s="102"/>
      <c r="V35" s="92">
        <v>0</v>
      </c>
      <c r="W35" s="92"/>
      <c r="X35" s="92"/>
      <c r="Y35" s="103">
        <v>0</v>
      </c>
    </row>
    <row r="36" spans="1:25" x14ac:dyDescent="0.3">
      <c r="A36" s="89" t="s">
        <v>94</v>
      </c>
      <c r="B36" s="90">
        <v>40</v>
      </c>
      <c r="C36" s="109"/>
      <c r="D36" s="109">
        <f>VLOOKUP(A36,[1]площадь!$A$6:$B$257,2,0)</f>
        <v>97.1</v>
      </c>
      <c r="E36" s="100">
        <f>VLOOKUP('общ. показания'!A36,'показания на 31.12.23'!$A$13:$E$202,5,0)</f>
        <v>3.8889999999999998</v>
      </c>
      <c r="F36" s="100">
        <f>VLOOKUP(A36,'показания на 30.06.24'!$A$13:$E$202,5,0)</f>
        <v>11.496</v>
      </c>
      <c r="G36" s="110"/>
      <c r="H36" s="106">
        <f t="shared" si="7"/>
        <v>7.6070000000000011</v>
      </c>
      <c r="I36" s="106">
        <f>D36</f>
        <v>97.1</v>
      </c>
      <c r="J36" s="102"/>
      <c r="K36" s="102">
        <f t="shared" si="5"/>
        <v>7.6070000000000011</v>
      </c>
      <c r="L36" s="102">
        <f t="shared" si="1"/>
        <v>11.496</v>
      </c>
      <c r="M36" s="102">
        <f t="shared" si="6"/>
        <v>11.496</v>
      </c>
      <c r="N36" s="109"/>
      <c r="O36" s="111"/>
      <c r="P36" s="92">
        <f>VLOOKUP(A36,'показания на 31.12.24'!$A$12:$E$201,5,0)</f>
        <v>14.23</v>
      </c>
      <c r="Q36" s="107">
        <f>P36-M36</f>
        <v>2.734</v>
      </c>
      <c r="R36" s="106">
        <f>D36</f>
        <v>97.1</v>
      </c>
      <c r="S36" s="112"/>
      <c r="T36" s="102">
        <f t="shared" si="3"/>
        <v>2.734</v>
      </c>
      <c r="U36" s="102"/>
      <c r="V36" s="92">
        <f t="shared" si="4"/>
        <v>14.23</v>
      </c>
      <c r="W36" s="111"/>
      <c r="X36" s="111"/>
      <c r="Y36" s="108">
        <f>U36</f>
        <v>0</v>
      </c>
    </row>
    <row r="37" spans="1:25" x14ac:dyDescent="0.3">
      <c r="A37" s="85" t="s">
        <v>96</v>
      </c>
      <c r="B37" s="86">
        <v>41</v>
      </c>
      <c r="C37" s="100"/>
      <c r="D37" s="100">
        <f>VLOOKUP(A37,[1]площадь!$A$6:$B$257,2,0)</f>
        <v>48.2</v>
      </c>
      <c r="E37" s="100" t="str">
        <f>VLOOKUP('общ. показания'!A37,'показания на 31.12.23'!$A$13:$E$202,5,0)</f>
        <v>-</v>
      </c>
      <c r="F37" s="100" t="str">
        <f>VLOOKUP(A37,'показания на 30.06.24'!$A$13:$E$202,5,0)</f>
        <v>-</v>
      </c>
      <c r="G37" s="101"/>
      <c r="H37" s="106"/>
      <c r="I37" s="92"/>
      <c r="J37" s="102">
        <f t="shared" ref="J37:J38" si="28">D37*$J$95</f>
        <v>3.0516469108271136</v>
      </c>
      <c r="K37" s="102">
        <f t="shared" si="5"/>
        <v>3.0516469108271136</v>
      </c>
      <c r="L37" s="102" t="e">
        <f t="shared" si="1"/>
        <v>#VALUE!</v>
      </c>
      <c r="M37" s="102">
        <v>0</v>
      </c>
      <c r="N37" s="92"/>
      <c r="O37" s="92"/>
      <c r="P37" s="92" t="str">
        <f>VLOOKUP(A37,'показания на 31.12.24'!$A$12:$E$201,5,0)</f>
        <v>-</v>
      </c>
      <c r="Q37" s="92"/>
      <c r="R37" s="92"/>
      <c r="S37" s="102">
        <f>D37*$S$95</f>
        <v>1.1624713342279054</v>
      </c>
      <c r="T37" s="102">
        <f t="shared" si="3"/>
        <v>1.1624713342279054</v>
      </c>
      <c r="U37" s="102"/>
      <c r="V37" s="92">
        <v>0</v>
      </c>
      <c r="W37" s="92"/>
      <c r="X37" s="92"/>
      <c r="Y37" s="103">
        <v>0</v>
      </c>
    </row>
    <row r="38" spans="1:25" x14ac:dyDescent="0.3">
      <c r="A38" s="85" t="s">
        <v>98</v>
      </c>
      <c r="B38" s="86">
        <v>42</v>
      </c>
      <c r="C38" s="100"/>
      <c r="D38" s="100">
        <f>VLOOKUP(A38,[1]площадь!$A$6:$B$257,2,0)</f>
        <v>74</v>
      </c>
      <c r="E38" s="100" t="str">
        <f>VLOOKUP('общ. показания'!A38,'показания на 31.12.23'!$A$13:$E$202,5,0)</f>
        <v>-</v>
      </c>
      <c r="F38" s="100" t="str">
        <f>VLOOKUP(A38,'показания на 30.06.24'!$A$13:$E$202,5,0)</f>
        <v>-</v>
      </c>
      <c r="G38" s="101"/>
      <c r="H38" s="106"/>
      <c r="I38" s="92"/>
      <c r="J38" s="102">
        <f t="shared" si="28"/>
        <v>4.6851010664150703</v>
      </c>
      <c r="K38" s="102">
        <f t="shared" si="5"/>
        <v>4.6851010664150703</v>
      </c>
      <c r="L38" s="102" t="e">
        <f t="shared" si="1"/>
        <v>#VALUE!</v>
      </c>
      <c r="M38" s="102">
        <v>0</v>
      </c>
      <c r="N38" s="92">
        <v>1E-3</v>
      </c>
      <c r="O38" s="92"/>
      <c r="P38" s="92">
        <f>VLOOKUP(A38,'показания на 31.12.24'!$A$12:$E$201,5,0)</f>
        <v>2.101</v>
      </c>
      <c r="Q38" s="107">
        <f>P38-N38</f>
        <v>2.1</v>
      </c>
      <c r="R38" s="106">
        <f t="shared" ref="R38:R40" si="29">D38</f>
        <v>74</v>
      </c>
      <c r="S38" s="102"/>
      <c r="T38" s="102">
        <f t="shared" si="3"/>
        <v>2.1</v>
      </c>
      <c r="U38" s="102"/>
      <c r="V38" s="92">
        <f t="shared" si="4"/>
        <v>2.101</v>
      </c>
      <c r="W38" s="92"/>
      <c r="X38" s="92"/>
      <c r="Y38" s="103">
        <v>0</v>
      </c>
    </row>
    <row r="39" spans="1:25" x14ac:dyDescent="0.3">
      <c r="A39" s="89" t="s">
        <v>100</v>
      </c>
      <c r="B39" s="90">
        <v>43</v>
      </c>
      <c r="C39" s="109"/>
      <c r="D39" s="109">
        <f>VLOOKUP(A39,[1]площадь!$A$6:$B$257,2,0)</f>
        <v>96.2</v>
      </c>
      <c r="E39" s="100">
        <f>VLOOKUP('общ. показания'!A39,'показания на 31.12.23'!$A$13:$E$202,5,0)</f>
        <v>3.9089999999999998</v>
      </c>
      <c r="F39" s="100">
        <f>VLOOKUP(A39,'показания на 30.06.24'!$A$13:$E$202,5,0)</f>
        <v>11.872</v>
      </c>
      <c r="G39" s="110"/>
      <c r="H39" s="106">
        <f t="shared" si="7"/>
        <v>7.9630000000000001</v>
      </c>
      <c r="I39" s="106">
        <f t="shared" ref="I39:I40" si="30">D39</f>
        <v>96.2</v>
      </c>
      <c r="J39" s="102"/>
      <c r="K39" s="102">
        <f t="shared" si="5"/>
        <v>7.9630000000000001</v>
      </c>
      <c r="L39" s="102">
        <f t="shared" si="1"/>
        <v>11.872</v>
      </c>
      <c r="M39" s="102">
        <f t="shared" si="6"/>
        <v>11.872</v>
      </c>
      <c r="N39" s="111"/>
      <c r="O39" s="111"/>
      <c r="P39" s="92">
        <f>VLOOKUP(A39,'показания на 31.12.24'!$A$12:$E$201,5,0)</f>
        <v>15.500999999999999</v>
      </c>
      <c r="Q39" s="107">
        <f t="shared" ref="Q39:Q40" si="31">P39-M39</f>
        <v>3.6289999999999996</v>
      </c>
      <c r="R39" s="106">
        <f t="shared" si="29"/>
        <v>96.2</v>
      </c>
      <c r="S39" s="112"/>
      <c r="T39" s="102">
        <f t="shared" si="3"/>
        <v>3.6289999999999996</v>
      </c>
      <c r="U39" s="102"/>
      <c r="V39" s="92">
        <f t="shared" si="4"/>
        <v>15.500999999999999</v>
      </c>
      <c r="W39" s="111"/>
      <c r="X39" s="111"/>
      <c r="Y39" s="108">
        <f>U39</f>
        <v>0</v>
      </c>
    </row>
    <row r="40" spans="1:25" x14ac:dyDescent="0.3">
      <c r="A40" s="85" t="s">
        <v>102</v>
      </c>
      <c r="B40" s="86">
        <v>44.45</v>
      </c>
      <c r="C40" s="113"/>
      <c r="D40" s="113">
        <f>VLOOKUP(A40,[1]площадь!$A$6:$B$257,2,0)</f>
        <v>95.8</v>
      </c>
      <c r="E40" s="100">
        <f>VLOOKUP('общ. показания'!A40,'показания на 31.12.23'!$A$13:$E$202,5,0)</f>
        <v>8.8770000000000007</v>
      </c>
      <c r="F40" s="100">
        <f>VLOOKUP(A40,'показания на 30.06.24'!$A$13:$E$202,5,0)</f>
        <v>15.356</v>
      </c>
      <c r="G40" s="114"/>
      <c r="H40" s="106">
        <f t="shared" si="7"/>
        <v>6.4789999999999992</v>
      </c>
      <c r="I40" s="106">
        <f t="shared" si="30"/>
        <v>95.8</v>
      </c>
      <c r="J40" s="115"/>
      <c r="K40" s="102">
        <f t="shared" si="5"/>
        <v>6.4789999999999992</v>
      </c>
      <c r="L40" s="102">
        <f t="shared" si="1"/>
        <v>15.356</v>
      </c>
      <c r="M40" s="102">
        <f t="shared" si="6"/>
        <v>15.356</v>
      </c>
      <c r="N40" s="116"/>
      <c r="O40" s="116"/>
      <c r="P40" s="92">
        <f>VLOOKUP(A40,'показания на 31.12.24'!$A$12:$E$201,5,0)</f>
        <v>17.736000000000001</v>
      </c>
      <c r="Q40" s="107">
        <f t="shared" si="31"/>
        <v>2.3800000000000008</v>
      </c>
      <c r="R40" s="106">
        <f t="shared" si="29"/>
        <v>95.8</v>
      </c>
      <c r="S40" s="115"/>
      <c r="T40" s="102">
        <f t="shared" si="3"/>
        <v>2.3800000000000008</v>
      </c>
      <c r="U40" s="102"/>
      <c r="V40" s="92">
        <f t="shared" si="4"/>
        <v>17.736000000000001</v>
      </c>
      <c r="W40" s="116"/>
      <c r="X40" s="116"/>
      <c r="Y40" s="108">
        <f>U40</f>
        <v>0</v>
      </c>
    </row>
    <row r="41" spans="1:25" x14ac:dyDescent="0.3">
      <c r="A41" s="85" t="s">
        <v>104</v>
      </c>
      <c r="B41" s="86">
        <v>46</v>
      </c>
      <c r="C41" s="100"/>
      <c r="D41" s="100">
        <f>VLOOKUP(A41,[1]площадь!$A$6:$B$257,2,0)</f>
        <v>75.7</v>
      </c>
      <c r="E41" s="100" t="str">
        <f>VLOOKUP('общ. показания'!A41,'показания на 31.12.23'!$A$13:$E$202,5,0)</f>
        <v>-</v>
      </c>
      <c r="F41" s="100" t="str">
        <f>VLOOKUP(A41,'показания на 30.06.24'!$A$13:$E$202,5,0)</f>
        <v>-</v>
      </c>
      <c r="G41" s="101"/>
      <c r="H41" s="106"/>
      <c r="I41" s="92"/>
      <c r="J41" s="102">
        <f t="shared" ref="J41:J43" si="32">D41*$J$95</f>
        <v>4.7927317665894709</v>
      </c>
      <c r="K41" s="102">
        <f t="shared" si="5"/>
        <v>4.7927317665894709</v>
      </c>
      <c r="L41" s="102" t="e">
        <f t="shared" si="1"/>
        <v>#VALUE!</v>
      </c>
      <c r="M41" s="102">
        <v>0</v>
      </c>
      <c r="N41" s="92"/>
      <c r="O41" s="92"/>
      <c r="P41" s="92" t="str">
        <f>VLOOKUP(A41,'показания на 31.12.24'!$A$12:$E$201,5,0)</f>
        <v>-</v>
      </c>
      <c r="Q41" s="92"/>
      <c r="R41" s="92"/>
      <c r="S41" s="102">
        <f>D41*$S$95</f>
        <v>1.8257070539637434</v>
      </c>
      <c r="T41" s="102">
        <f t="shared" si="3"/>
        <v>1.8257070539637434</v>
      </c>
      <c r="U41" s="102"/>
      <c r="V41" s="92">
        <v>0</v>
      </c>
      <c r="W41" s="92"/>
      <c r="X41" s="92"/>
      <c r="Y41" s="103">
        <v>0</v>
      </c>
    </row>
    <row r="42" spans="1:25" x14ac:dyDescent="0.3">
      <c r="A42" s="85" t="s">
        <v>106</v>
      </c>
      <c r="B42" s="86">
        <v>47</v>
      </c>
      <c r="C42" s="100"/>
      <c r="D42" s="100">
        <f>VLOOKUP(A42,[1]площадь!$A$6:$B$257,2,0)</f>
        <v>97</v>
      </c>
      <c r="E42" s="100" t="str">
        <f>VLOOKUP('общ. показания'!A42,'показания на 31.12.23'!$A$13:$E$202,5,0)</f>
        <v>-</v>
      </c>
      <c r="F42" s="100" t="str">
        <f>VLOOKUP(A42,'показания на 30.06.24'!$A$13:$E$202,5,0)</f>
        <v>-</v>
      </c>
      <c r="G42" s="101"/>
      <c r="H42" s="106"/>
      <c r="I42" s="92"/>
      <c r="J42" s="102">
        <f t="shared" si="32"/>
        <v>6.1412811275981332</v>
      </c>
      <c r="K42" s="102">
        <f t="shared" si="5"/>
        <v>6.1412811275981332</v>
      </c>
      <c r="L42" s="102" t="e">
        <f t="shared" si="1"/>
        <v>#VALUE!</v>
      </c>
      <c r="M42" s="102">
        <v>0</v>
      </c>
      <c r="N42" s="92"/>
      <c r="O42" s="92"/>
      <c r="P42" s="92" t="str">
        <f>VLOOKUP(A42,'показания на 31.12.24'!$A$12:$E$201,5,0)</f>
        <v>-</v>
      </c>
      <c r="Q42" s="92"/>
      <c r="R42" s="92"/>
      <c r="S42" s="102">
        <f t="shared" ref="S42:S45" si="33">D42*$S$95</f>
        <v>2.3394132659773197</v>
      </c>
      <c r="T42" s="102">
        <f t="shared" si="3"/>
        <v>2.3394132659773197</v>
      </c>
      <c r="U42" s="102"/>
      <c r="V42" s="92">
        <v>0</v>
      </c>
      <c r="W42" s="92"/>
      <c r="X42" s="92"/>
      <c r="Y42" s="103">
        <v>0</v>
      </c>
    </row>
    <row r="43" spans="1:25" x14ac:dyDescent="0.3">
      <c r="A43" s="85" t="s">
        <v>108</v>
      </c>
      <c r="B43" s="86">
        <v>48</v>
      </c>
      <c r="C43" s="100"/>
      <c r="D43" s="100">
        <f>VLOOKUP(A43,[1]площадь!$A$6:$B$257,2,0)</f>
        <v>48.1</v>
      </c>
      <c r="E43" s="100" t="str">
        <f>VLOOKUP('общ. показания'!A43,'показания на 31.12.23'!$A$13:$E$202,5,0)</f>
        <v>-</v>
      </c>
      <c r="F43" s="100" t="str">
        <f>VLOOKUP(A43,'показания на 30.06.24'!$A$13:$E$202,5,0)</f>
        <v>-</v>
      </c>
      <c r="G43" s="101"/>
      <c r="H43" s="106"/>
      <c r="I43" s="92"/>
      <c r="J43" s="102">
        <f t="shared" si="32"/>
        <v>3.0453156931697958</v>
      </c>
      <c r="K43" s="102">
        <f t="shared" si="5"/>
        <v>3.0453156931697958</v>
      </c>
      <c r="L43" s="102" t="e">
        <f t="shared" si="1"/>
        <v>#VALUE!</v>
      </c>
      <c r="M43" s="102">
        <v>0</v>
      </c>
      <c r="N43" s="92"/>
      <c r="O43" s="92"/>
      <c r="P43" s="92" t="str">
        <f>VLOOKUP(A43,'показания на 31.12.24'!$A$12:$E$201,5,0)</f>
        <v>-</v>
      </c>
      <c r="Q43" s="92"/>
      <c r="R43" s="92"/>
      <c r="S43" s="102">
        <f t="shared" si="33"/>
        <v>1.1600595679743204</v>
      </c>
      <c r="T43" s="102">
        <f t="shared" si="3"/>
        <v>1.1600595679743204</v>
      </c>
      <c r="U43" s="102"/>
      <c r="V43" s="92">
        <v>0</v>
      </c>
      <c r="W43" s="92"/>
      <c r="X43" s="92"/>
      <c r="Y43" s="103">
        <v>0</v>
      </c>
    </row>
    <row r="44" spans="1:25" x14ac:dyDescent="0.3">
      <c r="A44" s="85" t="s">
        <v>110</v>
      </c>
      <c r="B44" s="86">
        <v>49</v>
      </c>
      <c r="C44" s="100"/>
      <c r="D44" s="100">
        <f>VLOOKUP(A44,[1]площадь!$A$6:$B$257,2,0)</f>
        <v>74</v>
      </c>
      <c r="E44" s="100">
        <f>VLOOKUP('общ. показания'!A44,'показания на 31.12.23'!$A$13:$E$202,5,0)</f>
        <v>9.8089999999999993</v>
      </c>
      <c r="F44" s="100">
        <f>VLOOKUP(A44,'показания на 30.06.24'!$A$13:$E$202,5,0)</f>
        <v>15.388</v>
      </c>
      <c r="G44" s="101"/>
      <c r="H44" s="106">
        <f t="shared" si="7"/>
        <v>5.5790000000000006</v>
      </c>
      <c r="I44" s="106">
        <f>D44</f>
        <v>74</v>
      </c>
      <c r="J44" s="102"/>
      <c r="K44" s="102">
        <f t="shared" si="5"/>
        <v>5.5790000000000006</v>
      </c>
      <c r="L44" s="102">
        <f t="shared" si="1"/>
        <v>15.388</v>
      </c>
      <c r="M44" s="102">
        <f t="shared" si="6"/>
        <v>15.388</v>
      </c>
      <c r="N44" s="92"/>
      <c r="O44" s="92"/>
      <c r="P44" s="92">
        <f>VLOOKUP(A44,'показания на 31.12.24'!$A$12:$E$201,5,0)</f>
        <v>17.777000000000001</v>
      </c>
      <c r="Q44" s="107">
        <f>P44-M44</f>
        <v>2.3890000000000011</v>
      </c>
      <c r="R44" s="106">
        <f>D44</f>
        <v>74</v>
      </c>
      <c r="S44" s="102"/>
      <c r="T44" s="102">
        <f t="shared" si="3"/>
        <v>2.3890000000000011</v>
      </c>
      <c r="U44" s="102"/>
      <c r="V44" s="92">
        <f t="shared" si="4"/>
        <v>17.777000000000001</v>
      </c>
      <c r="W44" s="92"/>
      <c r="X44" s="92"/>
      <c r="Y44" s="108">
        <f>U44</f>
        <v>0</v>
      </c>
    </row>
    <row r="45" spans="1:25" x14ac:dyDescent="0.3">
      <c r="A45" s="85" t="s">
        <v>112</v>
      </c>
      <c r="B45" s="86">
        <v>5</v>
      </c>
      <c r="C45" s="100"/>
      <c r="D45" s="100">
        <f>VLOOKUP(A45,[1]площадь!$A$6:$B$257,2,0)</f>
        <v>97</v>
      </c>
      <c r="E45" s="100" t="str">
        <f>VLOOKUP('общ. показания'!A45,'показания на 31.12.23'!$A$13:$E$202,5,0)</f>
        <v>-</v>
      </c>
      <c r="F45" s="100" t="str">
        <f>VLOOKUP(A45,'показания на 30.06.24'!$A$13:$E$202,5,0)</f>
        <v>-</v>
      </c>
      <c r="G45" s="101"/>
      <c r="H45" s="106"/>
      <c r="I45" s="92"/>
      <c r="J45" s="102">
        <f t="shared" ref="J45:J46" si="34">D45*$J$95</f>
        <v>6.1412811275981332</v>
      </c>
      <c r="K45" s="102">
        <f t="shared" si="5"/>
        <v>6.1412811275981332</v>
      </c>
      <c r="L45" s="102" t="e">
        <f t="shared" si="1"/>
        <v>#VALUE!</v>
      </c>
      <c r="M45" s="102">
        <v>0</v>
      </c>
      <c r="N45" s="92"/>
      <c r="O45" s="92"/>
      <c r="P45" s="92" t="str">
        <f>VLOOKUP(A45,'показания на 31.12.24'!$A$12:$E$201,5,0)</f>
        <v>-</v>
      </c>
      <c r="Q45" s="92"/>
      <c r="R45" s="92"/>
      <c r="S45" s="102">
        <f t="shared" si="33"/>
        <v>2.3394132659773197</v>
      </c>
      <c r="T45" s="102">
        <f t="shared" si="3"/>
        <v>2.3394132659773197</v>
      </c>
      <c r="U45" s="102"/>
      <c r="V45" s="92">
        <v>0</v>
      </c>
      <c r="W45" s="92"/>
      <c r="X45" s="92"/>
      <c r="Y45" s="103">
        <v>0</v>
      </c>
    </row>
    <row r="46" spans="1:25" x14ac:dyDescent="0.3">
      <c r="A46" s="85" t="s">
        <v>114</v>
      </c>
      <c r="B46" s="86">
        <v>50</v>
      </c>
      <c r="C46" s="100"/>
      <c r="D46" s="100">
        <f>VLOOKUP(A46,[1]площадь!$A$6:$B$257,2,0)</f>
        <v>96.2</v>
      </c>
      <c r="E46" s="100" t="str">
        <f>VLOOKUP('общ. показания'!A46,'показания на 31.12.23'!$A$13:$E$202,5,0)</f>
        <v>-</v>
      </c>
      <c r="F46" s="100" t="str">
        <f>VLOOKUP(A46,'показания на 30.06.24'!$A$13:$E$202,5,0)</f>
        <v>-</v>
      </c>
      <c r="G46" s="101"/>
      <c r="H46" s="106"/>
      <c r="I46" s="92"/>
      <c r="J46" s="102">
        <f t="shared" si="34"/>
        <v>6.0906313863395916</v>
      </c>
      <c r="K46" s="102">
        <f t="shared" si="5"/>
        <v>6.0906313863395916</v>
      </c>
      <c r="L46" s="102" t="e">
        <f t="shared" si="1"/>
        <v>#VALUE!</v>
      </c>
      <c r="M46" s="102">
        <v>0</v>
      </c>
      <c r="N46" s="92">
        <v>1E-3</v>
      </c>
      <c r="O46" s="92"/>
      <c r="P46" s="92">
        <f>VLOOKUP(A46,'показания на 31.12.24'!$A$12:$E$201,5,0)</f>
        <v>3.6829999999999998</v>
      </c>
      <c r="Q46" s="107">
        <f>P46-N46</f>
        <v>3.6819999999999999</v>
      </c>
      <c r="R46" s="106">
        <f t="shared" ref="R46:R48" si="35">D46</f>
        <v>96.2</v>
      </c>
      <c r="S46" s="102"/>
      <c r="T46" s="102">
        <f t="shared" si="3"/>
        <v>3.6819999999999999</v>
      </c>
      <c r="U46" s="102"/>
      <c r="V46" s="92">
        <f t="shared" si="4"/>
        <v>3.6829999999999998</v>
      </c>
      <c r="W46" s="92"/>
      <c r="X46" s="92"/>
      <c r="Y46" s="103">
        <v>0</v>
      </c>
    </row>
    <row r="47" spans="1:25" x14ac:dyDescent="0.3">
      <c r="A47" s="85" t="s">
        <v>116</v>
      </c>
      <c r="B47" s="86">
        <v>51</v>
      </c>
      <c r="C47" s="100"/>
      <c r="D47" s="100">
        <f>VLOOKUP(A47,[1]площадь!$A$6:$B$257,2,0)</f>
        <v>79.3</v>
      </c>
      <c r="E47" s="100">
        <f>VLOOKUP('общ. показания'!A47,'показания на 31.12.23'!$A$13:$E$202,5,0)</f>
        <v>1.04</v>
      </c>
      <c r="F47" s="100">
        <f>VLOOKUP(A47,'показания на 30.06.24'!$A$13:$E$202,5,0)</f>
        <v>3.113</v>
      </c>
      <c r="G47" s="101"/>
      <c r="H47" s="106">
        <f t="shared" si="7"/>
        <v>2.073</v>
      </c>
      <c r="I47" s="106">
        <f t="shared" ref="I47:I48" si="36">D47</f>
        <v>79.3</v>
      </c>
      <c r="J47" s="102"/>
      <c r="K47" s="102">
        <f t="shared" si="5"/>
        <v>2.073</v>
      </c>
      <c r="L47" s="102">
        <f t="shared" si="1"/>
        <v>3.113</v>
      </c>
      <c r="M47" s="102">
        <f t="shared" si="6"/>
        <v>3.113</v>
      </c>
      <c r="N47" s="92"/>
      <c r="O47" s="92"/>
      <c r="P47" s="92">
        <f>VLOOKUP(A47,'показания на 31.12.24'!$A$12:$E$201,5,0)</f>
        <v>4.2839999999999998</v>
      </c>
      <c r="Q47" s="107">
        <f t="shared" ref="Q47:Q48" si="37">P47-M47</f>
        <v>1.1709999999999998</v>
      </c>
      <c r="R47" s="106">
        <f t="shared" si="35"/>
        <v>79.3</v>
      </c>
      <c r="S47" s="102"/>
      <c r="T47" s="102">
        <f t="shared" si="3"/>
        <v>1.1709999999999998</v>
      </c>
      <c r="U47" s="102"/>
      <c r="V47" s="92">
        <f t="shared" si="4"/>
        <v>4.2839999999999998</v>
      </c>
      <c r="W47" s="92"/>
      <c r="X47" s="92"/>
      <c r="Y47" s="108">
        <f>U47</f>
        <v>0</v>
      </c>
    </row>
    <row r="48" spans="1:25" x14ac:dyDescent="0.3">
      <c r="A48" s="85" t="s">
        <v>118</v>
      </c>
      <c r="B48" s="86">
        <v>52</v>
      </c>
      <c r="C48" s="100"/>
      <c r="D48" s="100">
        <f>VLOOKUP(A48,[1]площадь!$A$6:$B$257,2,0)</f>
        <v>81.5</v>
      </c>
      <c r="E48" s="100">
        <f>VLOOKUP('общ. показания'!A48,'показания на 31.12.23'!$A$13:$E$202,5,0)</f>
        <v>3.0569999999999999</v>
      </c>
      <c r="F48" s="100">
        <f>VLOOKUP(A48,'показания на 30.06.24'!$A$13:$E$202,5,0)</f>
        <v>10.193</v>
      </c>
      <c r="G48" s="101"/>
      <c r="H48" s="106">
        <f t="shared" si="7"/>
        <v>7.1359999999999992</v>
      </c>
      <c r="I48" s="106">
        <f t="shared" si="36"/>
        <v>81.5</v>
      </c>
      <c r="J48" s="102"/>
      <c r="K48" s="102">
        <f t="shared" si="5"/>
        <v>7.1359999999999992</v>
      </c>
      <c r="L48" s="102">
        <f t="shared" si="1"/>
        <v>10.193</v>
      </c>
      <c r="M48" s="102">
        <f t="shared" si="6"/>
        <v>10.193</v>
      </c>
      <c r="N48" s="92"/>
      <c r="O48" s="92"/>
      <c r="P48" s="92">
        <v>12.56</v>
      </c>
      <c r="Q48" s="107">
        <f t="shared" si="37"/>
        <v>2.3670000000000009</v>
      </c>
      <c r="R48" s="106">
        <f t="shared" si="35"/>
        <v>81.5</v>
      </c>
      <c r="S48" s="102"/>
      <c r="T48" s="102">
        <f t="shared" si="3"/>
        <v>2.3670000000000009</v>
      </c>
      <c r="U48" s="102"/>
      <c r="V48" s="92">
        <f t="shared" si="4"/>
        <v>12.56</v>
      </c>
      <c r="W48" s="92"/>
      <c r="X48" s="92"/>
      <c r="Y48" s="108">
        <f>U48</f>
        <v>0</v>
      </c>
    </row>
    <row r="49" spans="1:25" x14ac:dyDescent="0.3">
      <c r="A49" s="85" t="s">
        <v>120</v>
      </c>
      <c r="B49" s="86">
        <v>53</v>
      </c>
      <c r="C49" s="100"/>
      <c r="D49" s="100">
        <f>VLOOKUP(A49,[1]площадь!$A$6:$B$257,2,0)</f>
        <v>98.8</v>
      </c>
      <c r="E49" s="100" t="str">
        <f>VLOOKUP('общ. показания'!A49,'показания на 31.12.23'!$A$13:$E$202,5,0)</f>
        <v>-</v>
      </c>
      <c r="F49" s="100" t="str">
        <f>VLOOKUP(A49,'показания на 30.06.24'!$A$13:$E$202,5,0)</f>
        <v>-</v>
      </c>
      <c r="G49" s="101"/>
      <c r="H49" s="106"/>
      <c r="I49" s="92"/>
      <c r="J49" s="102">
        <f t="shared" ref="J49:J51" si="38">D49*$J$95</f>
        <v>6.2552430454298511</v>
      </c>
      <c r="K49" s="102">
        <f t="shared" si="5"/>
        <v>6.2552430454298511</v>
      </c>
      <c r="L49" s="102" t="e">
        <f t="shared" si="1"/>
        <v>#VALUE!</v>
      </c>
      <c r="M49" s="102">
        <v>0</v>
      </c>
      <c r="N49" s="92"/>
      <c r="O49" s="92"/>
      <c r="P49" s="92" t="str">
        <f>VLOOKUP(A49,'показания на 31.12.24'!$A$12:$E$201,5,0)</f>
        <v>-</v>
      </c>
      <c r="Q49" s="92"/>
      <c r="R49" s="92"/>
      <c r="S49" s="102">
        <f t="shared" ref="S49:S51" si="39">D49*$S$95</f>
        <v>2.3828250585418473</v>
      </c>
      <c r="T49" s="102">
        <f t="shared" si="3"/>
        <v>2.3828250585418473</v>
      </c>
      <c r="U49" s="102"/>
      <c r="V49" s="92">
        <v>0</v>
      </c>
      <c r="W49" s="92"/>
      <c r="X49" s="92"/>
      <c r="Y49" s="103">
        <v>0</v>
      </c>
    </row>
    <row r="50" spans="1:25" x14ac:dyDescent="0.3">
      <c r="A50" s="85" t="s">
        <v>122</v>
      </c>
      <c r="B50" s="86">
        <v>54</v>
      </c>
      <c r="C50" s="100"/>
      <c r="D50" s="100">
        <f>VLOOKUP(A50,[1]площадь!$A$6:$B$257,2,0)</f>
        <v>48.3</v>
      </c>
      <c r="E50" s="100" t="str">
        <f>VLOOKUP('общ. показания'!A50,'показания на 31.12.23'!$A$13:$E$202,5,0)</f>
        <v>-</v>
      </c>
      <c r="F50" s="100" t="str">
        <f>VLOOKUP(A50,'показания на 30.06.24'!$A$13:$E$202,5,0)</f>
        <v>-</v>
      </c>
      <c r="G50" s="101"/>
      <c r="H50" s="106"/>
      <c r="I50" s="92"/>
      <c r="J50" s="102">
        <f t="shared" si="38"/>
        <v>3.057978128484431</v>
      </c>
      <c r="K50" s="102">
        <f t="shared" si="5"/>
        <v>3.057978128484431</v>
      </c>
      <c r="L50" s="102" t="e">
        <f t="shared" si="1"/>
        <v>#VALUE!</v>
      </c>
      <c r="M50" s="102">
        <v>0</v>
      </c>
      <c r="N50" s="92"/>
      <c r="O50" s="92"/>
      <c r="P50" s="92" t="str">
        <f>VLOOKUP(A50,'показания на 31.12.24'!$A$12:$E$201,5,0)</f>
        <v>-</v>
      </c>
      <c r="Q50" s="92"/>
      <c r="R50" s="92"/>
      <c r="S50" s="102">
        <f t="shared" si="39"/>
        <v>1.1648831004814901</v>
      </c>
      <c r="T50" s="102">
        <f t="shared" si="3"/>
        <v>1.1648831004814901</v>
      </c>
      <c r="U50" s="102"/>
      <c r="V50" s="92">
        <v>0</v>
      </c>
      <c r="W50" s="92"/>
      <c r="X50" s="92"/>
      <c r="Y50" s="103">
        <v>0</v>
      </c>
    </row>
    <row r="51" spans="1:25" x14ac:dyDescent="0.3">
      <c r="A51" s="85" t="s">
        <v>124</v>
      </c>
      <c r="B51" s="86">
        <v>55</v>
      </c>
      <c r="C51" s="100"/>
      <c r="D51" s="100">
        <f>VLOOKUP(A51,[1]площадь!$A$6:$B$257,2,0)</f>
        <v>73.900000000000006</v>
      </c>
      <c r="E51" s="100" t="str">
        <f>VLOOKUP('общ. показания'!A51,'показания на 31.12.23'!$A$13:$E$202,5,0)</f>
        <v>-</v>
      </c>
      <c r="F51" s="100" t="str">
        <f>VLOOKUP(A51,'показания на 30.06.24'!$A$13:$E$202,5,0)</f>
        <v>-</v>
      </c>
      <c r="G51" s="101"/>
      <c r="H51" s="106"/>
      <c r="I51" s="92"/>
      <c r="J51" s="102">
        <f t="shared" si="38"/>
        <v>4.6787698487577529</v>
      </c>
      <c r="K51" s="102">
        <f t="shared" si="5"/>
        <v>4.6787698487577529</v>
      </c>
      <c r="L51" s="102" t="e">
        <f t="shared" si="1"/>
        <v>#VALUE!</v>
      </c>
      <c r="M51" s="102">
        <v>0</v>
      </c>
      <c r="N51" s="92"/>
      <c r="O51" s="92"/>
      <c r="P51" s="92" t="str">
        <f>VLOOKUP(A51,'показания на 31.12.24'!$A$12:$E$201,5,0)</f>
        <v>-</v>
      </c>
      <c r="Q51" s="92"/>
      <c r="R51" s="92"/>
      <c r="S51" s="102">
        <f t="shared" si="39"/>
        <v>1.782295261399216</v>
      </c>
      <c r="T51" s="102">
        <f t="shared" si="3"/>
        <v>1.782295261399216</v>
      </c>
      <c r="U51" s="102"/>
      <c r="V51" s="92">
        <v>0</v>
      </c>
      <c r="W51" s="92"/>
      <c r="X51" s="92"/>
      <c r="Y51" s="103">
        <v>0</v>
      </c>
    </row>
    <row r="52" spans="1:25" x14ac:dyDescent="0.3">
      <c r="A52" s="85" t="s">
        <v>126</v>
      </c>
      <c r="B52" s="86">
        <v>56</v>
      </c>
      <c r="C52" s="100"/>
      <c r="D52" s="100">
        <f>VLOOKUP(A52,[1]площадь!$A$6:$B$257,2,0)</f>
        <v>96.2</v>
      </c>
      <c r="E52" s="100">
        <v>0.247</v>
      </c>
      <c r="F52" s="100">
        <f>VLOOKUP(A52,'показания на 30.06.24'!$A$13:$E$202,5,0)</f>
        <v>3.4380000000000002</v>
      </c>
      <c r="G52" s="101"/>
      <c r="H52" s="106">
        <f t="shared" si="7"/>
        <v>3.1910000000000003</v>
      </c>
      <c r="I52" s="106">
        <f t="shared" ref="I52:I55" si="40">D52</f>
        <v>96.2</v>
      </c>
      <c r="J52" s="102"/>
      <c r="K52" s="102">
        <f t="shared" si="5"/>
        <v>3.1910000000000003</v>
      </c>
      <c r="L52" s="102">
        <f t="shared" si="1"/>
        <v>3.4380000000000002</v>
      </c>
      <c r="M52" s="102">
        <f t="shared" si="6"/>
        <v>3.4380000000000002</v>
      </c>
      <c r="N52" s="92"/>
      <c r="O52" s="92"/>
      <c r="P52" s="92">
        <f>VLOOKUP(A52,'показания на 31.12.24'!$A$12:$E$201,5,0)</f>
        <v>3.4380000000000002</v>
      </c>
      <c r="Q52" s="107">
        <f t="shared" ref="Q52:Q55" si="41">P52-M52</f>
        <v>0</v>
      </c>
      <c r="R52" s="106">
        <f t="shared" ref="R52:R55" si="42">D52</f>
        <v>96.2</v>
      </c>
      <c r="S52" s="102"/>
      <c r="T52" s="102">
        <f t="shared" si="3"/>
        <v>0</v>
      </c>
      <c r="U52" s="102"/>
      <c r="V52" s="92">
        <f t="shared" si="4"/>
        <v>3.4380000000000002</v>
      </c>
      <c r="W52" s="92"/>
      <c r="X52" s="92"/>
      <c r="Y52" s="108">
        <f>U52</f>
        <v>0</v>
      </c>
    </row>
    <row r="53" spans="1:25" x14ac:dyDescent="0.3">
      <c r="A53" s="85" t="s">
        <v>128</v>
      </c>
      <c r="B53" s="86">
        <v>57</v>
      </c>
      <c r="C53" s="100"/>
      <c r="D53" s="100">
        <f>VLOOKUP(A53,[1]площадь!$A$6:$B$257,2,0)</f>
        <v>83.5</v>
      </c>
      <c r="E53" s="100">
        <f>VLOOKUP('общ. показания'!A53,'показания на 31.12.23'!$A$13:$E$202,5,0)</f>
        <v>4.7720000000000002</v>
      </c>
      <c r="F53" s="100">
        <f>VLOOKUP(A53,'показания на 30.06.24'!$A$13:$E$202,5,0)</f>
        <v>7.407</v>
      </c>
      <c r="G53" s="101"/>
      <c r="H53" s="106">
        <f t="shared" si="7"/>
        <v>2.6349999999999998</v>
      </c>
      <c r="I53" s="106">
        <f t="shared" si="40"/>
        <v>83.5</v>
      </c>
      <c r="J53" s="102"/>
      <c r="K53" s="102">
        <f t="shared" si="5"/>
        <v>2.6349999999999998</v>
      </c>
      <c r="L53" s="102">
        <f t="shared" si="1"/>
        <v>7.407</v>
      </c>
      <c r="M53" s="102">
        <f t="shared" si="6"/>
        <v>7.407</v>
      </c>
      <c r="N53" s="92"/>
      <c r="O53" s="92"/>
      <c r="P53" s="92">
        <f>VLOOKUP(A53,'показания на 31.12.24'!$A$12:$E$201,5,0)</f>
        <v>8.7170000000000005</v>
      </c>
      <c r="Q53" s="107">
        <f t="shared" si="41"/>
        <v>1.3100000000000005</v>
      </c>
      <c r="R53" s="106">
        <f t="shared" si="42"/>
        <v>83.5</v>
      </c>
      <c r="S53" s="102"/>
      <c r="T53" s="102">
        <f t="shared" si="3"/>
        <v>1.3100000000000005</v>
      </c>
      <c r="U53" s="102"/>
      <c r="V53" s="92">
        <f t="shared" si="4"/>
        <v>8.7170000000000005</v>
      </c>
      <c r="W53" s="92"/>
      <c r="X53" s="92"/>
      <c r="Y53" s="108">
        <f>U53</f>
        <v>0</v>
      </c>
    </row>
    <row r="54" spans="1:25" x14ac:dyDescent="0.3">
      <c r="A54" s="89" t="s">
        <v>130</v>
      </c>
      <c r="B54" s="90">
        <v>58</v>
      </c>
      <c r="C54" s="109"/>
      <c r="D54" s="109">
        <f>VLOOKUP(A54,[1]площадь!$A$6:$B$257,2,0)</f>
        <v>81.5</v>
      </c>
      <c r="E54" s="100">
        <f>VLOOKUP('общ. показания'!A54,'показания на 31.12.23'!$A$13:$E$202,5,0)</f>
        <v>1.0009999999999999</v>
      </c>
      <c r="F54" s="100">
        <f>VLOOKUP(A54,'показания на 30.06.24'!$A$13:$E$202,5,0)</f>
        <v>4.4370000000000003</v>
      </c>
      <c r="G54" s="110"/>
      <c r="H54" s="106">
        <f t="shared" si="7"/>
        <v>3.4360000000000004</v>
      </c>
      <c r="I54" s="106">
        <f t="shared" si="40"/>
        <v>81.5</v>
      </c>
      <c r="J54" s="102"/>
      <c r="K54" s="102">
        <f t="shared" si="5"/>
        <v>3.4360000000000004</v>
      </c>
      <c r="L54" s="102">
        <f t="shared" si="1"/>
        <v>4.4370000000000003</v>
      </c>
      <c r="M54" s="102">
        <f t="shared" si="6"/>
        <v>4.4370000000000003</v>
      </c>
      <c r="N54" s="109"/>
      <c r="O54" s="111"/>
      <c r="P54" s="92">
        <f>VLOOKUP(A54,'показания на 31.12.24'!$A$12:$E$201,5,0)</f>
        <v>5.6070000000000002</v>
      </c>
      <c r="Q54" s="107">
        <f t="shared" si="41"/>
        <v>1.17</v>
      </c>
      <c r="R54" s="106">
        <f t="shared" si="42"/>
        <v>81.5</v>
      </c>
      <c r="S54" s="112"/>
      <c r="T54" s="102">
        <f t="shared" si="3"/>
        <v>1.17</v>
      </c>
      <c r="U54" s="102"/>
      <c r="V54" s="92">
        <f t="shared" si="4"/>
        <v>5.6070000000000002</v>
      </c>
      <c r="W54" s="111"/>
      <c r="X54" s="111"/>
      <c r="Y54" s="108">
        <f>U54</f>
        <v>0</v>
      </c>
    </row>
    <row r="55" spans="1:25" x14ac:dyDescent="0.3">
      <c r="A55" s="89" t="s">
        <v>132</v>
      </c>
      <c r="B55" s="90">
        <v>59</v>
      </c>
      <c r="C55" s="109"/>
      <c r="D55" s="109">
        <f>VLOOKUP(A55,[1]площадь!$A$6:$B$257,2,0)</f>
        <v>98.8</v>
      </c>
      <c r="E55" s="100">
        <f>VLOOKUP('общ. показания'!A55,'показания на 31.12.23'!$A$13:$E$202,5,0)</f>
        <v>1.421</v>
      </c>
      <c r="F55" s="100">
        <f>VLOOKUP(A55,'показания на 30.06.24'!$A$13:$E$202,5,0)</f>
        <v>6.9690000000000003</v>
      </c>
      <c r="G55" s="110"/>
      <c r="H55" s="106">
        <f t="shared" si="7"/>
        <v>5.548</v>
      </c>
      <c r="I55" s="106">
        <f t="shared" si="40"/>
        <v>98.8</v>
      </c>
      <c r="J55" s="102"/>
      <c r="K55" s="102">
        <f t="shared" si="5"/>
        <v>5.548</v>
      </c>
      <c r="L55" s="102">
        <f t="shared" si="1"/>
        <v>6.9690000000000003</v>
      </c>
      <c r="M55" s="102">
        <f t="shared" si="6"/>
        <v>6.9690000000000003</v>
      </c>
      <c r="N55" s="109"/>
      <c r="O55" s="111"/>
      <c r="P55" s="92">
        <f>VLOOKUP(A55,'показания на 31.12.24'!$A$12:$E$201,5,0)</f>
        <v>9.3179999999999996</v>
      </c>
      <c r="Q55" s="107">
        <f t="shared" si="41"/>
        <v>2.3489999999999993</v>
      </c>
      <c r="R55" s="106">
        <f t="shared" si="42"/>
        <v>98.8</v>
      </c>
      <c r="S55" s="112"/>
      <c r="T55" s="102">
        <f t="shared" si="3"/>
        <v>2.3489999999999993</v>
      </c>
      <c r="U55" s="102"/>
      <c r="V55" s="92">
        <f t="shared" si="4"/>
        <v>9.3179999999999996</v>
      </c>
      <c r="W55" s="111"/>
      <c r="X55" s="111"/>
      <c r="Y55" s="108">
        <f>U55</f>
        <v>0</v>
      </c>
    </row>
    <row r="56" spans="1:25" x14ac:dyDescent="0.3">
      <c r="A56" s="85" t="s">
        <v>134</v>
      </c>
      <c r="B56" s="86">
        <v>6</v>
      </c>
      <c r="C56" s="100"/>
      <c r="D56" s="100">
        <f>VLOOKUP(A56,[1]площадь!$A$6:$B$257,2,0)</f>
        <v>48.2</v>
      </c>
      <c r="E56" s="100" t="str">
        <f>VLOOKUP('общ. показания'!A56,'показания на 31.12.23'!$A$13:$E$202,5,0)</f>
        <v>-</v>
      </c>
      <c r="F56" s="100" t="str">
        <f>VLOOKUP(A56,'показания на 30.06.24'!$A$13:$E$202,5,0)</f>
        <v>-</v>
      </c>
      <c r="G56" s="101"/>
      <c r="H56" s="106"/>
      <c r="I56" s="92"/>
      <c r="J56" s="102">
        <f>D56*$J$95</f>
        <v>3.0516469108271136</v>
      </c>
      <c r="K56" s="102">
        <f t="shared" si="5"/>
        <v>3.0516469108271136</v>
      </c>
      <c r="L56" s="102" t="e">
        <f t="shared" si="1"/>
        <v>#VALUE!</v>
      </c>
      <c r="M56" s="102">
        <v>0</v>
      </c>
      <c r="N56" s="92"/>
      <c r="O56" s="92"/>
      <c r="P56" s="92" t="str">
        <f>VLOOKUP(A56,'показания на 31.12.24'!$A$12:$E$201,5,0)</f>
        <v>-</v>
      </c>
      <c r="Q56" s="92"/>
      <c r="R56" s="92"/>
      <c r="S56" s="102">
        <f t="shared" ref="S56" si="43">D56*$S$95</f>
        <v>1.1624713342279054</v>
      </c>
      <c r="T56" s="102">
        <f t="shared" si="3"/>
        <v>1.1624713342279054</v>
      </c>
      <c r="U56" s="102"/>
      <c r="V56" s="92">
        <v>0</v>
      </c>
      <c r="W56" s="92"/>
      <c r="X56" s="92"/>
      <c r="Y56" s="103">
        <v>0</v>
      </c>
    </row>
    <row r="57" spans="1:25" x14ac:dyDescent="0.3">
      <c r="A57" s="89" t="s">
        <v>136</v>
      </c>
      <c r="B57" s="90">
        <v>60</v>
      </c>
      <c r="C57" s="109"/>
      <c r="D57" s="109">
        <f>VLOOKUP(A57,[1]площадь!$A$6:$B$257,2,0)</f>
        <v>48.3</v>
      </c>
      <c r="E57" s="100">
        <f>VLOOKUP('общ. показания'!A57,'показания на 31.12.23'!$A$13:$E$202,5,0)</f>
        <v>1.02</v>
      </c>
      <c r="F57" s="100">
        <f>VLOOKUP(A57,'показания на 30.06.24'!$A$13:$E$202,5,0)</f>
        <v>3.4159999999999999</v>
      </c>
      <c r="G57" s="110"/>
      <c r="H57" s="106">
        <f t="shared" si="7"/>
        <v>2.3959999999999999</v>
      </c>
      <c r="I57" s="106">
        <f t="shared" ref="I57:I60" si="44">D57</f>
        <v>48.3</v>
      </c>
      <c r="J57" s="102"/>
      <c r="K57" s="102">
        <f t="shared" si="5"/>
        <v>2.3959999999999999</v>
      </c>
      <c r="L57" s="102">
        <f t="shared" si="1"/>
        <v>3.4159999999999999</v>
      </c>
      <c r="M57" s="102">
        <f t="shared" si="6"/>
        <v>3.4159999999999999</v>
      </c>
      <c r="N57" s="109"/>
      <c r="O57" s="111"/>
      <c r="P57" s="92">
        <f>VLOOKUP(A57,'показания на 31.12.24'!$A$12:$E$201,5,0)</f>
        <v>4.2249999999999996</v>
      </c>
      <c r="Q57" s="107">
        <f t="shared" ref="Q57:Q60" si="45">P57-M57</f>
        <v>0.80899999999999972</v>
      </c>
      <c r="R57" s="106">
        <f t="shared" ref="R57:R62" si="46">D57</f>
        <v>48.3</v>
      </c>
      <c r="S57" s="112"/>
      <c r="T57" s="102">
        <f t="shared" si="3"/>
        <v>0.80899999999999972</v>
      </c>
      <c r="U57" s="102"/>
      <c r="V57" s="92">
        <f t="shared" si="4"/>
        <v>4.2249999999999996</v>
      </c>
      <c r="W57" s="111"/>
      <c r="X57" s="111"/>
      <c r="Y57" s="108">
        <f>U57</f>
        <v>0</v>
      </c>
    </row>
    <row r="58" spans="1:25" x14ac:dyDescent="0.3">
      <c r="A58" s="85" t="s">
        <v>138</v>
      </c>
      <c r="B58" s="86">
        <v>61</v>
      </c>
      <c r="C58" s="100"/>
      <c r="D58" s="100">
        <f>VLOOKUP(A58,[1]площадь!$A$6:$B$257,2,0)</f>
        <v>73.900000000000006</v>
      </c>
      <c r="E58" s="100">
        <f>VLOOKUP('общ. показания'!A58,'показания на 31.12.23'!$A$13:$E$202,5,0)</f>
        <v>6.3710000000000004</v>
      </c>
      <c r="F58" s="100">
        <f>VLOOKUP(A58,'показания на 30.06.24'!$A$13:$E$202,5,0)</f>
        <v>10.032999999999999</v>
      </c>
      <c r="G58" s="101"/>
      <c r="H58" s="106">
        <f t="shared" si="7"/>
        <v>3.661999999999999</v>
      </c>
      <c r="I58" s="106">
        <f t="shared" si="44"/>
        <v>73.900000000000006</v>
      </c>
      <c r="J58" s="102"/>
      <c r="K58" s="102">
        <f t="shared" si="5"/>
        <v>3.661999999999999</v>
      </c>
      <c r="L58" s="102">
        <f t="shared" si="1"/>
        <v>10.032999999999999</v>
      </c>
      <c r="M58" s="102">
        <f t="shared" si="6"/>
        <v>10.032999999999999</v>
      </c>
      <c r="N58" s="92"/>
      <c r="O58" s="92"/>
      <c r="P58" s="92">
        <f>VLOOKUP(A58,'показания на 31.12.24'!$A$12:$E$201,5,0)</f>
        <v>11.571999999999999</v>
      </c>
      <c r="Q58" s="107">
        <f t="shared" si="45"/>
        <v>1.5389999999999997</v>
      </c>
      <c r="R58" s="106">
        <f t="shared" si="46"/>
        <v>73.900000000000006</v>
      </c>
      <c r="S58" s="102"/>
      <c r="T58" s="102">
        <f t="shared" si="3"/>
        <v>1.5389999999999997</v>
      </c>
      <c r="U58" s="102"/>
      <c r="V58" s="92">
        <f t="shared" si="4"/>
        <v>11.571999999999999</v>
      </c>
      <c r="W58" s="92"/>
      <c r="X58" s="92"/>
      <c r="Y58" s="108">
        <f>U58</f>
        <v>0</v>
      </c>
    </row>
    <row r="59" spans="1:25" x14ac:dyDescent="0.3">
      <c r="A59" s="85" t="s">
        <v>140</v>
      </c>
      <c r="B59" s="86">
        <v>62</v>
      </c>
      <c r="C59" s="100"/>
      <c r="D59" s="100">
        <f>VLOOKUP(A59,[1]площадь!$A$6:$B$257,2,0)</f>
        <v>95.9</v>
      </c>
      <c r="E59" s="100">
        <f>VLOOKUP('общ. показания'!A59,'показания на 31.12.23'!$A$13:$E$202,5,0)</f>
        <v>8.8870000000000005</v>
      </c>
      <c r="F59" s="100">
        <f>VLOOKUP(A59,'показания на 30.06.24'!$A$13:$E$202,5,0)</f>
        <v>14.148</v>
      </c>
      <c r="G59" s="101"/>
      <c r="H59" s="106">
        <f t="shared" si="7"/>
        <v>5.2609999999999992</v>
      </c>
      <c r="I59" s="106">
        <f t="shared" si="44"/>
        <v>95.9</v>
      </c>
      <c r="J59" s="102"/>
      <c r="K59" s="102">
        <f t="shared" si="5"/>
        <v>5.2609999999999992</v>
      </c>
      <c r="L59" s="102">
        <f t="shared" si="1"/>
        <v>14.148</v>
      </c>
      <c r="M59" s="102">
        <f t="shared" si="6"/>
        <v>14.148</v>
      </c>
      <c r="N59" s="92"/>
      <c r="O59" s="92"/>
      <c r="P59" s="92">
        <f>VLOOKUP(A59,'показания на 31.12.24'!$A$12:$E$201,5,0)</f>
        <v>16.154</v>
      </c>
      <c r="Q59" s="107">
        <f t="shared" si="45"/>
        <v>2.0060000000000002</v>
      </c>
      <c r="R59" s="106">
        <f t="shared" si="46"/>
        <v>95.9</v>
      </c>
      <c r="S59" s="102"/>
      <c r="T59" s="102">
        <f t="shared" si="3"/>
        <v>2.0060000000000002</v>
      </c>
      <c r="U59" s="102"/>
      <c r="V59" s="92">
        <f t="shared" si="4"/>
        <v>16.154</v>
      </c>
      <c r="W59" s="92"/>
      <c r="X59" s="92"/>
      <c r="Y59" s="108">
        <f>U59</f>
        <v>0</v>
      </c>
    </row>
    <row r="60" spans="1:25" x14ac:dyDescent="0.3">
      <c r="A60" s="89" t="s">
        <v>142</v>
      </c>
      <c r="B60" s="90">
        <v>63</v>
      </c>
      <c r="C60" s="109"/>
      <c r="D60" s="109">
        <f>VLOOKUP(A60,[1]площадь!$A$6:$B$257,2,0)</f>
        <v>83.7</v>
      </c>
      <c r="E60" s="100">
        <f>VLOOKUP('общ. показания'!A60,'показания на 31.12.23'!$A$13:$E$202,5,0)</f>
        <v>2.0499999999999998</v>
      </c>
      <c r="F60" s="100">
        <f>VLOOKUP(A60,'показания на 30.06.24'!$A$13:$E$202,5,0)</f>
        <v>5.4870000000000001</v>
      </c>
      <c r="G60" s="110"/>
      <c r="H60" s="106">
        <f t="shared" si="7"/>
        <v>3.4370000000000003</v>
      </c>
      <c r="I60" s="106">
        <f t="shared" si="44"/>
        <v>83.7</v>
      </c>
      <c r="J60" s="102"/>
      <c r="K60" s="102">
        <f t="shared" si="5"/>
        <v>3.4370000000000003</v>
      </c>
      <c r="L60" s="102">
        <f t="shared" si="1"/>
        <v>5.4870000000000001</v>
      </c>
      <c r="M60" s="102">
        <f t="shared" si="6"/>
        <v>5.4870000000000001</v>
      </c>
      <c r="N60" s="111"/>
      <c r="O60" s="111"/>
      <c r="P60" s="92">
        <f>VLOOKUP(A60,'показания на 31.12.24'!$A$12:$E$201,5,0)</f>
        <v>6.4470000000000001</v>
      </c>
      <c r="Q60" s="107">
        <f t="shared" si="45"/>
        <v>0.96</v>
      </c>
      <c r="R60" s="106">
        <f t="shared" si="46"/>
        <v>83.7</v>
      </c>
      <c r="S60" s="111"/>
      <c r="T60" s="102">
        <f t="shared" si="3"/>
        <v>0.96</v>
      </c>
      <c r="U60" s="102"/>
      <c r="V60" s="92">
        <f t="shared" si="4"/>
        <v>6.4470000000000001</v>
      </c>
      <c r="W60" s="111"/>
      <c r="X60" s="111"/>
      <c r="Y60" s="108">
        <f>U60</f>
        <v>0</v>
      </c>
    </row>
    <row r="61" spans="1:25" x14ac:dyDescent="0.3">
      <c r="A61" s="85" t="s">
        <v>144</v>
      </c>
      <c r="B61" s="86">
        <v>64</v>
      </c>
      <c r="C61" s="100"/>
      <c r="D61" s="100">
        <f>VLOOKUP(A61,[1]площадь!$A$6:$B$257,2,0)</f>
        <v>81.5</v>
      </c>
      <c r="E61" s="100" t="str">
        <f>VLOOKUP('общ. показания'!A61,'показания на 31.12.23'!$A$13:$E$202,5,0)</f>
        <v>-</v>
      </c>
      <c r="F61" s="100" t="str">
        <f>VLOOKUP(A61,'показания на 30.06.24'!$A$13:$E$202,5,0)</f>
        <v>-</v>
      </c>
      <c r="G61" s="101"/>
      <c r="H61" s="106"/>
      <c r="I61" s="92"/>
      <c r="J61" s="102">
        <f t="shared" ref="J61:J75" si="47">D61*$J$95</f>
        <v>5.159942390713895</v>
      </c>
      <c r="K61" s="102">
        <f t="shared" si="5"/>
        <v>5.159942390713895</v>
      </c>
      <c r="L61" s="102" t="e">
        <f>E61+K61</f>
        <v>#VALUE!</v>
      </c>
      <c r="M61" s="102">
        <v>0</v>
      </c>
      <c r="N61" s="92">
        <v>1E-3</v>
      </c>
      <c r="O61" s="92"/>
      <c r="P61" s="92">
        <f>VLOOKUP(A61,'показания на 31.12.24'!$A$12:$E$201,5,0)</f>
        <v>2.1349999999999998</v>
      </c>
      <c r="Q61" s="107">
        <f>P61-N61</f>
        <v>2.1339999999999999</v>
      </c>
      <c r="R61" s="106">
        <f t="shared" si="46"/>
        <v>81.5</v>
      </c>
      <c r="S61" s="102"/>
      <c r="T61" s="102">
        <f t="shared" si="3"/>
        <v>2.1339999999999999</v>
      </c>
      <c r="U61" s="102"/>
      <c r="V61" s="92">
        <f t="shared" si="4"/>
        <v>2.1349999999999998</v>
      </c>
      <c r="W61" s="92"/>
      <c r="X61" s="92"/>
      <c r="Y61" s="103">
        <v>0</v>
      </c>
    </row>
    <row r="62" spans="1:25" x14ac:dyDescent="0.3">
      <c r="A62" s="85" t="s">
        <v>146</v>
      </c>
      <c r="B62" s="86">
        <v>65</v>
      </c>
      <c r="C62" s="100"/>
      <c r="D62" s="100">
        <f>VLOOKUP(A62,[1]площадь!$A$6:$B$257,2,0)</f>
        <v>98.8</v>
      </c>
      <c r="E62" s="100" t="str">
        <f>VLOOKUP('общ. показания'!A62,'показания на 31.12.23'!$A$13:$E$202,5,0)</f>
        <v>-</v>
      </c>
      <c r="F62" s="100" t="str">
        <f>VLOOKUP(A62,'показания на 30.06.24'!$A$13:$E$202,5,0)</f>
        <v>-</v>
      </c>
      <c r="G62" s="101"/>
      <c r="H62" s="106"/>
      <c r="I62" s="92"/>
      <c r="J62" s="102">
        <f t="shared" si="47"/>
        <v>6.2552430454298511</v>
      </c>
      <c r="K62" s="102">
        <f t="shared" si="5"/>
        <v>6.2552430454298511</v>
      </c>
      <c r="L62" s="102" t="e">
        <f t="shared" si="1"/>
        <v>#VALUE!</v>
      </c>
      <c r="M62" s="102">
        <v>0</v>
      </c>
      <c r="N62" s="92">
        <v>1E-3</v>
      </c>
      <c r="O62" s="92"/>
      <c r="P62" s="92">
        <f>VLOOKUP(A62,'показания на 31.12.24'!$A$12:$E$201,5,0)</f>
        <v>2.8210000000000002</v>
      </c>
      <c r="Q62" s="107">
        <f>P62-N62</f>
        <v>2.8200000000000003</v>
      </c>
      <c r="R62" s="106">
        <f t="shared" si="46"/>
        <v>98.8</v>
      </c>
      <c r="S62" s="102"/>
      <c r="T62" s="102">
        <f t="shared" si="3"/>
        <v>2.8200000000000003</v>
      </c>
      <c r="U62" s="102"/>
      <c r="V62" s="92">
        <f t="shared" si="4"/>
        <v>2.8210000000000002</v>
      </c>
      <c r="W62" s="92"/>
      <c r="X62" s="92"/>
      <c r="Y62" s="103">
        <v>0</v>
      </c>
    </row>
    <row r="63" spans="1:25" x14ac:dyDescent="0.3">
      <c r="A63" s="85" t="s">
        <v>148</v>
      </c>
      <c r="B63" s="86">
        <v>66</v>
      </c>
      <c r="C63" s="100"/>
      <c r="D63" s="100">
        <f>VLOOKUP(A63,[1]площадь!$A$6:$B$257,2,0)</f>
        <v>48.1</v>
      </c>
      <c r="E63" s="100" t="str">
        <f>VLOOKUP('общ. показания'!A63,'показания на 31.12.23'!$A$13:$E$202,5,0)</f>
        <v>-</v>
      </c>
      <c r="F63" s="100" t="str">
        <f>VLOOKUP(A63,'показания на 30.06.24'!$A$13:$E$202,5,0)</f>
        <v>-</v>
      </c>
      <c r="G63" s="101"/>
      <c r="H63" s="106"/>
      <c r="I63" s="92"/>
      <c r="J63" s="102">
        <f t="shared" si="47"/>
        <v>3.0453156931697958</v>
      </c>
      <c r="K63" s="102">
        <f t="shared" si="5"/>
        <v>3.0453156931697958</v>
      </c>
      <c r="L63" s="102" t="e">
        <f t="shared" si="1"/>
        <v>#VALUE!</v>
      </c>
      <c r="M63" s="102">
        <v>0</v>
      </c>
      <c r="N63" s="92"/>
      <c r="O63" s="92"/>
      <c r="P63" s="92" t="str">
        <f>VLOOKUP(A63,'показания на 31.12.24'!$A$12:$E$201,5,0)</f>
        <v>-</v>
      </c>
      <c r="Q63" s="92"/>
      <c r="R63" s="92"/>
      <c r="S63" s="102">
        <f t="shared" ref="S63:S77" si="48">D63*$S$95</f>
        <v>1.1600595679743204</v>
      </c>
      <c r="T63" s="102">
        <f t="shared" si="3"/>
        <v>1.1600595679743204</v>
      </c>
      <c r="U63" s="102"/>
      <c r="V63" s="92">
        <v>0</v>
      </c>
      <c r="W63" s="92"/>
      <c r="X63" s="92"/>
      <c r="Y63" s="103">
        <v>0</v>
      </c>
    </row>
    <row r="64" spans="1:25" x14ac:dyDescent="0.3">
      <c r="A64" s="85" t="s">
        <v>150</v>
      </c>
      <c r="B64" s="86">
        <v>67</v>
      </c>
      <c r="C64" s="100"/>
      <c r="D64" s="100">
        <f>VLOOKUP(A64,[1]площадь!$A$6:$B$257,2,0)</f>
        <v>74</v>
      </c>
      <c r="E64" s="100" t="str">
        <f>VLOOKUP('общ. показания'!A64,'показания на 31.12.23'!$A$13:$E$202,5,0)</f>
        <v>-</v>
      </c>
      <c r="F64" s="100" t="str">
        <f>VLOOKUP(A64,'показания на 30.06.24'!$A$13:$E$202,5,0)</f>
        <v>-</v>
      </c>
      <c r="G64" s="101"/>
      <c r="H64" s="106"/>
      <c r="I64" s="92"/>
      <c r="J64" s="102">
        <f t="shared" si="47"/>
        <v>4.6851010664150703</v>
      </c>
      <c r="K64" s="102">
        <f t="shared" si="5"/>
        <v>4.6851010664150703</v>
      </c>
      <c r="L64" s="102" t="e">
        <f t="shared" si="1"/>
        <v>#VALUE!</v>
      </c>
      <c r="M64" s="102">
        <v>0</v>
      </c>
      <c r="N64" s="92"/>
      <c r="O64" s="92"/>
      <c r="P64" s="92" t="str">
        <f>VLOOKUP(A64,'показания на 31.12.24'!$A$12:$E$201,5,0)</f>
        <v>-</v>
      </c>
      <c r="Q64" s="92"/>
      <c r="R64" s="92"/>
      <c r="S64" s="102">
        <f t="shared" si="48"/>
        <v>1.7847070276528008</v>
      </c>
      <c r="T64" s="102">
        <f t="shared" si="3"/>
        <v>1.7847070276528008</v>
      </c>
      <c r="U64" s="102" t="str">
        <f t="shared" ref="U64:U66" si="49">P64</f>
        <v>-</v>
      </c>
      <c r="V64" s="92">
        <v>0</v>
      </c>
      <c r="W64" s="92"/>
      <c r="X64" s="92"/>
      <c r="Y64" s="103">
        <v>0</v>
      </c>
    </row>
    <row r="65" spans="1:25" x14ac:dyDescent="0.3">
      <c r="A65" s="85" t="s">
        <v>152</v>
      </c>
      <c r="B65" s="86">
        <v>68</v>
      </c>
      <c r="C65" s="100"/>
      <c r="D65" s="100">
        <f>VLOOKUP(A65,[1]площадь!$A$6:$B$257,2,0)</f>
        <v>96</v>
      </c>
      <c r="E65" s="100"/>
      <c r="F65" s="100" t="str">
        <f>VLOOKUP(A65,'показания на 30.06.24'!$A$13:$E$202,5,0)</f>
        <v>-</v>
      </c>
      <c r="G65" s="101"/>
      <c r="H65" s="106"/>
      <c r="I65" s="92"/>
      <c r="J65" s="102">
        <f t="shared" si="47"/>
        <v>6.0779689510249568</v>
      </c>
      <c r="K65" s="102">
        <f t="shared" si="5"/>
        <v>6.0779689510249568</v>
      </c>
      <c r="L65" s="102">
        <f t="shared" si="1"/>
        <v>6.0779689510249568</v>
      </c>
      <c r="M65" s="102">
        <f t="shared" si="6"/>
        <v>6.0779689510249568</v>
      </c>
      <c r="N65" s="92"/>
      <c r="O65" s="92"/>
      <c r="P65" s="92" t="str">
        <f>VLOOKUP(A65,'показания на 31.12.24'!$A$12:$E$201,5,0)</f>
        <v>-</v>
      </c>
      <c r="Q65" s="102"/>
      <c r="R65" s="106"/>
      <c r="S65" s="102">
        <f t="shared" si="48"/>
        <v>2.3152956034414713</v>
      </c>
      <c r="T65" s="102">
        <f t="shared" si="3"/>
        <v>2.3152956034414713</v>
      </c>
      <c r="U65" s="102" t="str">
        <f t="shared" si="49"/>
        <v>-</v>
      </c>
      <c r="V65" s="92">
        <v>0</v>
      </c>
      <c r="W65" s="92"/>
      <c r="X65" s="92"/>
      <c r="Y65" s="108" t="str">
        <f>U65</f>
        <v>-</v>
      </c>
    </row>
    <row r="66" spans="1:25" x14ac:dyDescent="0.3">
      <c r="A66" s="85" t="s">
        <v>154</v>
      </c>
      <c r="B66" s="86">
        <v>69</v>
      </c>
      <c r="C66" s="100"/>
      <c r="D66" s="100">
        <f>VLOOKUP(A66,[1]площадь!$A$6:$B$257,2,0)</f>
        <v>83.8</v>
      </c>
      <c r="E66" s="100" t="str">
        <f>VLOOKUP('общ. показания'!A66,'показания на 31.12.23'!$A$13:$E$202,5,0)</f>
        <v>-</v>
      </c>
      <c r="F66" s="100" t="str">
        <f>VLOOKUP(A66,'показания на 30.06.24'!$A$13:$E$202,5,0)</f>
        <v>-</v>
      </c>
      <c r="G66" s="101"/>
      <c r="H66" s="106"/>
      <c r="I66" s="92"/>
      <c r="J66" s="102">
        <f t="shared" si="47"/>
        <v>5.3055603968322016</v>
      </c>
      <c r="K66" s="102">
        <f t="shared" si="5"/>
        <v>5.3055603968322016</v>
      </c>
      <c r="L66" s="102" t="e">
        <f t="shared" si="1"/>
        <v>#VALUE!</v>
      </c>
      <c r="M66" s="102">
        <v>0</v>
      </c>
      <c r="N66" s="92"/>
      <c r="O66" s="92"/>
      <c r="P66" s="92" t="str">
        <f>VLOOKUP(A66,'показания на 31.12.24'!$A$12:$E$201,5,0)</f>
        <v>-</v>
      </c>
      <c r="Q66" s="92"/>
      <c r="R66" s="92"/>
      <c r="S66" s="102">
        <f t="shared" si="48"/>
        <v>2.0210601205041177</v>
      </c>
      <c r="T66" s="102">
        <f t="shared" si="3"/>
        <v>2.0210601205041177</v>
      </c>
      <c r="U66" s="102" t="str">
        <f t="shared" si="49"/>
        <v>-</v>
      </c>
      <c r="V66" s="92">
        <v>0</v>
      </c>
      <c r="W66" s="92"/>
      <c r="X66" s="92"/>
      <c r="Y66" s="103">
        <v>0</v>
      </c>
    </row>
    <row r="67" spans="1:25" x14ac:dyDescent="0.3">
      <c r="A67" s="85" t="s">
        <v>156</v>
      </c>
      <c r="B67" s="86">
        <v>7</v>
      </c>
      <c r="C67" s="100"/>
      <c r="D67" s="100">
        <f>VLOOKUP(A67,[1]площадь!$A$6:$B$257,2,0)</f>
        <v>73.7</v>
      </c>
      <c r="E67" s="100" t="str">
        <f>VLOOKUP('общ. показания'!A67,'показания на 31.12.23'!$A$13:$E$202,5,0)</f>
        <v>-</v>
      </c>
      <c r="F67" s="100" t="str">
        <f>VLOOKUP(A67,'показания на 30.06.24'!$A$13:$E$202,5,0)</f>
        <v>-</v>
      </c>
      <c r="G67" s="101"/>
      <c r="H67" s="106"/>
      <c r="I67" s="92"/>
      <c r="J67" s="102">
        <f t="shared" si="47"/>
        <v>4.6661074134431173</v>
      </c>
      <c r="K67" s="102">
        <f t="shared" ref="K67:K94" si="50">H67+J67</f>
        <v>4.6661074134431173</v>
      </c>
      <c r="L67" s="102" t="e">
        <f t="shared" ref="L67:L94" si="51">E67+K67</f>
        <v>#VALUE!</v>
      </c>
      <c r="M67" s="102">
        <v>0</v>
      </c>
      <c r="N67" s="92"/>
      <c r="O67" s="92"/>
      <c r="P67" s="92" t="str">
        <f>VLOOKUP(A67,'показания на 31.12.24'!$A$12:$E$201,5,0)</f>
        <v>-</v>
      </c>
      <c r="Q67" s="92"/>
      <c r="R67" s="92"/>
      <c r="S67" s="102">
        <f t="shared" si="48"/>
        <v>1.7774717288920463</v>
      </c>
      <c r="T67" s="102">
        <f t="shared" ref="T67:T94" si="52">Q67+S67</f>
        <v>1.7774717288920463</v>
      </c>
      <c r="U67" s="102" t="str">
        <f t="shared" ref="U67:U77" si="53">P67</f>
        <v>-</v>
      </c>
      <c r="V67" s="92">
        <v>0</v>
      </c>
      <c r="W67" s="92"/>
      <c r="X67" s="92"/>
      <c r="Y67" s="103">
        <v>0</v>
      </c>
    </row>
    <row r="68" spans="1:25" x14ac:dyDescent="0.3">
      <c r="A68" s="85" t="s">
        <v>158</v>
      </c>
      <c r="B68" s="86">
        <v>70</v>
      </c>
      <c r="C68" s="100"/>
      <c r="D68" s="100">
        <f>VLOOKUP(A68,[1]площадь!$A$6:$B$257,2,0)</f>
        <v>81.599999999999994</v>
      </c>
      <c r="E68" s="100"/>
      <c r="F68" s="100" t="str">
        <f>VLOOKUP(A68,'показания на 30.06.24'!$A$13:$E$202,5,0)</f>
        <v>-</v>
      </c>
      <c r="G68" s="101"/>
      <c r="H68" s="106"/>
      <c r="I68" s="92"/>
      <c r="J68" s="102">
        <f t="shared" si="47"/>
        <v>5.1662736083712124</v>
      </c>
      <c r="K68" s="102">
        <f t="shared" si="50"/>
        <v>5.1662736083712124</v>
      </c>
      <c r="L68" s="102">
        <f t="shared" si="51"/>
        <v>5.1662736083712124</v>
      </c>
      <c r="M68" s="102">
        <f t="shared" ref="M68:M94" si="54">L68</f>
        <v>5.1662736083712124</v>
      </c>
      <c r="N68" s="92"/>
      <c r="O68" s="92"/>
      <c r="P68" s="92" t="str">
        <f>VLOOKUP(A68,'показания на 31.12.24'!$A$12:$E$201,5,0)</f>
        <v>-</v>
      </c>
      <c r="Q68" s="102"/>
      <c r="R68" s="106"/>
      <c r="S68" s="102">
        <f t="shared" si="48"/>
        <v>1.9680012629252503</v>
      </c>
      <c r="T68" s="102">
        <f t="shared" si="52"/>
        <v>1.9680012629252503</v>
      </c>
      <c r="U68" s="102" t="str">
        <f t="shared" si="53"/>
        <v>-</v>
      </c>
      <c r="V68" s="92">
        <v>0</v>
      </c>
      <c r="W68" s="92"/>
      <c r="X68" s="92"/>
      <c r="Y68" s="108" t="str">
        <f>U68</f>
        <v>-</v>
      </c>
    </row>
    <row r="69" spans="1:25" x14ac:dyDescent="0.3">
      <c r="A69" s="85" t="s">
        <v>160</v>
      </c>
      <c r="B69" s="86">
        <v>71</v>
      </c>
      <c r="C69" s="100"/>
      <c r="D69" s="100">
        <f>VLOOKUP(A69,[1]площадь!$A$6:$B$257,2,0)</f>
        <v>98.6</v>
      </c>
      <c r="E69" s="100" t="str">
        <f>VLOOKUP('общ. показания'!A69,'показания на 31.12.23'!$A$13:$E$202,5,0)</f>
        <v>-</v>
      </c>
      <c r="F69" s="100" t="str">
        <f>VLOOKUP(A69,'показания на 30.06.24'!$A$13:$E$202,5,0)</f>
        <v>-</v>
      </c>
      <c r="G69" s="101"/>
      <c r="H69" s="106"/>
      <c r="I69" s="92"/>
      <c r="J69" s="102">
        <f t="shared" si="47"/>
        <v>6.2425806101152155</v>
      </c>
      <c r="K69" s="102">
        <f t="shared" si="50"/>
        <v>6.2425806101152155</v>
      </c>
      <c r="L69" s="102" t="e">
        <f t="shared" si="51"/>
        <v>#VALUE!</v>
      </c>
      <c r="M69" s="102">
        <v>0</v>
      </c>
      <c r="N69" s="92"/>
      <c r="O69" s="92"/>
      <c r="P69" s="92" t="str">
        <f>VLOOKUP(A69,'показания на 31.12.24'!$A$12:$E$201,5,0)</f>
        <v>-</v>
      </c>
      <c r="Q69" s="92"/>
      <c r="R69" s="92"/>
      <c r="S69" s="102">
        <f t="shared" si="48"/>
        <v>2.3780015260346774</v>
      </c>
      <c r="T69" s="102">
        <f t="shared" si="52"/>
        <v>2.3780015260346774</v>
      </c>
      <c r="U69" s="102" t="str">
        <f t="shared" si="53"/>
        <v>-</v>
      </c>
      <c r="V69" s="92">
        <v>0</v>
      </c>
      <c r="W69" s="92"/>
      <c r="X69" s="92"/>
      <c r="Y69" s="103">
        <v>0</v>
      </c>
    </row>
    <row r="70" spans="1:25" x14ac:dyDescent="0.3">
      <c r="A70" s="85" t="s">
        <v>162</v>
      </c>
      <c r="B70" s="86">
        <v>72</v>
      </c>
      <c r="C70" s="100"/>
      <c r="D70" s="100">
        <f>VLOOKUP(A70,[1]площадь!$A$6:$B$257,2,0)</f>
        <v>48.3</v>
      </c>
      <c r="E70" s="100" t="str">
        <f>VLOOKUP('общ. показания'!A70,'показания на 31.12.23'!$A$13:$E$202,5,0)</f>
        <v>-</v>
      </c>
      <c r="F70" s="100" t="str">
        <f>VLOOKUP(A70,'показания на 30.06.24'!$A$13:$E$202,5,0)</f>
        <v>-</v>
      </c>
      <c r="G70" s="101"/>
      <c r="H70" s="106"/>
      <c r="I70" s="92"/>
      <c r="J70" s="102">
        <f t="shared" si="47"/>
        <v>3.057978128484431</v>
      </c>
      <c r="K70" s="102">
        <f t="shared" si="50"/>
        <v>3.057978128484431</v>
      </c>
      <c r="L70" s="102" t="e">
        <f t="shared" si="51"/>
        <v>#VALUE!</v>
      </c>
      <c r="M70" s="102">
        <v>0</v>
      </c>
      <c r="N70" s="92"/>
      <c r="O70" s="92"/>
      <c r="P70" s="92" t="str">
        <f>VLOOKUP(A70,'показания на 31.12.24'!$A$12:$E$201,5,0)</f>
        <v>-</v>
      </c>
      <c r="Q70" s="92"/>
      <c r="R70" s="92"/>
      <c r="S70" s="102">
        <f t="shared" si="48"/>
        <v>1.1648831004814901</v>
      </c>
      <c r="T70" s="102">
        <f t="shared" si="52"/>
        <v>1.1648831004814901</v>
      </c>
      <c r="U70" s="102" t="str">
        <f t="shared" si="53"/>
        <v>-</v>
      </c>
      <c r="V70" s="92">
        <v>0</v>
      </c>
      <c r="W70" s="92"/>
      <c r="X70" s="92"/>
      <c r="Y70" s="103">
        <v>0</v>
      </c>
    </row>
    <row r="71" spans="1:25" x14ac:dyDescent="0.3">
      <c r="A71" s="85" t="s">
        <v>164</v>
      </c>
      <c r="B71" s="86">
        <v>73</v>
      </c>
      <c r="C71" s="100"/>
      <c r="D71" s="100">
        <f>VLOOKUP(A71,[1]площадь!$A$6:$B$257,2,0)</f>
        <v>73.900000000000006</v>
      </c>
      <c r="E71" s="100" t="str">
        <f>VLOOKUP('общ. показания'!A71,'показания на 31.12.23'!$A$13:$E$202,5,0)</f>
        <v>-</v>
      </c>
      <c r="F71" s="100" t="str">
        <f>VLOOKUP(A71,'показания на 30.06.24'!$A$13:$E$202,5,0)</f>
        <v>-</v>
      </c>
      <c r="G71" s="101"/>
      <c r="H71" s="106"/>
      <c r="I71" s="92"/>
      <c r="J71" s="102">
        <f t="shared" si="47"/>
        <v>4.6787698487577529</v>
      </c>
      <c r="K71" s="102">
        <f t="shared" si="50"/>
        <v>4.6787698487577529</v>
      </c>
      <c r="L71" s="102" t="e">
        <f t="shared" si="51"/>
        <v>#VALUE!</v>
      </c>
      <c r="M71" s="102">
        <v>0</v>
      </c>
      <c r="N71" s="92"/>
      <c r="O71" s="92"/>
      <c r="P71" s="92" t="str">
        <f>VLOOKUP(A71,'показания на 31.12.24'!$A$12:$E$201,5,0)</f>
        <v>-</v>
      </c>
      <c r="Q71" s="92"/>
      <c r="R71" s="92"/>
      <c r="S71" s="102">
        <f t="shared" si="48"/>
        <v>1.782295261399216</v>
      </c>
      <c r="T71" s="102">
        <f t="shared" si="52"/>
        <v>1.782295261399216</v>
      </c>
      <c r="U71" s="102" t="str">
        <f t="shared" si="53"/>
        <v>-</v>
      </c>
      <c r="V71" s="92">
        <v>0</v>
      </c>
      <c r="W71" s="92"/>
      <c r="X71" s="92"/>
      <c r="Y71" s="103">
        <v>0</v>
      </c>
    </row>
    <row r="72" spans="1:25" x14ac:dyDescent="0.3">
      <c r="A72" s="85" t="s">
        <v>166</v>
      </c>
      <c r="B72" s="86">
        <v>74</v>
      </c>
      <c r="C72" s="100"/>
      <c r="D72" s="100">
        <f>VLOOKUP(A72,[1]площадь!$A$6:$B$257,2,0)</f>
        <v>96</v>
      </c>
      <c r="E72" s="100" t="str">
        <f>VLOOKUP('общ. показания'!A72,'показания на 31.12.23'!$A$13:$E$202,5,0)</f>
        <v>-</v>
      </c>
      <c r="F72" s="100" t="str">
        <f>VLOOKUP(A72,'показания на 30.06.24'!$A$13:$E$202,5,0)</f>
        <v>-</v>
      </c>
      <c r="G72" s="101"/>
      <c r="H72" s="106"/>
      <c r="I72" s="92"/>
      <c r="J72" s="102">
        <f t="shared" si="47"/>
        <v>6.0779689510249568</v>
      </c>
      <c r="K72" s="102">
        <f t="shared" si="50"/>
        <v>6.0779689510249568</v>
      </c>
      <c r="L72" s="102" t="e">
        <f t="shared" si="51"/>
        <v>#VALUE!</v>
      </c>
      <c r="M72" s="102">
        <v>0</v>
      </c>
      <c r="N72" s="92"/>
      <c r="O72" s="92"/>
      <c r="P72" s="92" t="str">
        <f>VLOOKUP(A72,'показания на 31.12.24'!$A$12:$E$201,5,0)</f>
        <v>-</v>
      </c>
      <c r="Q72" s="92"/>
      <c r="R72" s="92"/>
      <c r="S72" s="102">
        <f t="shared" si="48"/>
        <v>2.3152956034414713</v>
      </c>
      <c r="T72" s="102">
        <f t="shared" si="52"/>
        <v>2.3152956034414713</v>
      </c>
      <c r="U72" s="102" t="str">
        <f t="shared" si="53"/>
        <v>-</v>
      </c>
      <c r="V72" s="92">
        <v>0</v>
      </c>
      <c r="W72" s="92"/>
      <c r="X72" s="92"/>
      <c r="Y72" s="103">
        <v>0</v>
      </c>
    </row>
    <row r="73" spans="1:25" x14ac:dyDescent="0.3">
      <c r="A73" s="85" t="s">
        <v>168</v>
      </c>
      <c r="B73" s="86">
        <v>75</v>
      </c>
      <c r="C73" s="100"/>
      <c r="D73" s="100">
        <f>VLOOKUP(A73,[1]площадь!$A$6:$B$257,2,0)</f>
        <v>83.6</v>
      </c>
      <c r="E73" s="100" t="str">
        <f>VLOOKUP('общ. показания'!A73,'показания на 31.12.23'!$A$13:$E$202,5,0)</f>
        <v>-</v>
      </c>
      <c r="F73" s="100" t="str">
        <f>VLOOKUP(A73,'показания на 30.06.24'!$A$13:$E$202,5,0)</f>
        <v>-</v>
      </c>
      <c r="G73" s="101"/>
      <c r="H73" s="106"/>
      <c r="I73" s="92"/>
      <c r="J73" s="102">
        <f t="shared" si="47"/>
        <v>5.292897961517566</v>
      </c>
      <c r="K73" s="102">
        <f t="shared" si="50"/>
        <v>5.292897961517566</v>
      </c>
      <c r="L73" s="102" t="e">
        <f t="shared" si="51"/>
        <v>#VALUE!</v>
      </c>
      <c r="M73" s="102">
        <v>0</v>
      </c>
      <c r="N73" s="92"/>
      <c r="O73" s="92"/>
      <c r="P73" s="92" t="str">
        <f>VLOOKUP(A73,'показания на 31.12.24'!$A$12:$E$201,5,0)</f>
        <v>-</v>
      </c>
      <c r="Q73" s="102"/>
      <c r="R73" s="92"/>
      <c r="S73" s="102">
        <f t="shared" si="48"/>
        <v>2.0162365879969477</v>
      </c>
      <c r="T73" s="102">
        <f t="shared" si="52"/>
        <v>2.0162365879969477</v>
      </c>
      <c r="U73" s="102" t="str">
        <f t="shared" si="53"/>
        <v>-</v>
      </c>
      <c r="V73" s="92">
        <v>0</v>
      </c>
      <c r="W73" s="92"/>
      <c r="X73" s="92"/>
      <c r="Y73" s="103">
        <v>0</v>
      </c>
    </row>
    <row r="74" spans="1:25" x14ac:dyDescent="0.3">
      <c r="A74" s="85" t="s">
        <v>170</v>
      </c>
      <c r="B74" s="86">
        <v>76</v>
      </c>
      <c r="C74" s="100"/>
      <c r="D74" s="100">
        <f>VLOOKUP(A74,[1]площадь!$A$6:$B$257,2,0)</f>
        <v>81.400000000000006</v>
      </c>
      <c r="E74" s="100" t="str">
        <f>VLOOKUP('общ. показания'!A74,'показания на 31.12.23'!$A$13:$E$202,5,0)</f>
        <v>-</v>
      </c>
      <c r="F74" s="100" t="str">
        <f>VLOOKUP(A74,'показания на 30.06.24'!$A$13:$E$202,5,0)</f>
        <v>-</v>
      </c>
      <c r="G74" s="101"/>
      <c r="H74" s="106"/>
      <c r="I74" s="92"/>
      <c r="J74" s="102">
        <f t="shared" si="47"/>
        <v>5.1536111730565777</v>
      </c>
      <c r="K74" s="102">
        <f t="shared" si="50"/>
        <v>5.1536111730565777</v>
      </c>
      <c r="L74" s="102" t="e">
        <f t="shared" si="51"/>
        <v>#VALUE!</v>
      </c>
      <c r="M74" s="102">
        <v>0</v>
      </c>
      <c r="N74" s="92"/>
      <c r="O74" s="92"/>
      <c r="P74" s="92" t="str">
        <f>VLOOKUP(A74,'показания на 31.12.24'!$A$12:$E$201,5,0)</f>
        <v>-</v>
      </c>
      <c r="Q74" s="92"/>
      <c r="R74" s="92"/>
      <c r="S74" s="102">
        <f t="shared" si="48"/>
        <v>1.9631777304180809</v>
      </c>
      <c r="T74" s="102">
        <f t="shared" si="52"/>
        <v>1.9631777304180809</v>
      </c>
      <c r="U74" s="102" t="str">
        <f t="shared" si="53"/>
        <v>-</v>
      </c>
      <c r="V74" s="92">
        <v>0</v>
      </c>
      <c r="W74" s="92"/>
      <c r="X74" s="92"/>
      <c r="Y74" s="103">
        <v>0</v>
      </c>
    </row>
    <row r="75" spans="1:25" x14ac:dyDescent="0.3">
      <c r="A75" s="85" t="s">
        <v>172</v>
      </c>
      <c r="B75" s="86">
        <v>77</v>
      </c>
      <c r="C75" s="100"/>
      <c r="D75" s="100">
        <f>VLOOKUP(A75,[1]площадь!$A$6:$B$257,2,0)</f>
        <v>98.5</v>
      </c>
      <c r="E75" s="100" t="str">
        <f>VLOOKUP('общ. показания'!A75,'показания на 31.12.23'!$A$13:$E$202,5,0)</f>
        <v>-</v>
      </c>
      <c r="F75" s="100" t="str">
        <f>VLOOKUP(A75,'показания на 30.06.24'!$A$13:$E$202,5,0)</f>
        <v>-</v>
      </c>
      <c r="G75" s="101"/>
      <c r="H75" s="106"/>
      <c r="I75" s="92"/>
      <c r="J75" s="102">
        <f t="shared" si="47"/>
        <v>6.2362493924578981</v>
      </c>
      <c r="K75" s="102">
        <f t="shared" si="50"/>
        <v>6.2362493924578981</v>
      </c>
      <c r="L75" s="102" t="e">
        <f t="shared" si="51"/>
        <v>#VALUE!</v>
      </c>
      <c r="M75" s="102">
        <v>0</v>
      </c>
      <c r="N75" s="92"/>
      <c r="O75" s="92"/>
      <c r="P75" s="92" t="str">
        <f>VLOOKUP(A75,'показания на 31.12.24'!$A$12:$E$201,5,0)</f>
        <v>-</v>
      </c>
      <c r="Q75" s="102"/>
      <c r="R75" s="92"/>
      <c r="S75" s="102">
        <f t="shared" si="48"/>
        <v>2.3755897597810929</v>
      </c>
      <c r="T75" s="102">
        <f t="shared" si="52"/>
        <v>2.3755897597810929</v>
      </c>
      <c r="U75" s="102" t="str">
        <f t="shared" si="53"/>
        <v>-</v>
      </c>
      <c r="V75" s="92">
        <v>0</v>
      </c>
      <c r="W75" s="92"/>
      <c r="X75" s="92"/>
      <c r="Y75" s="103">
        <v>0</v>
      </c>
    </row>
    <row r="76" spans="1:25" x14ac:dyDescent="0.3">
      <c r="A76" s="85" t="s">
        <v>174</v>
      </c>
      <c r="B76" s="86">
        <v>78</v>
      </c>
      <c r="C76" s="100"/>
      <c r="D76" s="100">
        <f>VLOOKUP(A76,[1]площадь!$A$6:$B$257,2,0)</f>
        <v>48.3</v>
      </c>
      <c r="E76" s="100">
        <f>VLOOKUP('общ. показания'!A76,'показания на 31.12.23'!$A$13:$E$202,5,0)</f>
        <v>3.8929999999999998</v>
      </c>
      <c r="F76" s="100">
        <f>VLOOKUP(A76,'показания на 30.06.24'!$A$13:$E$202,5,0)</f>
        <v>3.8929999999999998</v>
      </c>
      <c r="G76" s="101"/>
      <c r="H76" s="106">
        <f t="shared" ref="H76:H94" si="55">F76-E76</f>
        <v>0</v>
      </c>
      <c r="I76" s="106">
        <f>D76</f>
        <v>48.3</v>
      </c>
      <c r="J76" s="102"/>
      <c r="K76" s="102">
        <f t="shared" si="50"/>
        <v>0</v>
      </c>
      <c r="L76" s="102">
        <f t="shared" si="51"/>
        <v>3.8929999999999998</v>
      </c>
      <c r="M76" s="102">
        <f t="shared" si="54"/>
        <v>3.8929999999999998</v>
      </c>
      <c r="N76" s="92"/>
      <c r="O76" s="92"/>
      <c r="P76" s="92" t="str">
        <f>VLOOKUP(A76,'показания на 31.12.24'!$A$12:$E$201,5,0)</f>
        <v>-</v>
      </c>
      <c r="Q76" s="102"/>
      <c r="R76" s="106"/>
      <c r="S76" s="102">
        <f t="shared" si="48"/>
        <v>1.1648831004814901</v>
      </c>
      <c r="T76" s="102">
        <f t="shared" si="52"/>
        <v>1.1648831004814901</v>
      </c>
      <c r="U76" s="102" t="str">
        <f t="shared" si="53"/>
        <v>-</v>
      </c>
      <c r="V76" s="92">
        <v>0</v>
      </c>
      <c r="W76" s="92"/>
      <c r="X76" s="92"/>
      <c r="Y76" s="108" t="str">
        <f>U76</f>
        <v>-</v>
      </c>
    </row>
    <row r="77" spans="1:25" x14ac:dyDescent="0.3">
      <c r="A77" s="85" t="s">
        <v>176</v>
      </c>
      <c r="B77" s="86">
        <v>79</v>
      </c>
      <c r="C77" s="100"/>
      <c r="D77" s="100">
        <f>VLOOKUP(A77,[1]площадь!$A$6:$B$257,2,0)</f>
        <v>74.2</v>
      </c>
      <c r="E77" s="100" t="str">
        <f>VLOOKUP('общ. показания'!A77,'показания на 31.12.23'!$A$13:$E$202,5,0)</f>
        <v>-</v>
      </c>
      <c r="F77" s="100" t="str">
        <f>VLOOKUP(A77,'показания на 30.06.24'!$A$13:$E$202,5,0)</f>
        <v>-</v>
      </c>
      <c r="G77" s="101"/>
      <c r="H77" s="106"/>
      <c r="I77" s="92"/>
      <c r="J77" s="102">
        <f>D77*$J$95</f>
        <v>4.6977635017297059</v>
      </c>
      <c r="K77" s="102">
        <f t="shared" si="50"/>
        <v>4.6977635017297059</v>
      </c>
      <c r="L77" s="102" t="e">
        <f t="shared" si="51"/>
        <v>#VALUE!</v>
      </c>
      <c r="M77" s="102">
        <v>0</v>
      </c>
      <c r="N77" s="92"/>
      <c r="O77" s="92"/>
      <c r="P77" s="92" t="str">
        <f>VLOOKUP(A77,'показания на 31.12.24'!$A$12:$E$201,5,0)</f>
        <v>-</v>
      </c>
      <c r="Q77" s="92"/>
      <c r="R77" s="92"/>
      <c r="S77" s="102">
        <f t="shared" si="48"/>
        <v>1.7895305601599705</v>
      </c>
      <c r="T77" s="102">
        <f t="shared" si="52"/>
        <v>1.7895305601599705</v>
      </c>
      <c r="U77" s="102" t="str">
        <f t="shared" si="53"/>
        <v>-</v>
      </c>
      <c r="V77" s="92">
        <v>0</v>
      </c>
      <c r="W77" s="92"/>
      <c r="X77" s="92"/>
      <c r="Y77" s="103">
        <v>0</v>
      </c>
    </row>
    <row r="78" spans="1:25" x14ac:dyDescent="0.3">
      <c r="A78" s="85" t="s">
        <v>178</v>
      </c>
      <c r="B78" s="86">
        <v>8</v>
      </c>
      <c r="C78" s="100"/>
      <c r="D78" s="100">
        <f>VLOOKUP(A78,[1]площадь!$A$6:$B$257,2,0)</f>
        <v>95.2</v>
      </c>
      <c r="E78" s="100">
        <f>VLOOKUP('общ. показания'!A78,'показания на 31.12.23'!$A$13:$E$202,5,0)</f>
        <v>14.355</v>
      </c>
      <c r="F78" s="100">
        <f>VLOOKUP(A78,'показания на 30.06.24'!$A$13:$E$202,5,0)</f>
        <v>22.757999999999999</v>
      </c>
      <c r="G78" s="101"/>
      <c r="H78" s="106">
        <f t="shared" si="55"/>
        <v>8.4029999999999987</v>
      </c>
      <c r="I78" s="106">
        <f t="shared" ref="I78:I81" si="56">D78</f>
        <v>95.2</v>
      </c>
      <c r="J78" s="102"/>
      <c r="K78" s="102">
        <f t="shared" si="50"/>
        <v>8.4029999999999987</v>
      </c>
      <c r="L78" s="102">
        <f t="shared" si="51"/>
        <v>22.757999999999999</v>
      </c>
      <c r="M78" s="102">
        <f t="shared" si="54"/>
        <v>22.757999999999999</v>
      </c>
      <c r="N78" s="92"/>
      <c r="O78" s="92"/>
      <c r="P78" s="92">
        <f>VLOOKUP(A78,'показания на 31.12.24'!$A$12:$E$201,5,0)</f>
        <v>25.759</v>
      </c>
      <c r="Q78" s="107">
        <f t="shared" ref="Q78:Q81" si="57">P78-M78</f>
        <v>3.0010000000000012</v>
      </c>
      <c r="R78" s="106">
        <f t="shared" ref="R78:R81" si="58">D78</f>
        <v>95.2</v>
      </c>
      <c r="S78" s="102"/>
      <c r="T78" s="102">
        <f t="shared" si="52"/>
        <v>3.0010000000000012</v>
      </c>
      <c r="U78" s="102"/>
      <c r="V78" s="92">
        <f t="shared" ref="V78:V94" si="59">P78</f>
        <v>25.759</v>
      </c>
      <c r="W78" s="92"/>
      <c r="X78" s="92"/>
      <c r="Y78" s="108">
        <f>U78</f>
        <v>0</v>
      </c>
    </row>
    <row r="79" spans="1:25" x14ac:dyDescent="0.3">
      <c r="A79" s="85" t="s">
        <v>180</v>
      </c>
      <c r="B79" s="86">
        <v>80</v>
      </c>
      <c r="C79" s="100"/>
      <c r="D79" s="100">
        <f>VLOOKUP(A79,[1]площадь!$A$6:$B$257,2,0)</f>
        <v>95.8</v>
      </c>
      <c r="E79" s="100">
        <f>VLOOKUP('общ. показания'!A79,'показания на 31.12.23'!$A$13:$E$202,5,0)</f>
        <v>19.041</v>
      </c>
      <c r="F79" s="100">
        <f>VLOOKUP(A79,'показания на 30.06.24'!$A$13:$E$202,5,0)</f>
        <v>28.088000000000001</v>
      </c>
      <c r="G79" s="101"/>
      <c r="H79" s="106">
        <f t="shared" si="55"/>
        <v>9.0470000000000006</v>
      </c>
      <c r="I79" s="106">
        <f t="shared" si="56"/>
        <v>95.8</v>
      </c>
      <c r="J79" s="102"/>
      <c r="K79" s="102">
        <f t="shared" si="50"/>
        <v>9.0470000000000006</v>
      </c>
      <c r="L79" s="102">
        <f t="shared" si="51"/>
        <v>28.088000000000001</v>
      </c>
      <c r="M79" s="102">
        <f t="shared" si="54"/>
        <v>28.088000000000001</v>
      </c>
      <c r="N79" s="92"/>
      <c r="O79" s="92"/>
      <c r="P79" s="92">
        <f>VLOOKUP(A79,'показания на 31.12.24'!$A$12:$E$201,5,0)</f>
        <v>31.280999999999999</v>
      </c>
      <c r="Q79" s="107">
        <f t="shared" si="57"/>
        <v>3.1929999999999978</v>
      </c>
      <c r="R79" s="106">
        <f t="shared" si="58"/>
        <v>95.8</v>
      </c>
      <c r="S79" s="102"/>
      <c r="T79" s="102">
        <f t="shared" si="52"/>
        <v>3.1929999999999978</v>
      </c>
      <c r="U79" s="102"/>
      <c r="V79" s="92">
        <f t="shared" si="59"/>
        <v>31.280999999999999</v>
      </c>
      <c r="W79" s="92"/>
      <c r="X79" s="92"/>
      <c r="Y79" s="108">
        <f>U79</f>
        <v>0</v>
      </c>
    </row>
    <row r="80" spans="1:25" s="133" customFormat="1" x14ac:dyDescent="0.3">
      <c r="A80" s="89" t="s">
        <v>183</v>
      </c>
      <c r="B80" s="90">
        <v>81</v>
      </c>
      <c r="C80" s="109"/>
      <c r="D80" s="109">
        <v>161.19999999999999</v>
      </c>
      <c r="E80" s="109">
        <f>VLOOKUP('общ. показания'!A80,'показания на 31.12.23'!$A$13:$E$202,5,0)</f>
        <v>8.2569999999999997</v>
      </c>
      <c r="F80" s="109">
        <f>VLOOKUP(A80,'показания на 30.06.24'!$A$13:$E$202,5,0)</f>
        <v>12.973000000000001</v>
      </c>
      <c r="G80" s="110"/>
      <c r="H80" s="111">
        <f t="shared" si="55"/>
        <v>4.7160000000000011</v>
      </c>
      <c r="I80" s="111">
        <f t="shared" si="56"/>
        <v>161.19999999999999</v>
      </c>
      <c r="J80" s="112"/>
      <c r="K80" s="112">
        <f t="shared" si="50"/>
        <v>4.7160000000000011</v>
      </c>
      <c r="L80" s="102">
        <f t="shared" si="51"/>
        <v>12.973000000000001</v>
      </c>
      <c r="M80" s="102">
        <f t="shared" si="54"/>
        <v>12.973000000000001</v>
      </c>
      <c r="N80" s="111"/>
      <c r="O80" s="111"/>
      <c r="P80" s="92">
        <f>VLOOKUP(A80,'показания на 31.12.24'!$A$12:$E$201,5,0)</f>
        <v>14.601000000000001</v>
      </c>
      <c r="Q80" s="107">
        <f t="shared" si="57"/>
        <v>1.6280000000000001</v>
      </c>
      <c r="R80" s="106">
        <f t="shared" si="58"/>
        <v>161.19999999999999</v>
      </c>
      <c r="S80" s="112"/>
      <c r="T80" s="102">
        <f t="shared" si="52"/>
        <v>1.6280000000000001</v>
      </c>
      <c r="U80" s="112">
        <f>T80+T81</f>
        <v>3.245000000000001</v>
      </c>
      <c r="V80" s="92">
        <f t="shared" si="59"/>
        <v>14.601000000000001</v>
      </c>
      <c r="W80" s="111"/>
      <c r="X80" s="111"/>
      <c r="Y80" s="132">
        <f>U80</f>
        <v>3.245000000000001</v>
      </c>
    </row>
    <row r="81" spans="1:25" s="133" customFormat="1" x14ac:dyDescent="0.3">
      <c r="A81" s="89"/>
      <c r="B81" s="90"/>
      <c r="C81" s="109"/>
      <c r="D81" s="109"/>
      <c r="E81" s="109">
        <v>5.3550000000000004</v>
      </c>
      <c r="F81" s="109">
        <v>9.8759999999999994</v>
      </c>
      <c r="G81" s="110"/>
      <c r="H81" s="111">
        <f t="shared" si="55"/>
        <v>4.520999999999999</v>
      </c>
      <c r="I81" s="111">
        <f t="shared" si="56"/>
        <v>0</v>
      </c>
      <c r="J81" s="112"/>
      <c r="K81" s="112">
        <f t="shared" si="50"/>
        <v>4.520999999999999</v>
      </c>
      <c r="L81" s="102">
        <f t="shared" si="51"/>
        <v>9.8759999999999994</v>
      </c>
      <c r="M81" s="102">
        <f t="shared" si="54"/>
        <v>9.8759999999999994</v>
      </c>
      <c r="N81" s="111"/>
      <c r="O81" s="111"/>
      <c r="P81" s="92">
        <v>11.493</v>
      </c>
      <c r="Q81" s="107">
        <f t="shared" si="57"/>
        <v>1.6170000000000009</v>
      </c>
      <c r="R81" s="106">
        <f t="shared" si="58"/>
        <v>0</v>
      </c>
      <c r="S81" s="112"/>
      <c r="T81" s="102">
        <f t="shared" si="52"/>
        <v>1.6170000000000009</v>
      </c>
      <c r="U81" s="112"/>
      <c r="V81" s="92">
        <f t="shared" si="59"/>
        <v>11.493</v>
      </c>
      <c r="W81" s="111"/>
      <c r="X81" s="111"/>
      <c r="Y81" s="132"/>
    </row>
    <row r="82" spans="1:25" x14ac:dyDescent="0.3">
      <c r="A82" s="85" t="s">
        <v>186</v>
      </c>
      <c r="B82" s="86">
        <v>83</v>
      </c>
      <c r="C82" s="100"/>
      <c r="D82" s="100">
        <f>VLOOKUP(A82,[1]площадь!$A$6:$B$257,2,0)</f>
        <v>98.8</v>
      </c>
      <c r="E82" s="100" t="str">
        <f>VLOOKUP('общ. показания'!A82,'показания на 31.12.23'!$A$13:$E$202,5,0)</f>
        <v>-</v>
      </c>
      <c r="F82" s="100" t="str">
        <f>VLOOKUP(A82,'показания на 30.06.24'!$A$13:$E$202,5,0)</f>
        <v>-</v>
      </c>
      <c r="G82" s="101"/>
      <c r="H82" s="106"/>
      <c r="I82" s="92"/>
      <c r="J82" s="102">
        <f>D82*$J$95</f>
        <v>6.2552430454298511</v>
      </c>
      <c r="K82" s="102">
        <f t="shared" si="50"/>
        <v>6.2552430454298511</v>
      </c>
      <c r="L82" s="102" t="e">
        <f t="shared" si="51"/>
        <v>#VALUE!</v>
      </c>
      <c r="M82" s="102">
        <v>0</v>
      </c>
      <c r="N82" s="92"/>
      <c r="O82" s="92"/>
      <c r="P82" s="92" t="str">
        <f>VLOOKUP(A82,'показания на 31.12.24'!$A$12:$E$201,5,0)</f>
        <v>-</v>
      </c>
      <c r="Q82" s="92"/>
      <c r="R82" s="92"/>
      <c r="S82" s="102">
        <f t="shared" ref="S82:S84" si="60">D82*$S$95</f>
        <v>2.3828250585418473</v>
      </c>
      <c r="T82" s="102">
        <f t="shared" si="52"/>
        <v>2.3828250585418473</v>
      </c>
      <c r="U82" s="102"/>
      <c r="V82" s="92">
        <v>0</v>
      </c>
      <c r="W82" s="92"/>
      <c r="X82" s="92"/>
      <c r="Y82" s="103">
        <v>0</v>
      </c>
    </row>
    <row r="83" spans="1:25" x14ac:dyDescent="0.3">
      <c r="A83" s="85" t="s">
        <v>188</v>
      </c>
      <c r="B83" s="86">
        <v>84</v>
      </c>
      <c r="C83" s="100"/>
      <c r="D83" s="100">
        <f>VLOOKUP(A83,[1]площадь!$A$6:$B$257,2,0)</f>
        <v>48.5</v>
      </c>
      <c r="E83" s="100" t="str">
        <f>VLOOKUP('общ. показания'!A83,'показания на 31.12.23'!$A$13:$E$202,5,0)</f>
        <v>-</v>
      </c>
      <c r="F83" s="100" t="str">
        <f>VLOOKUP(A83,'показания на 30.06.24'!$A$13:$E$202,5,0)</f>
        <v>-</v>
      </c>
      <c r="G83" s="101"/>
      <c r="H83" s="106"/>
      <c r="I83" s="92"/>
      <c r="J83" s="102">
        <f t="shared" ref="J83:J84" si="61">D83*$J$95</f>
        <v>3.0706405637990666</v>
      </c>
      <c r="K83" s="102">
        <f t="shared" si="50"/>
        <v>3.0706405637990666</v>
      </c>
      <c r="L83" s="102" t="e">
        <f t="shared" si="51"/>
        <v>#VALUE!</v>
      </c>
      <c r="M83" s="102">
        <v>0</v>
      </c>
      <c r="N83" s="92"/>
      <c r="O83" s="92"/>
      <c r="P83" s="92" t="str">
        <f>VLOOKUP(A83,'показания на 31.12.24'!$A$12:$E$201,5,0)</f>
        <v>-</v>
      </c>
      <c r="Q83" s="92"/>
      <c r="R83" s="92"/>
      <c r="S83" s="102">
        <f t="shared" si="60"/>
        <v>1.1697066329886598</v>
      </c>
      <c r="T83" s="102">
        <f t="shared" si="52"/>
        <v>1.1697066329886598</v>
      </c>
      <c r="U83" s="102"/>
      <c r="V83" s="92">
        <v>0</v>
      </c>
      <c r="W83" s="92"/>
      <c r="X83" s="92"/>
      <c r="Y83" s="103">
        <v>0</v>
      </c>
    </row>
    <row r="84" spans="1:25" x14ac:dyDescent="0.3">
      <c r="A84" s="85" t="s">
        <v>190</v>
      </c>
      <c r="B84" s="86">
        <v>85</v>
      </c>
      <c r="C84" s="100"/>
      <c r="D84" s="100">
        <f>VLOOKUP(A84,[1]площадь!$A$6:$B$257,2,0)</f>
        <v>74</v>
      </c>
      <c r="E84" s="100" t="str">
        <f>VLOOKUP('общ. показания'!A84,'показания на 31.12.23'!$A$13:$E$202,5,0)</f>
        <v>-</v>
      </c>
      <c r="F84" s="100" t="str">
        <f>VLOOKUP(A84,'показания на 30.06.24'!$A$13:$E$202,5,0)</f>
        <v>-</v>
      </c>
      <c r="G84" s="101"/>
      <c r="H84" s="106"/>
      <c r="I84" s="92"/>
      <c r="J84" s="102">
        <f t="shared" si="61"/>
        <v>4.6851010664150703</v>
      </c>
      <c r="K84" s="102">
        <f t="shared" si="50"/>
        <v>4.6851010664150703</v>
      </c>
      <c r="L84" s="102" t="e">
        <f t="shared" si="51"/>
        <v>#VALUE!</v>
      </c>
      <c r="M84" s="102">
        <v>0</v>
      </c>
      <c r="N84" s="92"/>
      <c r="O84" s="92"/>
      <c r="P84" s="92" t="str">
        <f>VLOOKUP(A84,'показания на 31.12.24'!$A$12:$E$201,5,0)</f>
        <v>-</v>
      </c>
      <c r="Q84" s="92"/>
      <c r="R84" s="92"/>
      <c r="S84" s="102">
        <f t="shared" si="60"/>
        <v>1.7847070276528008</v>
      </c>
      <c r="T84" s="102">
        <f t="shared" si="52"/>
        <v>1.7847070276528008</v>
      </c>
      <c r="U84" s="102"/>
      <c r="V84" s="92">
        <v>0</v>
      </c>
      <c r="W84" s="92"/>
      <c r="X84" s="92"/>
      <c r="Y84" s="103">
        <v>0</v>
      </c>
    </row>
    <row r="85" spans="1:25" s="133" customFormat="1" x14ac:dyDescent="0.3">
      <c r="A85" s="89" t="s">
        <v>192</v>
      </c>
      <c r="B85" s="90">
        <v>86</v>
      </c>
      <c r="C85" s="109"/>
      <c r="D85" s="109">
        <f>VLOOKUP(A85,[1]площадь!$A$6:$B$257,2,0)</f>
        <v>173.9</v>
      </c>
      <c r="E85" s="109">
        <f>VLOOKUP('общ. показания'!A85,'показания на 31.12.23'!$A$13:$E$202,5,0)</f>
        <v>25.92</v>
      </c>
      <c r="F85" s="109">
        <f>VLOOKUP(A85,'показания на 30.06.24'!$A$13:$E$202,5,0)</f>
        <v>34.476999999999997</v>
      </c>
      <c r="G85" s="110"/>
      <c r="H85" s="111">
        <f t="shared" si="55"/>
        <v>8.5569999999999951</v>
      </c>
      <c r="I85" s="111">
        <f t="shared" ref="I85:I90" si="62">D85</f>
        <v>173.9</v>
      </c>
      <c r="J85" s="112"/>
      <c r="K85" s="112">
        <f t="shared" si="50"/>
        <v>8.5569999999999951</v>
      </c>
      <c r="L85" s="102">
        <f t="shared" si="51"/>
        <v>34.476999999999997</v>
      </c>
      <c r="M85" s="102">
        <f t="shared" si="54"/>
        <v>34.476999999999997</v>
      </c>
      <c r="N85" s="111"/>
      <c r="O85" s="111"/>
      <c r="P85" s="92">
        <f>VLOOKUP(A85,'показания на 31.12.24'!$A$12:$E$201,5,0)</f>
        <v>37.402999999999999</v>
      </c>
      <c r="Q85" s="107">
        <f t="shared" ref="Q85:Q90" si="63">P85-M85</f>
        <v>2.9260000000000019</v>
      </c>
      <c r="R85" s="106">
        <f t="shared" ref="R85:R90" si="64">D85</f>
        <v>173.9</v>
      </c>
      <c r="S85" s="112"/>
      <c r="T85" s="102">
        <f t="shared" si="52"/>
        <v>2.9260000000000019</v>
      </c>
      <c r="U85" s="112">
        <f>T85+T86</f>
        <v>5.036999999999999</v>
      </c>
      <c r="V85" s="92">
        <f t="shared" si="59"/>
        <v>37.402999999999999</v>
      </c>
      <c r="W85" s="111"/>
      <c r="X85" s="111"/>
      <c r="Y85" s="132">
        <f t="shared" ref="Y85:Y90" si="65">U85</f>
        <v>5.036999999999999</v>
      </c>
    </row>
    <row r="86" spans="1:25" s="133" customFormat="1" x14ac:dyDescent="0.3">
      <c r="A86" s="89" t="s">
        <v>192</v>
      </c>
      <c r="B86" s="90">
        <v>86</v>
      </c>
      <c r="C86" s="109"/>
      <c r="D86" s="109">
        <f>VLOOKUP(A86,[1]площадь!$A$6:$B$257,2,0)</f>
        <v>173.9</v>
      </c>
      <c r="E86" s="109">
        <v>12.7</v>
      </c>
      <c r="F86" s="109">
        <v>18.472000000000001</v>
      </c>
      <c r="G86" s="110"/>
      <c r="H86" s="111">
        <f t="shared" si="55"/>
        <v>5.772000000000002</v>
      </c>
      <c r="I86" s="111">
        <v>0</v>
      </c>
      <c r="J86" s="112"/>
      <c r="K86" s="112">
        <f t="shared" si="50"/>
        <v>5.772000000000002</v>
      </c>
      <c r="L86" s="102">
        <f t="shared" si="51"/>
        <v>18.472000000000001</v>
      </c>
      <c r="M86" s="102">
        <f t="shared" si="54"/>
        <v>18.472000000000001</v>
      </c>
      <c r="N86" s="111"/>
      <c r="O86" s="111"/>
      <c r="P86" s="92">
        <v>20.582999999999998</v>
      </c>
      <c r="Q86" s="107">
        <f t="shared" si="63"/>
        <v>2.1109999999999971</v>
      </c>
      <c r="R86" s="106">
        <v>0</v>
      </c>
      <c r="S86" s="112"/>
      <c r="T86" s="102">
        <f t="shared" si="52"/>
        <v>2.1109999999999971</v>
      </c>
      <c r="U86" s="112"/>
      <c r="V86" s="92">
        <f t="shared" si="59"/>
        <v>20.582999999999998</v>
      </c>
      <c r="W86" s="111"/>
      <c r="X86" s="111"/>
      <c r="Y86" s="132">
        <f t="shared" si="65"/>
        <v>0</v>
      </c>
    </row>
    <row r="87" spans="1:25" s="133" customFormat="1" x14ac:dyDescent="0.3">
      <c r="A87" s="134" t="s">
        <v>194</v>
      </c>
      <c r="B87" s="135">
        <v>87</v>
      </c>
      <c r="C87" s="109"/>
      <c r="D87" s="109">
        <f>VLOOKUP(A87,[1]площадь!$A$6:$B$257,2,0)</f>
        <v>168</v>
      </c>
      <c r="E87" s="109">
        <f>VLOOKUP('общ. показания'!A87,'показания на 31.12.23'!$A$13:$E$202,5,0)</f>
        <v>5.758</v>
      </c>
      <c r="F87" s="109">
        <f>VLOOKUP(A87,'показания на 30.06.24'!$A$13:$E$202,5,0)</f>
        <v>8.673</v>
      </c>
      <c r="G87" s="110"/>
      <c r="H87" s="111">
        <f t="shared" si="55"/>
        <v>2.915</v>
      </c>
      <c r="I87" s="111">
        <f t="shared" si="62"/>
        <v>168</v>
      </c>
      <c r="J87" s="112"/>
      <c r="K87" s="112">
        <f t="shared" si="50"/>
        <v>2.915</v>
      </c>
      <c r="L87" s="102">
        <f t="shared" si="51"/>
        <v>8.673</v>
      </c>
      <c r="M87" s="102">
        <f t="shared" si="54"/>
        <v>8.673</v>
      </c>
      <c r="N87" s="111"/>
      <c r="O87" s="111"/>
      <c r="P87" s="92">
        <f>VLOOKUP(A87,'показания на 31.12.24'!$A$12:$E$201,5,0)</f>
        <v>9.7219999999999995</v>
      </c>
      <c r="Q87" s="107">
        <f t="shared" si="63"/>
        <v>1.0489999999999995</v>
      </c>
      <c r="R87" s="106">
        <f t="shared" si="64"/>
        <v>168</v>
      </c>
      <c r="S87" s="112"/>
      <c r="T87" s="102">
        <f t="shared" si="52"/>
        <v>1.0489999999999995</v>
      </c>
      <c r="U87" s="112">
        <f>T87+T88</f>
        <v>1.5359999999999996</v>
      </c>
      <c r="V87" s="92">
        <f t="shared" si="59"/>
        <v>9.7219999999999995</v>
      </c>
      <c r="W87" s="111"/>
      <c r="X87" s="111"/>
      <c r="Y87" s="132">
        <f t="shared" si="65"/>
        <v>1.5359999999999996</v>
      </c>
    </row>
    <row r="88" spans="1:25" s="133" customFormat="1" x14ac:dyDescent="0.3">
      <c r="A88" s="134" t="s">
        <v>194</v>
      </c>
      <c r="B88" s="135">
        <v>87</v>
      </c>
      <c r="C88" s="109"/>
      <c r="D88" s="109">
        <f>VLOOKUP(A88,[1]площадь!$A$6:$B$257,2,0)</f>
        <v>168</v>
      </c>
      <c r="E88" s="109">
        <v>0.316</v>
      </c>
      <c r="F88" s="109">
        <v>0.35299999999999998</v>
      </c>
      <c r="G88" s="110"/>
      <c r="H88" s="111">
        <f t="shared" si="55"/>
        <v>3.6999999999999977E-2</v>
      </c>
      <c r="I88" s="111">
        <v>0</v>
      </c>
      <c r="J88" s="112"/>
      <c r="K88" s="112">
        <f t="shared" si="50"/>
        <v>3.6999999999999977E-2</v>
      </c>
      <c r="L88" s="102">
        <f t="shared" si="51"/>
        <v>0.35299999999999998</v>
      </c>
      <c r="M88" s="102">
        <f t="shared" si="54"/>
        <v>0.35299999999999998</v>
      </c>
      <c r="N88" s="111"/>
      <c r="O88" s="111"/>
      <c r="P88" s="92">
        <v>0.84</v>
      </c>
      <c r="Q88" s="107">
        <f t="shared" si="63"/>
        <v>0.48699999999999999</v>
      </c>
      <c r="R88" s="106">
        <v>0</v>
      </c>
      <c r="S88" s="112"/>
      <c r="T88" s="102">
        <f t="shared" si="52"/>
        <v>0.48699999999999999</v>
      </c>
      <c r="U88" s="112"/>
      <c r="V88" s="92">
        <f t="shared" si="59"/>
        <v>0.84</v>
      </c>
      <c r="W88" s="111"/>
      <c r="X88" s="111"/>
      <c r="Y88" s="132">
        <f t="shared" si="65"/>
        <v>0</v>
      </c>
    </row>
    <row r="89" spans="1:25" x14ac:dyDescent="0.3">
      <c r="A89" s="85" t="s">
        <v>196</v>
      </c>
      <c r="B89" s="86">
        <v>88</v>
      </c>
      <c r="C89" s="100"/>
      <c r="D89" s="100">
        <f>VLOOKUP(A89,[1]площадь!$A$6:$B$257,2,0)</f>
        <v>129.6</v>
      </c>
      <c r="E89" s="100">
        <f>VLOOKUP('общ. показания'!A89,'показания на 31.12.23'!$A$13:$E$202,5,0)</f>
        <v>17.446999999999999</v>
      </c>
      <c r="F89" s="100">
        <f>VLOOKUP(A89,'показания на 30.06.24'!$A$13:$E$202,5,0)</f>
        <v>30.968</v>
      </c>
      <c r="G89" s="101"/>
      <c r="H89" s="106">
        <f t="shared" si="55"/>
        <v>13.521000000000001</v>
      </c>
      <c r="I89" s="106">
        <f t="shared" si="62"/>
        <v>129.6</v>
      </c>
      <c r="J89" s="102"/>
      <c r="K89" s="102">
        <f t="shared" si="50"/>
        <v>13.521000000000001</v>
      </c>
      <c r="L89" s="102">
        <f t="shared" si="51"/>
        <v>30.968</v>
      </c>
      <c r="M89" s="102">
        <f t="shared" si="54"/>
        <v>30.968</v>
      </c>
      <c r="N89" s="92"/>
      <c r="O89" s="92"/>
      <c r="P89" s="92">
        <f>VLOOKUP(A89,'показания на 31.12.24'!$A$12:$E$201,5,0)</f>
        <v>35.634</v>
      </c>
      <c r="Q89" s="107">
        <f t="shared" si="63"/>
        <v>4.6660000000000004</v>
      </c>
      <c r="R89" s="106">
        <f t="shared" si="64"/>
        <v>129.6</v>
      </c>
      <c r="S89" s="102"/>
      <c r="T89" s="102">
        <f t="shared" si="52"/>
        <v>4.6660000000000004</v>
      </c>
      <c r="U89" s="102"/>
      <c r="V89" s="92">
        <f t="shared" si="59"/>
        <v>35.634</v>
      </c>
      <c r="W89" s="92"/>
      <c r="X89" s="92"/>
      <c r="Y89" s="108">
        <f t="shared" si="65"/>
        <v>0</v>
      </c>
    </row>
    <row r="90" spans="1:25" x14ac:dyDescent="0.3">
      <c r="A90" s="85" t="s">
        <v>198</v>
      </c>
      <c r="B90" s="86">
        <v>9</v>
      </c>
      <c r="C90" s="100"/>
      <c r="D90" s="100">
        <f>VLOOKUP(A90,[1]площадь!$A$6:$B$257,2,0)</f>
        <v>48.7</v>
      </c>
      <c r="E90" s="100">
        <f>VLOOKUP('общ. показания'!A90,'показания на 31.12.23'!$A$13:$E$202,5,0)</f>
        <v>3.4159999999999999</v>
      </c>
      <c r="F90" s="100">
        <f>VLOOKUP(A90,'показания на 30.06.24'!$A$13:$E$202,5,0)</f>
        <v>6.1</v>
      </c>
      <c r="G90" s="101"/>
      <c r="H90" s="106">
        <f t="shared" si="55"/>
        <v>2.6839999999999997</v>
      </c>
      <c r="I90" s="106">
        <f t="shared" si="62"/>
        <v>48.7</v>
      </c>
      <c r="J90" s="102"/>
      <c r="K90" s="102">
        <f t="shared" si="50"/>
        <v>2.6839999999999997</v>
      </c>
      <c r="L90" s="102">
        <f t="shared" si="51"/>
        <v>6.1</v>
      </c>
      <c r="M90" s="102">
        <f t="shared" si="54"/>
        <v>6.1</v>
      </c>
      <c r="N90" s="92"/>
      <c r="O90" s="92"/>
      <c r="P90" s="92">
        <f>VLOOKUP(A90,'показания на 31.12.24'!$A$12:$E$201,5,0)</f>
        <v>7.0380000000000003</v>
      </c>
      <c r="Q90" s="107">
        <f t="shared" si="63"/>
        <v>0.93800000000000061</v>
      </c>
      <c r="R90" s="106">
        <f t="shared" si="64"/>
        <v>48.7</v>
      </c>
      <c r="S90" s="102"/>
      <c r="T90" s="102">
        <f t="shared" si="52"/>
        <v>0.93800000000000061</v>
      </c>
      <c r="U90" s="102"/>
      <c r="V90" s="92">
        <f t="shared" si="59"/>
        <v>7.0380000000000003</v>
      </c>
      <c r="W90" s="92"/>
      <c r="X90" s="92"/>
      <c r="Y90" s="108">
        <f t="shared" si="65"/>
        <v>0</v>
      </c>
    </row>
    <row r="91" spans="1:25" ht="60" customHeight="1" x14ac:dyDescent="0.3">
      <c r="A91" s="85" t="s">
        <v>200</v>
      </c>
      <c r="B91" s="86" t="s">
        <v>560</v>
      </c>
      <c r="C91" s="100"/>
      <c r="D91" s="100">
        <f>VLOOKUP(A91,[1]площадь!$A$6:$B$257,2,0)</f>
        <v>100.4</v>
      </c>
      <c r="E91" s="100" t="str">
        <f>VLOOKUP('общ. показания'!A91,'показания на 31.12.23'!$A$13:$E$202,5,0)</f>
        <v>-</v>
      </c>
      <c r="F91" s="100"/>
      <c r="G91" s="101"/>
      <c r="H91" s="106"/>
      <c r="I91" s="92"/>
      <c r="J91" s="102">
        <f>D91*$J$95</f>
        <v>6.3565425279469343</v>
      </c>
      <c r="K91" s="102">
        <f t="shared" si="50"/>
        <v>6.3565425279469343</v>
      </c>
      <c r="L91" s="102" t="e">
        <f t="shared" si="51"/>
        <v>#VALUE!</v>
      </c>
      <c r="M91" s="102">
        <v>0</v>
      </c>
      <c r="N91" s="92"/>
      <c r="O91" s="92"/>
      <c r="P91" s="92" t="str">
        <f>VLOOKUP(A91,'показания на 31.12.24'!$A$12:$E$201,5,0)</f>
        <v>-</v>
      </c>
      <c r="Q91" s="92"/>
      <c r="R91" s="92"/>
      <c r="S91" s="102">
        <f t="shared" ref="S91" si="66">D91*$S$95</f>
        <v>2.4214133185992055</v>
      </c>
      <c r="T91" s="102">
        <f t="shared" si="52"/>
        <v>2.4214133185992055</v>
      </c>
      <c r="U91" s="102"/>
      <c r="V91" s="92">
        <v>0</v>
      </c>
      <c r="W91" s="92"/>
      <c r="X91" s="92"/>
      <c r="Y91" s="103">
        <v>0</v>
      </c>
    </row>
    <row r="92" spans="1:25" ht="20.399999999999999" x14ac:dyDescent="0.3">
      <c r="A92" s="87" t="s">
        <v>202</v>
      </c>
      <c r="B92" s="88" t="s">
        <v>202</v>
      </c>
      <c r="C92" s="104"/>
      <c r="D92" s="104">
        <f>VLOOKUP(A92,[1]площадь!$A$6:$B$257,2,0)</f>
        <v>120.8</v>
      </c>
      <c r="E92" s="100">
        <f>VLOOKUP('общ. показания'!A92,'показания на 31.12.23'!$A$13:$E$202,5,0)</f>
        <v>1.9059999999999999</v>
      </c>
      <c r="F92" s="100">
        <f>VLOOKUP(A92,'показания на 30.06.24'!$A$13:$E$202,5,0)</f>
        <v>8.4870000000000001</v>
      </c>
      <c r="G92" s="105"/>
      <c r="H92" s="106">
        <f t="shared" si="55"/>
        <v>6.5810000000000004</v>
      </c>
      <c r="I92" s="106">
        <f t="shared" ref="I92:I94" si="67">D92</f>
        <v>120.8</v>
      </c>
      <c r="J92" s="107"/>
      <c r="K92" s="102">
        <f t="shared" si="50"/>
        <v>6.5810000000000004</v>
      </c>
      <c r="L92" s="102">
        <f t="shared" si="51"/>
        <v>8.4870000000000001</v>
      </c>
      <c r="M92" s="102">
        <f t="shared" si="54"/>
        <v>8.4870000000000001</v>
      </c>
      <c r="N92" s="106"/>
      <c r="O92" s="106"/>
      <c r="P92" s="92">
        <f>VLOOKUP(A92,'показания на 31.12.24'!$A$12:$E$201,5,0)</f>
        <v>10.106999999999999</v>
      </c>
      <c r="Q92" s="107">
        <f>P92-M92</f>
        <v>1.6199999999999992</v>
      </c>
      <c r="R92" s="106">
        <f t="shared" ref="R92:R94" si="68">D92</f>
        <v>120.8</v>
      </c>
      <c r="S92" s="107"/>
      <c r="T92" s="102">
        <f t="shared" si="52"/>
        <v>1.6199999999999992</v>
      </c>
      <c r="U92" s="102"/>
      <c r="V92" s="92">
        <f t="shared" si="59"/>
        <v>10.106999999999999</v>
      </c>
      <c r="W92" s="117"/>
      <c r="X92" s="106"/>
      <c r="Y92" s="108">
        <f>U92</f>
        <v>0</v>
      </c>
    </row>
    <row r="93" spans="1:25" ht="20.399999999999999" x14ac:dyDescent="0.3">
      <c r="A93" s="85" t="s">
        <v>204</v>
      </c>
      <c r="B93" s="86" t="s">
        <v>204</v>
      </c>
      <c r="C93" s="100"/>
      <c r="D93" s="100">
        <f>VLOOKUP(A93,[1]площадь!$A$6:$B$257,2,0)</f>
        <v>79.900000000000006</v>
      </c>
      <c r="E93" s="100">
        <f>VLOOKUP('общ. показания'!A93,'показания на 31.12.23'!$A$13:$E$202,5,0)</f>
        <v>22.763000000000002</v>
      </c>
      <c r="F93" s="100">
        <f>VLOOKUP(A93,'показания на 30.06.24'!$A$13:$E$202,5,0)</f>
        <v>32.970999999999997</v>
      </c>
      <c r="G93" s="101"/>
      <c r="H93" s="106">
        <f t="shared" si="55"/>
        <v>10.207999999999995</v>
      </c>
      <c r="I93" s="106">
        <f t="shared" si="67"/>
        <v>79.900000000000006</v>
      </c>
      <c r="J93" s="102"/>
      <c r="K93" s="102">
        <f t="shared" si="50"/>
        <v>10.207999999999995</v>
      </c>
      <c r="L93" s="102">
        <f t="shared" si="51"/>
        <v>32.970999999999997</v>
      </c>
      <c r="M93" s="102">
        <f t="shared" si="54"/>
        <v>32.970999999999997</v>
      </c>
      <c r="N93" s="92"/>
      <c r="O93" s="92"/>
      <c r="P93" s="92">
        <f>VLOOKUP(A93,'показания на 31.12.24'!$A$12:$E$201,5,0)</f>
        <v>36.43</v>
      </c>
      <c r="Q93" s="107">
        <f t="shared" ref="Q93:Q94" si="69">P93-M93</f>
        <v>3.4590000000000032</v>
      </c>
      <c r="R93" s="106">
        <f t="shared" si="68"/>
        <v>79.900000000000006</v>
      </c>
      <c r="S93" s="102"/>
      <c r="T93" s="102">
        <f t="shared" si="52"/>
        <v>3.4590000000000032</v>
      </c>
      <c r="U93" s="102"/>
      <c r="V93" s="92">
        <f t="shared" si="59"/>
        <v>36.43</v>
      </c>
      <c r="W93" s="118"/>
      <c r="X93" s="92"/>
      <c r="Y93" s="108">
        <f>U93</f>
        <v>0</v>
      </c>
    </row>
    <row r="94" spans="1:25" ht="20.399999999999999" x14ac:dyDescent="0.3">
      <c r="A94" s="87" t="s">
        <v>206</v>
      </c>
      <c r="B94" s="88" t="s">
        <v>206</v>
      </c>
      <c r="C94" s="104"/>
      <c r="D94" s="104">
        <f>VLOOKUP(A94,[1]площадь!$A$6:$B$257,2,0)</f>
        <v>101.3</v>
      </c>
      <c r="E94" s="100">
        <f>VLOOKUP('общ. показания'!A94,'показания на 31.12.23'!$A$13:$E$202,5,0)</f>
        <v>4.117</v>
      </c>
      <c r="F94" s="100">
        <f>VLOOKUP(A94,'показания на 30.06.24'!$A$13:$E$202,5,0)</f>
        <v>14.949</v>
      </c>
      <c r="G94" s="105"/>
      <c r="H94" s="106">
        <f t="shared" si="55"/>
        <v>10.832000000000001</v>
      </c>
      <c r="I94" s="106">
        <f t="shared" si="67"/>
        <v>101.3</v>
      </c>
      <c r="J94" s="107"/>
      <c r="K94" s="102">
        <f t="shared" si="50"/>
        <v>10.832000000000001</v>
      </c>
      <c r="L94" s="102">
        <f t="shared" si="51"/>
        <v>14.949000000000002</v>
      </c>
      <c r="M94" s="102">
        <f t="shared" si="54"/>
        <v>14.949000000000002</v>
      </c>
      <c r="N94" s="106"/>
      <c r="O94" s="106"/>
      <c r="P94" s="92">
        <f>VLOOKUP(A94,'показания на 31.12.24'!$A$12:$E$201,5,0)</f>
        <v>18.640999999999998</v>
      </c>
      <c r="Q94" s="107">
        <f t="shared" si="69"/>
        <v>3.6919999999999966</v>
      </c>
      <c r="R94" s="106">
        <f t="shared" si="68"/>
        <v>101.3</v>
      </c>
      <c r="S94" s="106"/>
      <c r="T94" s="102">
        <f t="shared" si="52"/>
        <v>3.6919999999999966</v>
      </c>
      <c r="U94" s="102"/>
      <c r="V94" s="92">
        <f t="shared" si="59"/>
        <v>18.640999999999998</v>
      </c>
      <c r="W94" s="117"/>
      <c r="X94" s="106"/>
      <c r="Y94" s="108">
        <f>U94</f>
        <v>0</v>
      </c>
    </row>
    <row r="95" spans="1:25" x14ac:dyDescent="0.3">
      <c r="A95" s="91"/>
      <c r="B95" s="92"/>
      <c r="C95" s="92"/>
      <c r="D95" s="92"/>
      <c r="E95" s="92"/>
      <c r="F95" s="92"/>
      <c r="G95" s="92"/>
      <c r="H95" s="118">
        <f>SUM(H5:H94)</f>
        <v>221.44699999999992</v>
      </c>
      <c r="I95" s="118">
        <f>SUBTOTAL(9,I5:I94)</f>
        <v>3497.7000000000003</v>
      </c>
      <c r="J95" s="119">
        <f>H95/I95</f>
        <v>6.3312176573176629E-2</v>
      </c>
      <c r="K95" s="102">
        <f>SUM(K2:K94)</f>
        <v>453.09359164593877</v>
      </c>
      <c r="L95" s="102"/>
      <c r="M95" s="92"/>
      <c r="N95" s="92"/>
      <c r="O95" s="92"/>
      <c r="P95" s="92"/>
      <c r="Q95" s="118">
        <f>SUBTOTAL(9,Q5:Q94)</f>
        <v>91.664000000000016</v>
      </c>
      <c r="R95" s="118">
        <f>SUBTOTAL(9,R5:R94)</f>
        <v>3800.7000000000007</v>
      </c>
      <c r="S95" s="119">
        <f>Q95/R95</f>
        <v>2.4117662535848659E-2</v>
      </c>
      <c r="T95" s="102">
        <f>SUM(T2:T94)</f>
        <v>172.59805193780085</v>
      </c>
      <c r="U95" s="92"/>
      <c r="V95" s="92"/>
      <c r="W95" s="92"/>
      <c r="X95" s="92"/>
      <c r="Y95" s="103"/>
    </row>
    <row r="96" spans="1:25" x14ac:dyDescent="0.3">
      <c r="A96" s="91"/>
      <c r="B96" s="92"/>
      <c r="C96" s="92"/>
      <c r="D96" s="92"/>
      <c r="E96" s="92"/>
      <c r="F96" s="92"/>
      <c r="G96" s="92"/>
      <c r="H96" s="92"/>
      <c r="I96" s="92"/>
      <c r="J96" s="92"/>
      <c r="K96" s="102"/>
      <c r="L96" s="92"/>
      <c r="M96" s="92"/>
      <c r="N96" s="92"/>
      <c r="O96" s="92"/>
      <c r="P96" s="92"/>
      <c r="Q96" s="92"/>
      <c r="R96" s="92"/>
      <c r="S96" s="92"/>
      <c r="T96" s="102"/>
      <c r="U96" s="92"/>
      <c r="V96" s="92"/>
      <c r="W96" s="92"/>
      <c r="X96" s="92"/>
      <c r="Y96" s="103"/>
    </row>
    <row r="97" spans="1:25" x14ac:dyDescent="0.3">
      <c r="A97" s="91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103"/>
    </row>
    <row r="98" spans="1:25" x14ac:dyDescent="0.3">
      <c r="A98" s="91"/>
      <c r="B98" s="92"/>
      <c r="C98" s="92"/>
      <c r="D98" s="92"/>
      <c r="E98" s="92"/>
      <c r="F98" s="92"/>
      <c r="G98" s="92"/>
      <c r="H98" s="92"/>
      <c r="I98" s="92"/>
      <c r="J98" s="92"/>
      <c r="K98" s="10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103"/>
    </row>
    <row r="99" spans="1:25" x14ac:dyDescent="0.3">
      <c r="A99" s="91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103"/>
    </row>
  </sheetData>
  <autoFilter ref="A1:Y9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3"/>
  <sheetViews>
    <sheetView topLeftCell="A166" workbookViewId="0">
      <selection activeCell="E13" sqref="E13:E14"/>
    </sheetView>
  </sheetViews>
  <sheetFormatPr defaultRowHeight="14.4" x14ac:dyDescent="0.3"/>
  <sheetData>
    <row r="1" spans="1:5" ht="40.200000000000003" x14ac:dyDescent="0.3">
      <c r="A1" s="121"/>
      <c r="B1" s="122" t="s">
        <v>564</v>
      </c>
      <c r="C1" s="121"/>
      <c r="D1" s="121"/>
      <c r="E1" s="121"/>
    </row>
    <row r="2" spans="1:5" x14ac:dyDescent="0.3">
      <c r="A2" s="121"/>
      <c r="B2" s="121"/>
      <c r="C2" s="121"/>
      <c r="D2" s="121"/>
      <c r="E2" s="121"/>
    </row>
    <row r="3" spans="1:5" ht="21.6" x14ac:dyDescent="0.3">
      <c r="A3" s="121"/>
      <c r="B3" s="123" t="s">
        <v>565</v>
      </c>
      <c r="C3" s="121"/>
      <c r="D3" s="121"/>
      <c r="E3" s="121"/>
    </row>
    <row r="4" spans="1:5" ht="15" thickBot="1" x14ac:dyDescent="0.35">
      <c r="A4" s="121"/>
      <c r="B4" s="121"/>
      <c r="C4" s="121"/>
      <c r="D4" s="121"/>
      <c r="E4" s="121"/>
    </row>
    <row r="5" spans="1:5" ht="15" thickBot="1" x14ac:dyDescent="0.35">
      <c r="A5" s="227" t="s">
        <v>566</v>
      </c>
      <c r="B5" s="230" t="s">
        <v>567</v>
      </c>
      <c r="C5" s="230" t="s">
        <v>568</v>
      </c>
      <c r="D5" s="233" t="s">
        <v>569</v>
      </c>
      <c r="E5" s="233"/>
    </row>
    <row r="6" spans="1:5" ht="15" thickBot="1" x14ac:dyDescent="0.35">
      <c r="A6" s="228"/>
      <c r="B6" s="231"/>
      <c r="C6" s="231"/>
      <c r="D6" s="234" t="s">
        <v>570</v>
      </c>
      <c r="E6" s="234"/>
    </row>
    <row r="7" spans="1:5" x14ac:dyDescent="0.3">
      <c r="A7" s="228"/>
      <c r="B7" s="231"/>
      <c r="C7" s="231"/>
      <c r="D7" s="235" t="s">
        <v>571</v>
      </c>
      <c r="E7" s="237" t="s">
        <v>572</v>
      </c>
    </row>
    <row r="8" spans="1:5" ht="15" thickBot="1" x14ac:dyDescent="0.35">
      <c r="A8" s="229"/>
      <c r="B8" s="232"/>
      <c r="C8" s="232"/>
      <c r="D8" s="236"/>
      <c r="E8" s="236"/>
    </row>
    <row r="9" spans="1:5" x14ac:dyDescent="0.3">
      <c r="A9" s="219" t="s">
        <v>207</v>
      </c>
      <c r="B9" s="221" t="s">
        <v>573</v>
      </c>
      <c r="C9" s="223" t="s">
        <v>574</v>
      </c>
      <c r="D9" s="225" t="s">
        <v>575</v>
      </c>
      <c r="E9" s="238">
        <v>502.74599999999998</v>
      </c>
    </row>
    <row r="10" spans="1:5" ht="15" thickBot="1" x14ac:dyDescent="0.35">
      <c r="A10" s="220"/>
      <c r="B10" s="222"/>
      <c r="C10" s="224"/>
      <c r="D10" s="224"/>
      <c r="E10" s="224"/>
    </row>
    <row r="11" spans="1:5" x14ac:dyDescent="0.3">
      <c r="A11" s="219" t="s">
        <v>0</v>
      </c>
      <c r="B11" s="221" t="s">
        <v>573</v>
      </c>
      <c r="C11" s="223" t="s">
        <v>576</v>
      </c>
      <c r="D11" s="225" t="s">
        <v>575</v>
      </c>
      <c r="E11" s="226">
        <v>3968.74</v>
      </c>
    </row>
    <row r="12" spans="1:5" ht="15" thickBot="1" x14ac:dyDescent="0.35">
      <c r="A12" s="220"/>
      <c r="B12" s="222"/>
      <c r="C12" s="224"/>
      <c r="D12" s="224"/>
      <c r="E12" s="224"/>
    </row>
    <row r="13" spans="1:5" x14ac:dyDescent="0.3">
      <c r="A13" s="206" t="s">
        <v>26</v>
      </c>
      <c r="B13" s="208" t="s">
        <v>573</v>
      </c>
      <c r="C13" s="210"/>
      <c r="D13" s="212" t="s">
        <v>577</v>
      </c>
      <c r="E13" s="210" t="s">
        <v>578</v>
      </c>
    </row>
    <row r="14" spans="1:5" ht="15" thickBot="1" x14ac:dyDescent="0.35">
      <c r="A14" s="207"/>
      <c r="B14" s="209"/>
      <c r="C14" s="211"/>
      <c r="D14" s="211"/>
      <c r="E14" s="211"/>
    </row>
    <row r="15" spans="1:5" x14ac:dyDescent="0.3">
      <c r="A15" s="206" t="s">
        <v>200</v>
      </c>
      <c r="B15" s="208" t="s">
        <v>573</v>
      </c>
      <c r="C15" s="210"/>
      <c r="D15" s="212" t="s">
        <v>577</v>
      </c>
      <c r="E15" s="210" t="s">
        <v>578</v>
      </c>
    </row>
    <row r="16" spans="1:5" ht="15" thickBot="1" x14ac:dyDescent="0.35">
      <c r="A16" s="207"/>
      <c r="B16" s="209"/>
      <c r="C16" s="211"/>
      <c r="D16" s="211"/>
      <c r="E16" s="211"/>
    </row>
    <row r="17" spans="1:5" x14ac:dyDescent="0.3">
      <c r="A17" s="206" t="s">
        <v>48</v>
      </c>
      <c r="B17" s="208" t="s">
        <v>573</v>
      </c>
      <c r="C17" s="210"/>
      <c r="D17" s="212" t="s">
        <v>577</v>
      </c>
      <c r="E17" s="210" t="s">
        <v>578</v>
      </c>
    </row>
    <row r="18" spans="1:5" ht="15" thickBot="1" x14ac:dyDescent="0.35">
      <c r="A18" s="207"/>
      <c r="B18" s="209"/>
      <c r="C18" s="211"/>
      <c r="D18" s="211"/>
      <c r="E18" s="211"/>
    </row>
    <row r="19" spans="1:5" x14ac:dyDescent="0.3">
      <c r="A19" s="206" t="s">
        <v>202</v>
      </c>
      <c r="B19" s="208" t="s">
        <v>573</v>
      </c>
      <c r="C19" s="210" t="s">
        <v>579</v>
      </c>
      <c r="D19" s="212" t="s">
        <v>580</v>
      </c>
      <c r="E19" s="214">
        <v>1.9059999999999999</v>
      </c>
    </row>
    <row r="20" spans="1:5" ht="15" thickBot="1" x14ac:dyDescent="0.35">
      <c r="A20" s="207"/>
      <c r="B20" s="209"/>
      <c r="C20" s="211"/>
      <c r="D20" s="211"/>
      <c r="E20" s="211"/>
    </row>
    <row r="21" spans="1:5" x14ac:dyDescent="0.3">
      <c r="A21" s="206" t="s">
        <v>70</v>
      </c>
      <c r="B21" s="208" t="s">
        <v>573</v>
      </c>
      <c r="C21" s="210"/>
      <c r="D21" s="212" t="s">
        <v>577</v>
      </c>
      <c r="E21" s="210" t="s">
        <v>578</v>
      </c>
    </row>
    <row r="22" spans="1:5" ht="15" thickBot="1" x14ac:dyDescent="0.35">
      <c r="A22" s="207"/>
      <c r="B22" s="209"/>
      <c r="C22" s="211"/>
      <c r="D22" s="211"/>
      <c r="E22" s="211"/>
    </row>
    <row r="23" spans="1:5" x14ac:dyDescent="0.3">
      <c r="A23" s="206" t="s">
        <v>204</v>
      </c>
      <c r="B23" s="208" t="s">
        <v>573</v>
      </c>
      <c r="C23" s="210" t="s">
        <v>581</v>
      </c>
      <c r="D23" s="212" t="s">
        <v>580</v>
      </c>
      <c r="E23" s="214">
        <v>22.763000000000002</v>
      </c>
    </row>
    <row r="24" spans="1:5" ht="15" thickBot="1" x14ac:dyDescent="0.35">
      <c r="A24" s="207"/>
      <c r="B24" s="209"/>
      <c r="C24" s="211"/>
      <c r="D24" s="211"/>
      <c r="E24" s="211"/>
    </row>
    <row r="25" spans="1:5" x14ac:dyDescent="0.3">
      <c r="A25" s="206" t="s">
        <v>92</v>
      </c>
      <c r="B25" s="208" t="s">
        <v>573</v>
      </c>
      <c r="C25" s="210"/>
      <c r="D25" s="212" t="s">
        <v>577</v>
      </c>
      <c r="E25" s="210" t="s">
        <v>578</v>
      </c>
    </row>
    <row r="26" spans="1:5" ht="15" thickBot="1" x14ac:dyDescent="0.35">
      <c r="A26" s="207"/>
      <c r="B26" s="209"/>
      <c r="C26" s="211"/>
      <c r="D26" s="211"/>
      <c r="E26" s="211"/>
    </row>
    <row r="27" spans="1:5" x14ac:dyDescent="0.3">
      <c r="A27" s="206" t="s">
        <v>206</v>
      </c>
      <c r="B27" s="208" t="s">
        <v>573</v>
      </c>
      <c r="C27" s="210" t="s">
        <v>582</v>
      </c>
      <c r="D27" s="212" t="s">
        <v>580</v>
      </c>
      <c r="E27" s="214">
        <v>4.117</v>
      </c>
    </row>
    <row r="28" spans="1:5" ht="15" thickBot="1" x14ac:dyDescent="0.35">
      <c r="A28" s="207"/>
      <c r="B28" s="209"/>
      <c r="C28" s="211"/>
      <c r="D28" s="211"/>
      <c r="E28" s="211"/>
    </row>
    <row r="29" spans="1:5" x14ac:dyDescent="0.3">
      <c r="A29" s="206" t="s">
        <v>112</v>
      </c>
      <c r="B29" s="208" t="s">
        <v>573</v>
      </c>
      <c r="C29" s="210"/>
      <c r="D29" s="212" t="s">
        <v>577</v>
      </c>
      <c r="E29" s="210" t="s">
        <v>578</v>
      </c>
    </row>
    <row r="30" spans="1:5" ht="15" thickBot="1" x14ac:dyDescent="0.35">
      <c r="A30" s="207"/>
      <c r="B30" s="209"/>
      <c r="C30" s="211"/>
      <c r="D30" s="211"/>
      <c r="E30" s="211"/>
    </row>
    <row r="31" spans="1:5" x14ac:dyDescent="0.3">
      <c r="A31" s="206" t="s">
        <v>134</v>
      </c>
      <c r="B31" s="208" t="s">
        <v>573</v>
      </c>
      <c r="C31" s="210"/>
      <c r="D31" s="212" t="s">
        <v>577</v>
      </c>
      <c r="E31" s="210" t="s">
        <v>578</v>
      </c>
    </row>
    <row r="32" spans="1:5" ht="15" thickBot="1" x14ac:dyDescent="0.35">
      <c r="A32" s="207"/>
      <c r="B32" s="209"/>
      <c r="C32" s="211"/>
      <c r="D32" s="211"/>
      <c r="E32" s="211"/>
    </row>
    <row r="33" spans="1:5" x14ac:dyDescent="0.3">
      <c r="A33" s="206" t="s">
        <v>156</v>
      </c>
      <c r="B33" s="208" t="s">
        <v>573</v>
      </c>
      <c r="C33" s="210"/>
      <c r="D33" s="212" t="s">
        <v>577</v>
      </c>
      <c r="E33" s="210" t="s">
        <v>578</v>
      </c>
    </row>
    <row r="34" spans="1:5" ht="15" thickBot="1" x14ac:dyDescent="0.35">
      <c r="A34" s="207"/>
      <c r="B34" s="209"/>
      <c r="C34" s="211"/>
      <c r="D34" s="211"/>
      <c r="E34" s="211"/>
    </row>
    <row r="35" spans="1:5" x14ac:dyDescent="0.3">
      <c r="A35" s="206" t="s">
        <v>178</v>
      </c>
      <c r="B35" s="208" t="s">
        <v>573</v>
      </c>
      <c r="C35" s="210" t="s">
        <v>583</v>
      </c>
      <c r="D35" s="212" t="s">
        <v>580</v>
      </c>
      <c r="E35" s="214">
        <v>14.355</v>
      </c>
    </row>
    <row r="36" spans="1:5" ht="15" thickBot="1" x14ac:dyDescent="0.35">
      <c r="A36" s="207"/>
      <c r="B36" s="209"/>
      <c r="C36" s="211"/>
      <c r="D36" s="211"/>
      <c r="E36" s="211"/>
    </row>
    <row r="37" spans="1:5" x14ac:dyDescent="0.3">
      <c r="A37" s="206" t="s">
        <v>198</v>
      </c>
      <c r="B37" s="208" t="s">
        <v>573</v>
      </c>
      <c r="C37" s="210" t="s">
        <v>584</v>
      </c>
      <c r="D37" s="212" t="s">
        <v>580</v>
      </c>
      <c r="E37" s="214">
        <v>3.4159999999999999</v>
      </c>
    </row>
    <row r="38" spans="1:5" ht="15" thickBot="1" x14ac:dyDescent="0.35">
      <c r="A38" s="207"/>
      <c r="B38" s="209"/>
      <c r="C38" s="211"/>
      <c r="D38" s="211"/>
      <c r="E38" s="211"/>
    </row>
    <row r="39" spans="1:5" x14ac:dyDescent="0.3">
      <c r="A39" s="206" t="s">
        <v>28</v>
      </c>
      <c r="B39" s="208" t="s">
        <v>573</v>
      </c>
      <c r="C39" s="210"/>
      <c r="D39" s="212" t="s">
        <v>577</v>
      </c>
      <c r="E39" s="210" t="s">
        <v>578</v>
      </c>
    </row>
    <row r="40" spans="1:5" ht="15" thickBot="1" x14ac:dyDescent="0.35">
      <c r="A40" s="207"/>
      <c r="B40" s="209"/>
      <c r="C40" s="211"/>
      <c r="D40" s="211"/>
      <c r="E40" s="211"/>
    </row>
    <row r="41" spans="1:5" x14ac:dyDescent="0.3">
      <c r="A41" s="206" t="s">
        <v>30</v>
      </c>
      <c r="B41" s="208" t="s">
        <v>573</v>
      </c>
      <c r="C41" s="210"/>
      <c r="D41" s="212" t="s">
        <v>577</v>
      </c>
      <c r="E41" s="210" t="s">
        <v>578</v>
      </c>
    </row>
    <row r="42" spans="1:5" ht="15" thickBot="1" x14ac:dyDescent="0.35">
      <c r="A42" s="207"/>
      <c r="B42" s="209"/>
      <c r="C42" s="211"/>
      <c r="D42" s="211"/>
      <c r="E42" s="211"/>
    </row>
    <row r="43" spans="1:5" x14ac:dyDescent="0.3">
      <c r="A43" s="206" t="s">
        <v>32</v>
      </c>
      <c r="B43" s="208" t="s">
        <v>573</v>
      </c>
      <c r="C43" s="216">
        <v>100911</v>
      </c>
      <c r="D43" s="212" t="s">
        <v>580</v>
      </c>
      <c r="E43" s="214">
        <v>1.466</v>
      </c>
    </row>
    <row r="44" spans="1:5" ht="15" thickBot="1" x14ac:dyDescent="0.35">
      <c r="A44" s="207"/>
      <c r="B44" s="209"/>
      <c r="C44" s="211"/>
      <c r="D44" s="211"/>
      <c r="E44" s="211"/>
    </row>
    <row r="45" spans="1:5" x14ac:dyDescent="0.3">
      <c r="A45" s="206" t="s">
        <v>34</v>
      </c>
      <c r="B45" s="208" t="s">
        <v>573</v>
      </c>
      <c r="C45" s="216">
        <v>100912</v>
      </c>
      <c r="D45" s="212" t="s">
        <v>580</v>
      </c>
      <c r="E45" s="214">
        <v>0.495</v>
      </c>
    </row>
    <row r="46" spans="1:5" ht="15" thickBot="1" x14ac:dyDescent="0.35">
      <c r="A46" s="207"/>
      <c r="B46" s="209"/>
      <c r="C46" s="211"/>
      <c r="D46" s="211"/>
      <c r="E46" s="211"/>
    </row>
    <row r="47" spans="1:5" x14ac:dyDescent="0.3">
      <c r="A47" s="206" t="s">
        <v>36</v>
      </c>
      <c r="B47" s="208" t="s">
        <v>573</v>
      </c>
      <c r="C47" s="210"/>
      <c r="D47" s="212" t="s">
        <v>577</v>
      </c>
      <c r="E47" s="210" t="s">
        <v>578</v>
      </c>
    </row>
    <row r="48" spans="1:5" ht="15" thickBot="1" x14ac:dyDescent="0.35">
      <c r="A48" s="207"/>
      <c r="B48" s="209"/>
      <c r="C48" s="211"/>
      <c r="D48" s="211"/>
      <c r="E48" s="211"/>
    </row>
    <row r="49" spans="1:5" x14ac:dyDescent="0.3">
      <c r="A49" s="206" t="s">
        <v>38</v>
      </c>
      <c r="B49" s="208" t="s">
        <v>573</v>
      </c>
      <c r="C49" s="218">
        <v>44299</v>
      </c>
      <c r="D49" s="212" t="s">
        <v>585</v>
      </c>
      <c r="E49" s="214">
        <v>14.375999999999999</v>
      </c>
    </row>
    <row r="50" spans="1:5" ht="15" thickBot="1" x14ac:dyDescent="0.35">
      <c r="A50" s="207"/>
      <c r="B50" s="209"/>
      <c r="C50" s="211"/>
      <c r="D50" s="211"/>
      <c r="E50" s="211"/>
    </row>
    <row r="51" spans="1:5" x14ac:dyDescent="0.3">
      <c r="A51" s="206" t="s">
        <v>40</v>
      </c>
      <c r="B51" s="208" t="s">
        <v>573</v>
      </c>
      <c r="C51" s="210" t="s">
        <v>586</v>
      </c>
      <c r="D51" s="212" t="s">
        <v>587</v>
      </c>
      <c r="E51" s="210" t="s">
        <v>578</v>
      </c>
    </row>
    <row r="52" spans="1:5" ht="15" thickBot="1" x14ac:dyDescent="0.35">
      <c r="A52" s="207"/>
      <c r="B52" s="209"/>
      <c r="C52" s="211"/>
      <c r="D52" s="211"/>
      <c r="E52" s="211"/>
    </row>
    <row r="53" spans="1:5" x14ac:dyDescent="0.3">
      <c r="A53" s="206" t="s">
        <v>42</v>
      </c>
      <c r="B53" s="208" t="s">
        <v>573</v>
      </c>
      <c r="C53" s="210" t="s">
        <v>588</v>
      </c>
      <c r="D53" s="212" t="s">
        <v>580</v>
      </c>
      <c r="E53" s="215">
        <v>1.47</v>
      </c>
    </row>
    <row r="54" spans="1:5" ht="15" thickBot="1" x14ac:dyDescent="0.35">
      <c r="A54" s="207"/>
      <c r="B54" s="209"/>
      <c r="C54" s="211"/>
      <c r="D54" s="211"/>
      <c r="E54" s="211"/>
    </row>
    <row r="55" spans="1:5" x14ac:dyDescent="0.3">
      <c r="A55" s="206" t="s">
        <v>44</v>
      </c>
      <c r="B55" s="208" t="s">
        <v>573</v>
      </c>
      <c r="C55" s="210"/>
      <c r="D55" s="212" t="s">
        <v>577</v>
      </c>
      <c r="E55" s="210" t="s">
        <v>578</v>
      </c>
    </row>
    <row r="56" spans="1:5" ht="15" thickBot="1" x14ac:dyDescent="0.35">
      <c r="A56" s="207"/>
      <c r="B56" s="209"/>
      <c r="C56" s="211"/>
      <c r="D56" s="211"/>
      <c r="E56" s="211"/>
    </row>
    <row r="57" spans="1:5" x14ac:dyDescent="0.3">
      <c r="A57" s="206" t="s">
        <v>46</v>
      </c>
      <c r="B57" s="208" t="s">
        <v>573</v>
      </c>
      <c r="C57" s="210"/>
      <c r="D57" s="212" t="s">
        <v>577</v>
      </c>
      <c r="E57" s="210" t="s">
        <v>578</v>
      </c>
    </row>
    <row r="58" spans="1:5" ht="15" thickBot="1" x14ac:dyDescent="0.35">
      <c r="A58" s="207"/>
      <c r="B58" s="209"/>
      <c r="C58" s="211"/>
      <c r="D58" s="211"/>
      <c r="E58" s="211"/>
    </row>
    <row r="59" spans="1:5" x14ac:dyDescent="0.3">
      <c r="A59" s="206" t="s">
        <v>50</v>
      </c>
      <c r="B59" s="208" t="s">
        <v>573</v>
      </c>
      <c r="C59" s="216">
        <v>100906</v>
      </c>
      <c r="D59" s="212" t="s">
        <v>589</v>
      </c>
      <c r="E59" s="210" t="s">
        <v>578</v>
      </c>
    </row>
    <row r="60" spans="1:5" ht="15" thickBot="1" x14ac:dyDescent="0.35">
      <c r="A60" s="207"/>
      <c r="B60" s="209"/>
      <c r="C60" s="211"/>
      <c r="D60" s="211"/>
      <c r="E60" s="211"/>
    </row>
    <row r="61" spans="1:5" x14ac:dyDescent="0.3">
      <c r="A61" s="206" t="s">
        <v>52</v>
      </c>
      <c r="B61" s="208" t="s">
        <v>573</v>
      </c>
      <c r="C61" s="216">
        <v>100915</v>
      </c>
      <c r="D61" s="212" t="s">
        <v>580</v>
      </c>
      <c r="E61" s="214">
        <v>2.7010000000000001</v>
      </c>
    </row>
    <row r="62" spans="1:5" ht="15" thickBot="1" x14ac:dyDescent="0.35">
      <c r="A62" s="207"/>
      <c r="B62" s="209"/>
      <c r="C62" s="211"/>
      <c r="D62" s="211"/>
      <c r="E62" s="211"/>
    </row>
    <row r="63" spans="1:5" x14ac:dyDescent="0.3">
      <c r="A63" s="206" t="s">
        <v>54</v>
      </c>
      <c r="B63" s="208" t="s">
        <v>573</v>
      </c>
      <c r="C63" s="210" t="s">
        <v>590</v>
      </c>
      <c r="D63" s="212" t="s">
        <v>587</v>
      </c>
      <c r="E63" s="210" t="s">
        <v>578</v>
      </c>
    </row>
    <row r="64" spans="1:5" ht="15" thickBot="1" x14ac:dyDescent="0.35">
      <c r="A64" s="207"/>
      <c r="B64" s="209"/>
      <c r="C64" s="211"/>
      <c r="D64" s="211"/>
      <c r="E64" s="211"/>
    </row>
    <row r="65" spans="1:5" x14ac:dyDescent="0.3">
      <c r="A65" s="206" t="s">
        <v>56</v>
      </c>
      <c r="B65" s="208" t="s">
        <v>573</v>
      </c>
      <c r="C65" s="210"/>
      <c r="D65" s="212" t="s">
        <v>591</v>
      </c>
      <c r="E65" s="210" t="s">
        <v>578</v>
      </c>
    </row>
    <row r="66" spans="1:5" ht="15" thickBot="1" x14ac:dyDescent="0.35">
      <c r="A66" s="207"/>
      <c r="B66" s="209"/>
      <c r="C66" s="211"/>
      <c r="D66" s="211"/>
      <c r="E66" s="211"/>
    </row>
    <row r="67" spans="1:5" x14ac:dyDescent="0.3">
      <c r="A67" s="206" t="s">
        <v>58</v>
      </c>
      <c r="B67" s="208" t="s">
        <v>573</v>
      </c>
      <c r="C67" s="216">
        <v>1670182</v>
      </c>
      <c r="D67" s="212" t="s">
        <v>580</v>
      </c>
      <c r="E67" s="214">
        <v>17.675000000000001</v>
      </c>
    </row>
    <row r="68" spans="1:5" ht="15" thickBot="1" x14ac:dyDescent="0.35">
      <c r="A68" s="207"/>
      <c r="B68" s="209"/>
      <c r="C68" s="211"/>
      <c r="D68" s="211"/>
      <c r="E68" s="211"/>
    </row>
    <row r="69" spans="1:5" x14ac:dyDescent="0.3">
      <c r="A69" s="206" t="s">
        <v>60</v>
      </c>
      <c r="B69" s="208" t="s">
        <v>573</v>
      </c>
      <c r="C69" s="210"/>
      <c r="D69" s="212" t="s">
        <v>577</v>
      </c>
      <c r="E69" s="210" t="s">
        <v>578</v>
      </c>
    </row>
    <row r="70" spans="1:5" ht="15" thickBot="1" x14ac:dyDescent="0.35">
      <c r="A70" s="207"/>
      <c r="B70" s="209"/>
      <c r="C70" s="211"/>
      <c r="D70" s="211"/>
      <c r="E70" s="211"/>
    </row>
    <row r="71" spans="1:5" x14ac:dyDescent="0.3">
      <c r="A71" s="206" t="s">
        <v>62</v>
      </c>
      <c r="B71" s="208" t="s">
        <v>573</v>
      </c>
      <c r="C71" s="210"/>
      <c r="D71" s="212" t="s">
        <v>577</v>
      </c>
      <c r="E71" s="210" t="s">
        <v>578</v>
      </c>
    </row>
    <row r="72" spans="1:5" ht="15" thickBot="1" x14ac:dyDescent="0.35">
      <c r="A72" s="207"/>
      <c r="B72" s="209"/>
      <c r="C72" s="211"/>
      <c r="D72" s="211"/>
      <c r="E72" s="211"/>
    </row>
    <row r="73" spans="1:5" x14ac:dyDescent="0.3">
      <c r="A73" s="206" t="s">
        <v>64</v>
      </c>
      <c r="B73" s="208" t="s">
        <v>573</v>
      </c>
      <c r="C73" s="210"/>
      <c r="D73" s="212" t="s">
        <v>577</v>
      </c>
      <c r="E73" s="210" t="s">
        <v>578</v>
      </c>
    </row>
    <row r="74" spans="1:5" ht="15" thickBot="1" x14ac:dyDescent="0.35">
      <c r="A74" s="207"/>
      <c r="B74" s="209"/>
      <c r="C74" s="211"/>
      <c r="D74" s="211"/>
      <c r="E74" s="211"/>
    </row>
    <row r="75" spans="1:5" x14ac:dyDescent="0.3">
      <c r="A75" s="206" t="s">
        <v>66</v>
      </c>
      <c r="B75" s="208" t="s">
        <v>573</v>
      </c>
      <c r="C75" s="210"/>
      <c r="D75" s="212" t="s">
        <v>577</v>
      </c>
      <c r="E75" s="210" t="s">
        <v>578</v>
      </c>
    </row>
    <row r="76" spans="1:5" ht="15" thickBot="1" x14ac:dyDescent="0.35">
      <c r="A76" s="207"/>
      <c r="B76" s="209"/>
      <c r="C76" s="211"/>
      <c r="D76" s="211"/>
      <c r="E76" s="211"/>
    </row>
    <row r="77" spans="1:5" x14ac:dyDescent="0.3">
      <c r="A77" s="206" t="s">
        <v>68</v>
      </c>
      <c r="B77" s="208" t="s">
        <v>573</v>
      </c>
      <c r="C77" s="210" t="s">
        <v>592</v>
      </c>
      <c r="D77" s="212" t="s">
        <v>580</v>
      </c>
      <c r="E77" s="214">
        <v>12.112</v>
      </c>
    </row>
    <row r="78" spans="1:5" ht="15" thickBot="1" x14ac:dyDescent="0.35">
      <c r="A78" s="207"/>
      <c r="B78" s="209"/>
      <c r="C78" s="211"/>
      <c r="D78" s="211"/>
      <c r="E78" s="211"/>
    </row>
    <row r="79" spans="1:5" x14ac:dyDescent="0.3">
      <c r="A79" s="206" t="s">
        <v>72</v>
      </c>
      <c r="B79" s="208" t="s">
        <v>573</v>
      </c>
      <c r="C79" s="210"/>
      <c r="D79" s="212" t="s">
        <v>577</v>
      </c>
      <c r="E79" s="210" t="s">
        <v>578</v>
      </c>
    </row>
    <row r="80" spans="1:5" ht="15" thickBot="1" x14ac:dyDescent="0.35">
      <c r="A80" s="207"/>
      <c r="B80" s="209"/>
      <c r="C80" s="211"/>
      <c r="D80" s="211"/>
      <c r="E80" s="211"/>
    </row>
    <row r="81" spans="1:5" x14ac:dyDescent="0.3">
      <c r="A81" s="206" t="s">
        <v>74</v>
      </c>
      <c r="B81" s="208" t="s">
        <v>573</v>
      </c>
      <c r="C81" s="210"/>
      <c r="D81" s="212" t="s">
        <v>577</v>
      </c>
      <c r="E81" s="210" t="s">
        <v>578</v>
      </c>
    </row>
    <row r="82" spans="1:5" ht="15" thickBot="1" x14ac:dyDescent="0.35">
      <c r="A82" s="207"/>
      <c r="B82" s="209"/>
      <c r="C82" s="211"/>
      <c r="D82" s="211"/>
      <c r="E82" s="211"/>
    </row>
    <row r="83" spans="1:5" x14ac:dyDescent="0.3">
      <c r="A83" s="206" t="s">
        <v>76</v>
      </c>
      <c r="B83" s="208" t="s">
        <v>573</v>
      </c>
      <c r="C83" s="210" t="s">
        <v>593</v>
      </c>
      <c r="D83" s="212" t="s">
        <v>580</v>
      </c>
      <c r="E83" s="214">
        <v>10.468</v>
      </c>
    </row>
    <row r="84" spans="1:5" ht="15" thickBot="1" x14ac:dyDescent="0.35">
      <c r="A84" s="207"/>
      <c r="B84" s="209"/>
      <c r="C84" s="211"/>
      <c r="D84" s="211"/>
      <c r="E84" s="211"/>
    </row>
    <row r="85" spans="1:5" x14ac:dyDescent="0.3">
      <c r="A85" s="206" t="s">
        <v>78</v>
      </c>
      <c r="B85" s="208" t="s">
        <v>573</v>
      </c>
      <c r="C85" s="210"/>
      <c r="D85" s="212" t="s">
        <v>577</v>
      </c>
      <c r="E85" s="210" t="s">
        <v>578</v>
      </c>
    </row>
    <row r="86" spans="1:5" ht="15" thickBot="1" x14ac:dyDescent="0.35">
      <c r="A86" s="207"/>
      <c r="B86" s="209"/>
      <c r="C86" s="211"/>
      <c r="D86" s="211"/>
      <c r="E86" s="211"/>
    </row>
    <row r="87" spans="1:5" x14ac:dyDescent="0.3">
      <c r="A87" s="206" t="s">
        <v>80</v>
      </c>
      <c r="B87" s="208" t="s">
        <v>573</v>
      </c>
      <c r="C87" s="210"/>
      <c r="D87" s="212" t="s">
        <v>577</v>
      </c>
      <c r="E87" s="210" t="s">
        <v>578</v>
      </c>
    </row>
    <row r="88" spans="1:5" ht="15" thickBot="1" x14ac:dyDescent="0.35">
      <c r="A88" s="207"/>
      <c r="B88" s="209"/>
      <c r="C88" s="211"/>
      <c r="D88" s="211"/>
      <c r="E88" s="211"/>
    </row>
    <row r="89" spans="1:5" x14ac:dyDescent="0.3">
      <c r="A89" s="206" t="s">
        <v>82</v>
      </c>
      <c r="B89" s="208" t="s">
        <v>573</v>
      </c>
      <c r="C89" s="217">
        <v>1671810</v>
      </c>
      <c r="D89" s="212" t="s">
        <v>594</v>
      </c>
      <c r="E89" s="210" t="s">
        <v>578</v>
      </c>
    </row>
    <row r="90" spans="1:5" ht="15" thickBot="1" x14ac:dyDescent="0.35">
      <c r="A90" s="207"/>
      <c r="B90" s="209"/>
      <c r="C90" s="211"/>
      <c r="D90" s="211"/>
      <c r="E90" s="211"/>
    </row>
    <row r="91" spans="1:5" x14ac:dyDescent="0.3">
      <c r="A91" s="206" t="s">
        <v>84</v>
      </c>
      <c r="B91" s="208" t="s">
        <v>573</v>
      </c>
      <c r="C91" s="210" t="s">
        <v>595</v>
      </c>
      <c r="D91" s="212" t="s">
        <v>580</v>
      </c>
      <c r="E91" s="214">
        <v>10.154</v>
      </c>
    </row>
    <row r="92" spans="1:5" ht="15" thickBot="1" x14ac:dyDescent="0.35">
      <c r="A92" s="207"/>
      <c r="B92" s="209"/>
      <c r="C92" s="211"/>
      <c r="D92" s="211"/>
      <c r="E92" s="211"/>
    </row>
    <row r="93" spans="1:5" x14ac:dyDescent="0.3">
      <c r="A93" s="206" t="s">
        <v>86</v>
      </c>
      <c r="B93" s="208" t="s">
        <v>573</v>
      </c>
      <c r="C93" s="210"/>
      <c r="D93" s="212" t="s">
        <v>577</v>
      </c>
      <c r="E93" s="210" t="s">
        <v>578</v>
      </c>
    </row>
    <row r="94" spans="1:5" ht="15" thickBot="1" x14ac:dyDescent="0.35">
      <c r="A94" s="207"/>
      <c r="B94" s="209"/>
      <c r="C94" s="211"/>
      <c r="D94" s="211"/>
      <c r="E94" s="211"/>
    </row>
    <row r="95" spans="1:5" x14ac:dyDescent="0.3">
      <c r="A95" s="206" t="s">
        <v>88</v>
      </c>
      <c r="B95" s="208" t="s">
        <v>573</v>
      </c>
      <c r="C95" s="210"/>
      <c r="D95" s="212" t="s">
        <v>577</v>
      </c>
      <c r="E95" s="210" t="s">
        <v>578</v>
      </c>
    </row>
    <row r="96" spans="1:5" ht="15" thickBot="1" x14ac:dyDescent="0.35">
      <c r="A96" s="207"/>
      <c r="B96" s="209"/>
      <c r="C96" s="211"/>
      <c r="D96" s="211"/>
      <c r="E96" s="211"/>
    </row>
    <row r="97" spans="1:5" x14ac:dyDescent="0.3">
      <c r="A97" s="206" t="s">
        <v>90</v>
      </c>
      <c r="B97" s="208" t="s">
        <v>573</v>
      </c>
      <c r="C97" s="210"/>
      <c r="D97" s="212" t="s">
        <v>577</v>
      </c>
      <c r="E97" s="210" t="s">
        <v>578</v>
      </c>
    </row>
    <row r="98" spans="1:5" ht="15" thickBot="1" x14ac:dyDescent="0.35">
      <c r="A98" s="207"/>
      <c r="B98" s="209"/>
      <c r="C98" s="211"/>
      <c r="D98" s="211"/>
      <c r="E98" s="211"/>
    </row>
    <row r="99" spans="1:5" x14ac:dyDescent="0.3">
      <c r="A99" s="206" t="s">
        <v>94</v>
      </c>
      <c r="B99" s="208" t="s">
        <v>573</v>
      </c>
      <c r="C99" s="210" t="s">
        <v>596</v>
      </c>
      <c r="D99" s="212" t="s">
        <v>580</v>
      </c>
      <c r="E99" s="214">
        <v>3.8889999999999998</v>
      </c>
    </row>
    <row r="100" spans="1:5" ht="15" thickBot="1" x14ac:dyDescent="0.35">
      <c r="A100" s="207"/>
      <c r="B100" s="209"/>
      <c r="C100" s="211"/>
      <c r="D100" s="211"/>
      <c r="E100" s="211"/>
    </row>
    <row r="101" spans="1:5" x14ac:dyDescent="0.3">
      <c r="A101" s="206" t="s">
        <v>96</v>
      </c>
      <c r="B101" s="208" t="s">
        <v>573</v>
      </c>
      <c r="C101" s="210"/>
      <c r="D101" s="212" t="s">
        <v>577</v>
      </c>
      <c r="E101" s="210" t="s">
        <v>578</v>
      </c>
    </row>
    <row r="102" spans="1:5" ht="15" thickBot="1" x14ac:dyDescent="0.35">
      <c r="A102" s="207"/>
      <c r="B102" s="209"/>
      <c r="C102" s="211"/>
      <c r="D102" s="211"/>
      <c r="E102" s="211"/>
    </row>
    <row r="103" spans="1:5" x14ac:dyDescent="0.3">
      <c r="A103" s="206" t="s">
        <v>98</v>
      </c>
      <c r="B103" s="208" t="s">
        <v>573</v>
      </c>
      <c r="C103" s="210"/>
      <c r="D103" s="212" t="s">
        <v>577</v>
      </c>
      <c r="E103" s="210" t="s">
        <v>578</v>
      </c>
    </row>
    <row r="104" spans="1:5" ht="15" thickBot="1" x14ac:dyDescent="0.35">
      <c r="A104" s="207"/>
      <c r="B104" s="209"/>
      <c r="C104" s="211"/>
      <c r="D104" s="211"/>
      <c r="E104" s="211"/>
    </row>
    <row r="105" spans="1:5" x14ac:dyDescent="0.3">
      <c r="A105" s="206" t="s">
        <v>100</v>
      </c>
      <c r="B105" s="208" t="s">
        <v>573</v>
      </c>
      <c r="C105" s="210" t="s">
        <v>597</v>
      </c>
      <c r="D105" s="212" t="s">
        <v>580</v>
      </c>
      <c r="E105" s="214">
        <v>3.9089999999999998</v>
      </c>
    </row>
    <row r="106" spans="1:5" ht="15" thickBot="1" x14ac:dyDescent="0.35">
      <c r="A106" s="207"/>
      <c r="B106" s="209"/>
      <c r="C106" s="211"/>
      <c r="D106" s="211"/>
      <c r="E106" s="211"/>
    </row>
    <row r="107" spans="1:5" x14ac:dyDescent="0.3">
      <c r="A107" s="206" t="s">
        <v>102</v>
      </c>
      <c r="B107" s="208" t="s">
        <v>573</v>
      </c>
      <c r="C107" s="210" t="s">
        <v>598</v>
      </c>
      <c r="D107" s="212" t="s">
        <v>580</v>
      </c>
      <c r="E107" s="214">
        <v>8.8770000000000007</v>
      </c>
    </row>
    <row r="108" spans="1:5" ht="15" thickBot="1" x14ac:dyDescent="0.35">
      <c r="A108" s="207"/>
      <c r="B108" s="209"/>
      <c r="C108" s="211"/>
      <c r="D108" s="211"/>
      <c r="E108" s="211"/>
    </row>
    <row r="109" spans="1:5" x14ac:dyDescent="0.3">
      <c r="A109" s="206" t="s">
        <v>104</v>
      </c>
      <c r="B109" s="208" t="s">
        <v>573</v>
      </c>
      <c r="C109" s="210"/>
      <c r="D109" s="212" t="s">
        <v>577</v>
      </c>
      <c r="E109" s="210" t="s">
        <v>578</v>
      </c>
    </row>
    <row r="110" spans="1:5" ht="15" thickBot="1" x14ac:dyDescent="0.35">
      <c r="A110" s="207"/>
      <c r="B110" s="209"/>
      <c r="C110" s="211"/>
      <c r="D110" s="211"/>
      <c r="E110" s="211"/>
    </row>
    <row r="111" spans="1:5" x14ac:dyDescent="0.3">
      <c r="A111" s="206" t="s">
        <v>106</v>
      </c>
      <c r="B111" s="208" t="s">
        <v>573</v>
      </c>
      <c r="C111" s="210"/>
      <c r="D111" s="212" t="s">
        <v>577</v>
      </c>
      <c r="E111" s="210" t="s">
        <v>578</v>
      </c>
    </row>
    <row r="112" spans="1:5" ht="15" thickBot="1" x14ac:dyDescent="0.35">
      <c r="A112" s="207"/>
      <c r="B112" s="209"/>
      <c r="C112" s="211"/>
      <c r="D112" s="211"/>
      <c r="E112" s="211"/>
    </row>
    <row r="113" spans="1:5" x14ac:dyDescent="0.3">
      <c r="A113" s="206" t="s">
        <v>108</v>
      </c>
      <c r="B113" s="208" t="s">
        <v>573</v>
      </c>
      <c r="C113" s="210"/>
      <c r="D113" s="212" t="s">
        <v>577</v>
      </c>
      <c r="E113" s="210" t="s">
        <v>578</v>
      </c>
    </row>
    <row r="114" spans="1:5" ht="15" thickBot="1" x14ac:dyDescent="0.35">
      <c r="A114" s="207"/>
      <c r="B114" s="209"/>
      <c r="C114" s="211"/>
      <c r="D114" s="211"/>
      <c r="E114" s="211"/>
    </row>
    <row r="115" spans="1:5" x14ac:dyDescent="0.3">
      <c r="A115" s="206" t="s">
        <v>110</v>
      </c>
      <c r="B115" s="208" t="s">
        <v>573</v>
      </c>
      <c r="C115" s="210" t="s">
        <v>599</v>
      </c>
      <c r="D115" s="212" t="s">
        <v>580</v>
      </c>
      <c r="E115" s="214">
        <v>9.8089999999999993</v>
      </c>
    </row>
    <row r="116" spans="1:5" ht="15" thickBot="1" x14ac:dyDescent="0.35">
      <c r="A116" s="207"/>
      <c r="B116" s="209"/>
      <c r="C116" s="211"/>
      <c r="D116" s="211"/>
      <c r="E116" s="211"/>
    </row>
    <row r="117" spans="1:5" x14ac:dyDescent="0.3">
      <c r="A117" s="206" t="s">
        <v>114</v>
      </c>
      <c r="B117" s="208" t="s">
        <v>573</v>
      </c>
      <c r="C117" s="210"/>
      <c r="D117" s="212" t="s">
        <v>577</v>
      </c>
      <c r="E117" s="210" t="s">
        <v>578</v>
      </c>
    </row>
    <row r="118" spans="1:5" ht="15" thickBot="1" x14ac:dyDescent="0.35">
      <c r="A118" s="207"/>
      <c r="B118" s="209"/>
      <c r="C118" s="211"/>
      <c r="D118" s="211"/>
      <c r="E118" s="211"/>
    </row>
    <row r="119" spans="1:5" x14ac:dyDescent="0.3">
      <c r="A119" s="206" t="s">
        <v>116</v>
      </c>
      <c r="B119" s="208" t="s">
        <v>573</v>
      </c>
      <c r="C119" s="210" t="s">
        <v>600</v>
      </c>
      <c r="D119" s="212" t="s">
        <v>580</v>
      </c>
      <c r="E119" s="215">
        <v>1.04</v>
      </c>
    </row>
    <row r="120" spans="1:5" ht="15" thickBot="1" x14ac:dyDescent="0.35">
      <c r="A120" s="207"/>
      <c r="B120" s="209"/>
      <c r="C120" s="211"/>
      <c r="D120" s="211"/>
      <c r="E120" s="211"/>
    </row>
    <row r="121" spans="1:5" x14ac:dyDescent="0.3">
      <c r="A121" s="206" t="s">
        <v>118</v>
      </c>
      <c r="B121" s="208" t="s">
        <v>573</v>
      </c>
      <c r="C121" s="210" t="s">
        <v>601</v>
      </c>
      <c r="D121" s="212" t="s">
        <v>580</v>
      </c>
      <c r="E121" s="214">
        <v>3.0569999999999999</v>
      </c>
    </row>
    <row r="122" spans="1:5" ht="15" thickBot="1" x14ac:dyDescent="0.35">
      <c r="A122" s="207"/>
      <c r="B122" s="209"/>
      <c r="C122" s="211"/>
      <c r="D122" s="211"/>
      <c r="E122" s="211"/>
    </row>
    <row r="123" spans="1:5" x14ac:dyDescent="0.3">
      <c r="A123" s="206" t="s">
        <v>120</v>
      </c>
      <c r="B123" s="208" t="s">
        <v>573</v>
      </c>
      <c r="C123" s="210"/>
      <c r="D123" s="212" t="s">
        <v>577</v>
      </c>
      <c r="E123" s="210" t="s">
        <v>578</v>
      </c>
    </row>
    <row r="124" spans="1:5" ht="15" thickBot="1" x14ac:dyDescent="0.35">
      <c r="A124" s="207"/>
      <c r="B124" s="209"/>
      <c r="C124" s="211"/>
      <c r="D124" s="211"/>
      <c r="E124" s="211"/>
    </row>
    <row r="125" spans="1:5" x14ac:dyDescent="0.3">
      <c r="A125" s="206" t="s">
        <v>122</v>
      </c>
      <c r="B125" s="208" t="s">
        <v>573</v>
      </c>
      <c r="C125" s="210"/>
      <c r="D125" s="212" t="s">
        <v>577</v>
      </c>
      <c r="E125" s="210" t="s">
        <v>578</v>
      </c>
    </row>
    <row r="126" spans="1:5" ht="15" thickBot="1" x14ac:dyDescent="0.35">
      <c r="A126" s="207"/>
      <c r="B126" s="209"/>
      <c r="C126" s="211"/>
      <c r="D126" s="211"/>
      <c r="E126" s="211"/>
    </row>
    <row r="127" spans="1:5" x14ac:dyDescent="0.3">
      <c r="A127" s="206" t="s">
        <v>124</v>
      </c>
      <c r="B127" s="208" t="s">
        <v>573</v>
      </c>
      <c r="C127" s="210"/>
      <c r="D127" s="212" t="s">
        <v>577</v>
      </c>
      <c r="E127" s="210" t="s">
        <v>578</v>
      </c>
    </row>
    <row r="128" spans="1:5" ht="15" thickBot="1" x14ac:dyDescent="0.35">
      <c r="A128" s="207"/>
      <c r="B128" s="209"/>
      <c r="C128" s="211"/>
      <c r="D128" s="211"/>
      <c r="E128" s="211"/>
    </row>
    <row r="129" spans="1:5" x14ac:dyDescent="0.3">
      <c r="A129" s="206" t="s">
        <v>126</v>
      </c>
      <c r="B129" s="208" t="s">
        <v>573</v>
      </c>
      <c r="C129" s="216">
        <v>100905</v>
      </c>
      <c r="D129" s="212" t="s">
        <v>589</v>
      </c>
      <c r="E129" s="210" t="s">
        <v>578</v>
      </c>
    </row>
    <row r="130" spans="1:5" ht="15" thickBot="1" x14ac:dyDescent="0.35">
      <c r="A130" s="207"/>
      <c r="B130" s="209"/>
      <c r="C130" s="211"/>
      <c r="D130" s="211"/>
      <c r="E130" s="211"/>
    </row>
    <row r="131" spans="1:5" x14ac:dyDescent="0.3">
      <c r="A131" s="206" t="s">
        <v>128</v>
      </c>
      <c r="B131" s="208" t="s">
        <v>573</v>
      </c>
      <c r="C131" s="210" t="s">
        <v>602</v>
      </c>
      <c r="D131" s="212" t="s">
        <v>580</v>
      </c>
      <c r="E131" s="214">
        <v>4.7720000000000002</v>
      </c>
    </row>
    <row r="132" spans="1:5" ht="15" thickBot="1" x14ac:dyDescent="0.35">
      <c r="A132" s="207"/>
      <c r="B132" s="209"/>
      <c r="C132" s="211"/>
      <c r="D132" s="211"/>
      <c r="E132" s="211"/>
    </row>
    <row r="133" spans="1:5" x14ac:dyDescent="0.3">
      <c r="A133" s="206" t="s">
        <v>130</v>
      </c>
      <c r="B133" s="208" t="s">
        <v>573</v>
      </c>
      <c r="C133" s="210" t="s">
        <v>603</v>
      </c>
      <c r="D133" s="212" t="s">
        <v>580</v>
      </c>
      <c r="E133" s="214">
        <v>1.0009999999999999</v>
      </c>
    </row>
    <row r="134" spans="1:5" ht="15" thickBot="1" x14ac:dyDescent="0.35">
      <c r="A134" s="207"/>
      <c r="B134" s="209"/>
      <c r="C134" s="211"/>
      <c r="D134" s="211"/>
      <c r="E134" s="211"/>
    </row>
    <row r="135" spans="1:5" x14ac:dyDescent="0.3">
      <c r="A135" s="206" t="s">
        <v>132</v>
      </c>
      <c r="B135" s="208" t="s">
        <v>573</v>
      </c>
      <c r="C135" s="210" t="s">
        <v>604</v>
      </c>
      <c r="D135" s="212" t="s">
        <v>580</v>
      </c>
      <c r="E135" s="214">
        <v>1.421</v>
      </c>
    </row>
    <row r="136" spans="1:5" ht="15" thickBot="1" x14ac:dyDescent="0.35">
      <c r="A136" s="207"/>
      <c r="B136" s="209"/>
      <c r="C136" s="211"/>
      <c r="D136" s="211"/>
      <c r="E136" s="211"/>
    </row>
    <row r="137" spans="1:5" x14ac:dyDescent="0.3">
      <c r="A137" s="206" t="s">
        <v>136</v>
      </c>
      <c r="B137" s="208" t="s">
        <v>573</v>
      </c>
      <c r="C137" s="210" t="s">
        <v>605</v>
      </c>
      <c r="D137" s="212" t="s">
        <v>580</v>
      </c>
      <c r="E137" s="215">
        <v>1.02</v>
      </c>
    </row>
    <row r="138" spans="1:5" ht="15" thickBot="1" x14ac:dyDescent="0.35">
      <c r="A138" s="207"/>
      <c r="B138" s="209"/>
      <c r="C138" s="211"/>
      <c r="D138" s="211"/>
      <c r="E138" s="211"/>
    </row>
    <row r="139" spans="1:5" x14ac:dyDescent="0.3">
      <c r="A139" s="206" t="s">
        <v>138</v>
      </c>
      <c r="B139" s="208" t="s">
        <v>573</v>
      </c>
      <c r="C139" s="210" t="s">
        <v>606</v>
      </c>
      <c r="D139" s="212" t="s">
        <v>580</v>
      </c>
      <c r="E139" s="214">
        <v>6.3710000000000004</v>
      </c>
    </row>
    <row r="140" spans="1:5" ht="15" thickBot="1" x14ac:dyDescent="0.35">
      <c r="A140" s="207"/>
      <c r="B140" s="209"/>
      <c r="C140" s="211"/>
      <c r="D140" s="211"/>
      <c r="E140" s="211"/>
    </row>
    <row r="141" spans="1:5" x14ac:dyDescent="0.3">
      <c r="A141" s="206" t="s">
        <v>140</v>
      </c>
      <c r="B141" s="208" t="s">
        <v>573</v>
      </c>
      <c r="C141" s="210" t="s">
        <v>607</v>
      </c>
      <c r="D141" s="212" t="s">
        <v>580</v>
      </c>
      <c r="E141" s="214">
        <v>8.8870000000000005</v>
      </c>
    </row>
    <row r="142" spans="1:5" ht="15" thickBot="1" x14ac:dyDescent="0.35">
      <c r="A142" s="207"/>
      <c r="B142" s="209"/>
      <c r="C142" s="211"/>
      <c r="D142" s="211"/>
      <c r="E142" s="211"/>
    </row>
    <row r="143" spans="1:5" x14ac:dyDescent="0.3">
      <c r="A143" s="206" t="s">
        <v>142</v>
      </c>
      <c r="B143" s="208" t="s">
        <v>573</v>
      </c>
      <c r="C143" s="216">
        <v>100898</v>
      </c>
      <c r="D143" s="212" t="s">
        <v>580</v>
      </c>
      <c r="E143" s="215">
        <v>2.0499999999999998</v>
      </c>
    </row>
    <row r="144" spans="1:5" ht="15" thickBot="1" x14ac:dyDescent="0.35">
      <c r="A144" s="207"/>
      <c r="B144" s="209"/>
      <c r="C144" s="211"/>
      <c r="D144" s="211"/>
      <c r="E144" s="211"/>
    </row>
    <row r="145" spans="1:5" x14ac:dyDescent="0.3">
      <c r="A145" s="206" t="s">
        <v>144</v>
      </c>
      <c r="B145" s="208" t="s">
        <v>573</v>
      </c>
      <c r="C145" s="210"/>
      <c r="D145" s="212" t="s">
        <v>577</v>
      </c>
      <c r="E145" s="210" t="s">
        <v>578</v>
      </c>
    </row>
    <row r="146" spans="1:5" ht="15" thickBot="1" x14ac:dyDescent="0.35">
      <c r="A146" s="207"/>
      <c r="B146" s="209"/>
      <c r="C146" s="211"/>
      <c r="D146" s="211"/>
      <c r="E146" s="211"/>
    </row>
    <row r="147" spans="1:5" x14ac:dyDescent="0.3">
      <c r="A147" s="206" t="s">
        <v>146</v>
      </c>
      <c r="B147" s="208" t="s">
        <v>573</v>
      </c>
      <c r="C147" s="210"/>
      <c r="D147" s="212" t="s">
        <v>577</v>
      </c>
      <c r="E147" s="210" t="s">
        <v>578</v>
      </c>
    </row>
    <row r="148" spans="1:5" ht="15" thickBot="1" x14ac:dyDescent="0.35">
      <c r="A148" s="207"/>
      <c r="B148" s="209"/>
      <c r="C148" s="211"/>
      <c r="D148" s="211"/>
      <c r="E148" s="211"/>
    </row>
    <row r="149" spans="1:5" x14ac:dyDescent="0.3">
      <c r="A149" s="206" t="s">
        <v>148</v>
      </c>
      <c r="B149" s="208" t="s">
        <v>573</v>
      </c>
      <c r="C149" s="210"/>
      <c r="D149" s="212" t="s">
        <v>577</v>
      </c>
      <c r="E149" s="210" t="s">
        <v>578</v>
      </c>
    </row>
    <row r="150" spans="1:5" ht="15" thickBot="1" x14ac:dyDescent="0.35">
      <c r="A150" s="207"/>
      <c r="B150" s="209"/>
      <c r="C150" s="211"/>
      <c r="D150" s="211"/>
      <c r="E150" s="211"/>
    </row>
    <row r="151" spans="1:5" x14ac:dyDescent="0.3">
      <c r="A151" s="206" t="s">
        <v>150</v>
      </c>
      <c r="B151" s="208" t="s">
        <v>573</v>
      </c>
      <c r="C151" s="210"/>
      <c r="D151" s="212" t="s">
        <v>577</v>
      </c>
      <c r="E151" s="210" t="s">
        <v>578</v>
      </c>
    </row>
    <row r="152" spans="1:5" ht="15" thickBot="1" x14ac:dyDescent="0.35">
      <c r="A152" s="207"/>
      <c r="B152" s="209"/>
      <c r="C152" s="211"/>
      <c r="D152" s="211"/>
      <c r="E152" s="211"/>
    </row>
    <row r="153" spans="1:5" x14ac:dyDescent="0.3">
      <c r="A153" s="206" t="s">
        <v>152</v>
      </c>
      <c r="B153" s="208" t="s">
        <v>573</v>
      </c>
      <c r="C153" s="216">
        <v>1668103</v>
      </c>
      <c r="D153" s="212" t="s">
        <v>580</v>
      </c>
      <c r="E153" s="214">
        <v>30.341000000000001</v>
      </c>
    </row>
    <row r="154" spans="1:5" ht="15" thickBot="1" x14ac:dyDescent="0.35">
      <c r="A154" s="207"/>
      <c r="B154" s="209"/>
      <c r="C154" s="211"/>
      <c r="D154" s="211"/>
      <c r="E154" s="211"/>
    </row>
    <row r="155" spans="1:5" x14ac:dyDescent="0.3">
      <c r="A155" s="206" t="s">
        <v>154</v>
      </c>
      <c r="B155" s="208" t="s">
        <v>573</v>
      </c>
      <c r="C155" s="210"/>
      <c r="D155" s="212" t="s">
        <v>577</v>
      </c>
      <c r="E155" s="210" t="s">
        <v>578</v>
      </c>
    </row>
    <row r="156" spans="1:5" ht="15" thickBot="1" x14ac:dyDescent="0.35">
      <c r="A156" s="207"/>
      <c r="B156" s="209"/>
      <c r="C156" s="211"/>
      <c r="D156" s="211"/>
      <c r="E156" s="211"/>
    </row>
    <row r="157" spans="1:5" x14ac:dyDescent="0.3">
      <c r="A157" s="206" t="s">
        <v>158</v>
      </c>
      <c r="B157" s="208" t="s">
        <v>573</v>
      </c>
      <c r="C157" s="216">
        <v>1662155</v>
      </c>
      <c r="D157" s="212" t="s">
        <v>580</v>
      </c>
      <c r="E157" s="214">
        <v>27.631</v>
      </c>
    </row>
    <row r="158" spans="1:5" ht="15" thickBot="1" x14ac:dyDescent="0.35">
      <c r="A158" s="207"/>
      <c r="B158" s="209"/>
      <c r="C158" s="211"/>
      <c r="D158" s="211"/>
      <c r="E158" s="211"/>
    </row>
    <row r="159" spans="1:5" x14ac:dyDescent="0.3">
      <c r="A159" s="206" t="s">
        <v>160</v>
      </c>
      <c r="B159" s="208" t="s">
        <v>573</v>
      </c>
      <c r="C159" s="210"/>
      <c r="D159" s="212" t="s">
        <v>577</v>
      </c>
      <c r="E159" s="210" t="s">
        <v>578</v>
      </c>
    </row>
    <row r="160" spans="1:5" ht="15" thickBot="1" x14ac:dyDescent="0.35">
      <c r="A160" s="207"/>
      <c r="B160" s="209"/>
      <c r="C160" s="211"/>
      <c r="D160" s="211"/>
      <c r="E160" s="211"/>
    </row>
    <row r="161" spans="1:5" x14ac:dyDescent="0.3">
      <c r="A161" s="206" t="s">
        <v>162</v>
      </c>
      <c r="B161" s="208" t="s">
        <v>573</v>
      </c>
      <c r="C161" s="210"/>
      <c r="D161" s="212" t="s">
        <v>577</v>
      </c>
      <c r="E161" s="210" t="s">
        <v>578</v>
      </c>
    </row>
    <row r="162" spans="1:5" ht="15" thickBot="1" x14ac:dyDescent="0.35">
      <c r="A162" s="207"/>
      <c r="B162" s="209"/>
      <c r="C162" s="211"/>
      <c r="D162" s="211"/>
      <c r="E162" s="211"/>
    </row>
    <row r="163" spans="1:5" x14ac:dyDescent="0.3">
      <c r="A163" s="206" t="s">
        <v>164</v>
      </c>
      <c r="B163" s="208" t="s">
        <v>573</v>
      </c>
      <c r="C163" s="210"/>
      <c r="D163" s="212" t="s">
        <v>577</v>
      </c>
      <c r="E163" s="210" t="s">
        <v>578</v>
      </c>
    </row>
    <row r="164" spans="1:5" ht="15" thickBot="1" x14ac:dyDescent="0.35">
      <c r="A164" s="207"/>
      <c r="B164" s="209"/>
      <c r="C164" s="211"/>
      <c r="D164" s="211"/>
      <c r="E164" s="211"/>
    </row>
    <row r="165" spans="1:5" x14ac:dyDescent="0.3">
      <c r="A165" s="206" t="s">
        <v>166</v>
      </c>
      <c r="B165" s="208" t="s">
        <v>573</v>
      </c>
      <c r="C165" s="210"/>
      <c r="D165" s="212" t="s">
        <v>577</v>
      </c>
      <c r="E165" s="210" t="s">
        <v>578</v>
      </c>
    </row>
    <row r="166" spans="1:5" ht="15" thickBot="1" x14ac:dyDescent="0.35">
      <c r="A166" s="207"/>
      <c r="B166" s="209"/>
      <c r="C166" s="211"/>
      <c r="D166" s="211"/>
      <c r="E166" s="211"/>
    </row>
    <row r="167" spans="1:5" x14ac:dyDescent="0.3">
      <c r="A167" s="206" t="s">
        <v>168</v>
      </c>
      <c r="B167" s="208" t="s">
        <v>573</v>
      </c>
      <c r="C167" s="210"/>
      <c r="D167" s="212" t="s">
        <v>577</v>
      </c>
      <c r="E167" s="210" t="s">
        <v>578</v>
      </c>
    </row>
    <row r="168" spans="1:5" ht="15" thickBot="1" x14ac:dyDescent="0.35">
      <c r="A168" s="207"/>
      <c r="B168" s="209"/>
      <c r="C168" s="211"/>
      <c r="D168" s="211"/>
      <c r="E168" s="211"/>
    </row>
    <row r="169" spans="1:5" x14ac:dyDescent="0.3">
      <c r="A169" s="206" t="s">
        <v>170</v>
      </c>
      <c r="B169" s="208" t="s">
        <v>573</v>
      </c>
      <c r="C169" s="210"/>
      <c r="D169" s="212" t="s">
        <v>577</v>
      </c>
      <c r="E169" s="210" t="s">
        <v>578</v>
      </c>
    </row>
    <row r="170" spans="1:5" ht="15" thickBot="1" x14ac:dyDescent="0.35">
      <c r="A170" s="207"/>
      <c r="B170" s="209"/>
      <c r="C170" s="211"/>
      <c r="D170" s="211"/>
      <c r="E170" s="211"/>
    </row>
    <row r="171" spans="1:5" x14ac:dyDescent="0.3">
      <c r="A171" s="206" t="s">
        <v>172</v>
      </c>
      <c r="B171" s="208" t="s">
        <v>573</v>
      </c>
      <c r="C171" s="210"/>
      <c r="D171" s="212" t="s">
        <v>577</v>
      </c>
      <c r="E171" s="210" t="s">
        <v>578</v>
      </c>
    </row>
    <row r="172" spans="1:5" ht="15" thickBot="1" x14ac:dyDescent="0.35">
      <c r="A172" s="207"/>
      <c r="B172" s="209"/>
      <c r="C172" s="211"/>
      <c r="D172" s="211"/>
      <c r="E172" s="211"/>
    </row>
    <row r="173" spans="1:5" x14ac:dyDescent="0.3">
      <c r="A173" s="206" t="s">
        <v>174</v>
      </c>
      <c r="B173" s="208" t="s">
        <v>573</v>
      </c>
      <c r="C173" s="216">
        <v>1662724</v>
      </c>
      <c r="D173" s="212" t="s">
        <v>580</v>
      </c>
      <c r="E173" s="214">
        <v>3.8929999999999998</v>
      </c>
    </row>
    <row r="174" spans="1:5" ht="15" thickBot="1" x14ac:dyDescent="0.35">
      <c r="A174" s="207"/>
      <c r="B174" s="209"/>
      <c r="C174" s="211"/>
      <c r="D174" s="211"/>
      <c r="E174" s="211"/>
    </row>
    <row r="175" spans="1:5" x14ac:dyDescent="0.3">
      <c r="A175" s="206" t="s">
        <v>176</v>
      </c>
      <c r="B175" s="208" t="s">
        <v>573</v>
      </c>
      <c r="C175" s="210"/>
      <c r="D175" s="212" t="s">
        <v>577</v>
      </c>
      <c r="E175" s="210" t="s">
        <v>578</v>
      </c>
    </row>
    <row r="176" spans="1:5" ht="15" thickBot="1" x14ac:dyDescent="0.35">
      <c r="A176" s="207"/>
      <c r="B176" s="209"/>
      <c r="C176" s="211"/>
      <c r="D176" s="211"/>
      <c r="E176" s="211"/>
    </row>
    <row r="177" spans="1:5" x14ac:dyDescent="0.3">
      <c r="A177" s="206" t="s">
        <v>180</v>
      </c>
      <c r="B177" s="208" t="s">
        <v>573</v>
      </c>
      <c r="C177" s="210" t="s">
        <v>608</v>
      </c>
      <c r="D177" s="212" t="s">
        <v>580</v>
      </c>
      <c r="E177" s="214">
        <v>19.041</v>
      </c>
    </row>
    <row r="178" spans="1:5" ht="15" thickBot="1" x14ac:dyDescent="0.35">
      <c r="A178" s="207"/>
      <c r="B178" s="209"/>
      <c r="C178" s="211"/>
      <c r="D178" s="211"/>
      <c r="E178" s="211"/>
    </row>
    <row r="179" spans="1:5" x14ac:dyDescent="0.3">
      <c r="A179" s="206" t="s">
        <v>183</v>
      </c>
      <c r="B179" s="208" t="s">
        <v>573</v>
      </c>
      <c r="C179" s="210" t="s">
        <v>609</v>
      </c>
      <c r="D179" s="212" t="s">
        <v>580</v>
      </c>
      <c r="E179" s="214">
        <v>8.2569999999999997</v>
      </c>
    </row>
    <row r="180" spans="1:5" ht="15" thickBot="1" x14ac:dyDescent="0.35">
      <c r="A180" s="207"/>
      <c r="B180" s="209"/>
      <c r="C180" s="211"/>
      <c r="D180" s="211"/>
      <c r="E180" s="211"/>
    </row>
    <row r="181" spans="1:5" x14ac:dyDescent="0.3">
      <c r="A181" s="206" t="s">
        <v>181</v>
      </c>
      <c r="B181" s="208" t="s">
        <v>573</v>
      </c>
      <c r="C181" s="210" t="s">
        <v>610</v>
      </c>
      <c r="D181" s="212" t="s">
        <v>580</v>
      </c>
      <c r="E181" s="214">
        <v>5.3550000000000004</v>
      </c>
    </row>
    <row r="182" spans="1:5" ht="15" thickBot="1" x14ac:dyDescent="0.35">
      <c r="A182" s="207"/>
      <c r="B182" s="209"/>
      <c r="C182" s="211"/>
      <c r="D182" s="211"/>
      <c r="E182" s="211"/>
    </row>
    <row r="183" spans="1:5" x14ac:dyDescent="0.3">
      <c r="A183" s="206" t="s">
        <v>183</v>
      </c>
      <c r="B183" s="208" t="s">
        <v>573</v>
      </c>
      <c r="C183" s="210" t="s">
        <v>610</v>
      </c>
      <c r="D183" s="212" t="s">
        <v>580</v>
      </c>
      <c r="E183" s="214">
        <v>5.3550000000000004</v>
      </c>
    </row>
    <row r="184" spans="1:5" ht="15" thickBot="1" x14ac:dyDescent="0.35">
      <c r="A184" s="207"/>
      <c r="B184" s="209"/>
      <c r="C184" s="211"/>
      <c r="D184" s="211"/>
      <c r="E184" s="211"/>
    </row>
    <row r="185" spans="1:5" x14ac:dyDescent="0.3">
      <c r="A185" s="206" t="s">
        <v>184</v>
      </c>
      <c r="B185" s="208" t="s">
        <v>573</v>
      </c>
      <c r="C185" s="210" t="s">
        <v>609</v>
      </c>
      <c r="D185" s="212" t="s">
        <v>580</v>
      </c>
      <c r="E185" s="214">
        <v>8.2569999999999997</v>
      </c>
    </row>
    <row r="186" spans="1:5" ht="15" thickBot="1" x14ac:dyDescent="0.35">
      <c r="A186" s="207"/>
      <c r="B186" s="209"/>
      <c r="C186" s="211"/>
      <c r="D186" s="211"/>
      <c r="E186" s="211"/>
    </row>
    <row r="187" spans="1:5" x14ac:dyDescent="0.3">
      <c r="A187" s="206" t="s">
        <v>186</v>
      </c>
      <c r="B187" s="208" t="s">
        <v>573</v>
      </c>
      <c r="C187" s="210"/>
      <c r="D187" s="212" t="s">
        <v>577</v>
      </c>
      <c r="E187" s="210" t="s">
        <v>578</v>
      </c>
    </row>
    <row r="188" spans="1:5" ht="15" thickBot="1" x14ac:dyDescent="0.35">
      <c r="A188" s="207"/>
      <c r="B188" s="209"/>
      <c r="C188" s="211"/>
      <c r="D188" s="211"/>
      <c r="E188" s="211"/>
    </row>
    <row r="189" spans="1:5" x14ac:dyDescent="0.3">
      <c r="A189" s="206" t="s">
        <v>188</v>
      </c>
      <c r="B189" s="208" t="s">
        <v>573</v>
      </c>
      <c r="C189" s="210"/>
      <c r="D189" s="212" t="s">
        <v>577</v>
      </c>
      <c r="E189" s="210" t="s">
        <v>578</v>
      </c>
    </row>
    <row r="190" spans="1:5" ht="15" thickBot="1" x14ac:dyDescent="0.35">
      <c r="A190" s="207"/>
      <c r="B190" s="209"/>
      <c r="C190" s="211"/>
      <c r="D190" s="211"/>
      <c r="E190" s="211"/>
    </row>
    <row r="191" spans="1:5" x14ac:dyDescent="0.3">
      <c r="A191" s="206" t="s">
        <v>190</v>
      </c>
      <c r="B191" s="208" t="s">
        <v>573</v>
      </c>
      <c r="C191" s="210"/>
      <c r="D191" s="212" t="s">
        <v>577</v>
      </c>
      <c r="E191" s="210" t="s">
        <v>578</v>
      </c>
    </row>
    <row r="192" spans="1:5" ht="15" thickBot="1" x14ac:dyDescent="0.35">
      <c r="A192" s="207"/>
      <c r="B192" s="209"/>
      <c r="C192" s="211"/>
      <c r="D192" s="211"/>
      <c r="E192" s="211"/>
    </row>
    <row r="193" spans="1:5" x14ac:dyDescent="0.3">
      <c r="A193" s="206" t="s">
        <v>192</v>
      </c>
      <c r="B193" s="208" t="s">
        <v>573</v>
      </c>
      <c r="C193" s="210" t="s">
        <v>611</v>
      </c>
      <c r="D193" s="212" t="s">
        <v>580</v>
      </c>
      <c r="E193" s="215">
        <v>25.92</v>
      </c>
    </row>
    <row r="194" spans="1:5" ht="15" thickBot="1" x14ac:dyDescent="0.35">
      <c r="A194" s="207"/>
      <c r="B194" s="209"/>
      <c r="C194" s="211"/>
      <c r="D194" s="211"/>
      <c r="E194" s="211"/>
    </row>
    <row r="195" spans="1:5" x14ac:dyDescent="0.3">
      <c r="A195" s="206" t="s">
        <v>192</v>
      </c>
      <c r="B195" s="208" t="s">
        <v>573</v>
      </c>
      <c r="C195" s="210" t="s">
        <v>612</v>
      </c>
      <c r="D195" s="212" t="s">
        <v>580</v>
      </c>
      <c r="E195" s="213">
        <v>12.7</v>
      </c>
    </row>
    <row r="196" spans="1:5" ht="15" thickBot="1" x14ac:dyDescent="0.35">
      <c r="A196" s="207"/>
      <c r="B196" s="209"/>
      <c r="C196" s="211"/>
      <c r="D196" s="211"/>
      <c r="E196" s="211"/>
    </row>
    <row r="197" spans="1:5" x14ac:dyDescent="0.3">
      <c r="A197" s="206" t="s">
        <v>194</v>
      </c>
      <c r="B197" s="208" t="s">
        <v>573</v>
      </c>
      <c r="C197" s="210" t="s">
        <v>613</v>
      </c>
      <c r="D197" s="212" t="s">
        <v>580</v>
      </c>
      <c r="E197" s="214">
        <v>5.758</v>
      </c>
    </row>
    <row r="198" spans="1:5" ht="15" thickBot="1" x14ac:dyDescent="0.35">
      <c r="A198" s="207"/>
      <c r="B198" s="209"/>
      <c r="C198" s="211"/>
      <c r="D198" s="211"/>
      <c r="E198" s="211"/>
    </row>
    <row r="199" spans="1:5" x14ac:dyDescent="0.3">
      <c r="A199" s="206" t="s">
        <v>194</v>
      </c>
      <c r="B199" s="208" t="s">
        <v>573</v>
      </c>
      <c r="C199" s="210" t="s">
        <v>614</v>
      </c>
      <c r="D199" s="212" t="s">
        <v>580</v>
      </c>
      <c r="E199" s="214">
        <v>0.316</v>
      </c>
    </row>
    <row r="200" spans="1:5" ht="15" thickBot="1" x14ac:dyDescent="0.35">
      <c r="A200" s="207"/>
      <c r="B200" s="209"/>
      <c r="C200" s="211"/>
      <c r="D200" s="211"/>
      <c r="E200" s="211"/>
    </row>
    <row r="201" spans="1:5" x14ac:dyDescent="0.3">
      <c r="A201" s="206" t="s">
        <v>196</v>
      </c>
      <c r="B201" s="208" t="s">
        <v>573</v>
      </c>
      <c r="C201" s="210" t="s">
        <v>615</v>
      </c>
      <c r="D201" s="212" t="s">
        <v>580</v>
      </c>
      <c r="E201" s="214">
        <v>17.446999999999999</v>
      </c>
    </row>
    <row r="202" spans="1:5" ht="15" thickBot="1" x14ac:dyDescent="0.35">
      <c r="A202" s="207"/>
      <c r="B202" s="209"/>
      <c r="C202" s="211"/>
      <c r="D202" s="211"/>
      <c r="E202" s="211"/>
    </row>
    <row r="203" spans="1:5" ht="27" x14ac:dyDescent="0.3">
      <c r="A203" s="124" t="s">
        <v>616</v>
      </c>
      <c r="B203" s="121"/>
      <c r="C203" s="121"/>
      <c r="D203" s="121"/>
      <c r="E203" s="121"/>
    </row>
    <row r="204" spans="1:5" ht="40.200000000000003" x14ac:dyDescent="0.3">
      <c r="A204" s="124" t="s">
        <v>617</v>
      </c>
      <c r="B204" s="125" t="s">
        <v>618</v>
      </c>
      <c r="C204" s="121"/>
      <c r="D204" s="121"/>
      <c r="E204" s="121"/>
    </row>
    <row r="205" spans="1:5" x14ac:dyDescent="0.3">
      <c r="A205" s="121"/>
      <c r="B205" s="121"/>
      <c r="C205" s="121"/>
      <c r="D205" s="121"/>
      <c r="E205" s="121"/>
    </row>
    <row r="206" spans="1:5" x14ac:dyDescent="0.3">
      <c r="A206" s="121"/>
      <c r="B206" s="121"/>
      <c r="C206" s="121"/>
      <c r="D206" s="121"/>
      <c r="E206" s="121"/>
    </row>
    <row r="207" spans="1:5" x14ac:dyDescent="0.3">
      <c r="A207" s="121"/>
      <c r="B207" s="121"/>
      <c r="C207" s="121"/>
      <c r="D207" s="121"/>
      <c r="E207" s="121"/>
    </row>
    <row r="208" spans="1:5" x14ac:dyDescent="0.3">
      <c r="A208" s="121"/>
      <c r="B208" s="121"/>
      <c r="C208" s="121"/>
      <c r="D208" s="121"/>
      <c r="E208" s="121"/>
    </row>
    <row r="209" spans="1:5" x14ac:dyDescent="0.3">
      <c r="A209" s="121"/>
      <c r="B209" s="121"/>
      <c r="C209" s="121"/>
      <c r="D209" s="121"/>
      <c r="E209" s="121"/>
    </row>
    <row r="210" spans="1:5" x14ac:dyDescent="0.3">
      <c r="A210" s="121"/>
      <c r="B210" s="121"/>
      <c r="C210" s="121"/>
      <c r="D210" s="121"/>
      <c r="E210" s="121"/>
    </row>
    <row r="211" spans="1:5" x14ac:dyDescent="0.3">
      <c r="A211" s="121"/>
      <c r="B211" s="121"/>
      <c r="C211" s="121"/>
      <c r="D211" s="121"/>
      <c r="E211" s="121"/>
    </row>
    <row r="212" spans="1:5" x14ac:dyDescent="0.3">
      <c r="A212" s="121"/>
      <c r="B212" s="121"/>
      <c r="C212" s="121"/>
      <c r="D212" s="121"/>
      <c r="E212" s="121"/>
    </row>
    <row r="213" spans="1:5" x14ac:dyDescent="0.3">
      <c r="A213" s="121"/>
      <c r="B213" s="121"/>
      <c r="C213" s="121"/>
      <c r="D213" s="121"/>
      <c r="E213" s="121"/>
    </row>
    <row r="214" spans="1:5" x14ac:dyDescent="0.3">
      <c r="A214" s="121"/>
      <c r="B214" s="121"/>
      <c r="C214" s="121"/>
      <c r="D214" s="121"/>
      <c r="E214" s="121"/>
    </row>
    <row r="215" spans="1:5" x14ac:dyDescent="0.3">
      <c r="A215" s="121"/>
      <c r="B215" s="121"/>
      <c r="C215" s="121"/>
      <c r="D215" s="121"/>
      <c r="E215" s="121"/>
    </row>
    <row r="216" spans="1:5" x14ac:dyDescent="0.3">
      <c r="A216" s="121"/>
      <c r="B216" s="121"/>
      <c r="C216" s="121"/>
      <c r="D216" s="121"/>
      <c r="E216" s="121"/>
    </row>
    <row r="217" spans="1:5" x14ac:dyDescent="0.3">
      <c r="A217" s="121"/>
      <c r="B217" s="121"/>
      <c r="C217" s="121"/>
      <c r="D217" s="121"/>
      <c r="E217" s="121"/>
    </row>
    <row r="218" spans="1:5" x14ac:dyDescent="0.3">
      <c r="A218" s="121"/>
      <c r="B218" s="121"/>
      <c r="C218" s="121"/>
      <c r="D218" s="121"/>
      <c r="E218" s="121"/>
    </row>
    <row r="219" spans="1:5" x14ac:dyDescent="0.3">
      <c r="A219" s="121"/>
      <c r="B219" s="121"/>
      <c r="C219" s="121"/>
      <c r="D219" s="121"/>
      <c r="E219" s="121"/>
    </row>
    <row r="220" spans="1:5" x14ac:dyDescent="0.3">
      <c r="A220" s="121"/>
      <c r="B220" s="121"/>
      <c r="C220" s="121"/>
      <c r="D220" s="121"/>
      <c r="E220" s="121"/>
    </row>
    <row r="221" spans="1:5" x14ac:dyDescent="0.3">
      <c r="A221" s="121"/>
      <c r="B221" s="121"/>
      <c r="C221" s="121"/>
      <c r="D221" s="121"/>
      <c r="E221" s="121"/>
    </row>
    <row r="222" spans="1:5" x14ac:dyDescent="0.3">
      <c r="A222" s="121"/>
      <c r="B222" s="121"/>
      <c r="C222" s="121"/>
      <c r="D222" s="121"/>
      <c r="E222" s="121"/>
    </row>
    <row r="223" spans="1:5" x14ac:dyDescent="0.3">
      <c r="A223" s="121"/>
      <c r="B223" s="121"/>
      <c r="C223" s="121"/>
      <c r="D223" s="121"/>
      <c r="E223" s="121"/>
    </row>
    <row r="224" spans="1:5" x14ac:dyDescent="0.3">
      <c r="A224" s="121"/>
      <c r="B224" s="121"/>
      <c r="C224" s="121"/>
      <c r="D224" s="121"/>
      <c r="E224" s="121"/>
    </row>
    <row r="225" spans="1:5" x14ac:dyDescent="0.3">
      <c r="A225" s="121"/>
      <c r="B225" s="121"/>
      <c r="C225" s="121"/>
      <c r="D225" s="121"/>
      <c r="E225" s="121"/>
    </row>
    <row r="226" spans="1:5" x14ac:dyDescent="0.3">
      <c r="A226" s="121"/>
      <c r="B226" s="121"/>
      <c r="C226" s="121"/>
      <c r="D226" s="121"/>
      <c r="E226" s="121"/>
    </row>
    <row r="227" spans="1:5" x14ac:dyDescent="0.3">
      <c r="A227" s="121"/>
      <c r="B227" s="121"/>
      <c r="C227" s="121"/>
      <c r="D227" s="121"/>
      <c r="E227" s="121"/>
    </row>
    <row r="228" spans="1:5" x14ac:dyDescent="0.3">
      <c r="A228" s="121"/>
      <c r="B228" s="121"/>
      <c r="C228" s="121"/>
      <c r="D228" s="121"/>
      <c r="E228" s="121"/>
    </row>
    <row r="229" spans="1:5" x14ac:dyDescent="0.3">
      <c r="A229" s="121"/>
      <c r="B229" s="121"/>
      <c r="C229" s="121"/>
      <c r="D229" s="121"/>
      <c r="E229" s="121"/>
    </row>
    <row r="230" spans="1:5" x14ac:dyDescent="0.3">
      <c r="A230" s="121"/>
      <c r="B230" s="121"/>
      <c r="C230" s="121"/>
      <c r="D230" s="121"/>
      <c r="E230" s="121"/>
    </row>
    <row r="231" spans="1:5" x14ac:dyDescent="0.3">
      <c r="A231" s="121"/>
      <c r="B231" s="121"/>
      <c r="C231" s="121"/>
      <c r="D231" s="121"/>
      <c r="E231" s="121"/>
    </row>
    <row r="232" spans="1:5" x14ac:dyDescent="0.3">
      <c r="A232" s="121"/>
      <c r="B232" s="121"/>
      <c r="C232" s="121"/>
      <c r="D232" s="121"/>
      <c r="E232" s="121"/>
    </row>
    <row r="233" spans="1:5" x14ac:dyDescent="0.3">
      <c r="A233" s="121"/>
      <c r="B233" s="121"/>
      <c r="C233" s="121"/>
      <c r="D233" s="121"/>
      <c r="E233" s="121"/>
    </row>
    <row r="234" spans="1:5" x14ac:dyDescent="0.3">
      <c r="A234" s="121"/>
      <c r="B234" s="121"/>
      <c r="C234" s="121"/>
      <c r="D234" s="121"/>
      <c r="E234" s="121"/>
    </row>
    <row r="235" spans="1:5" x14ac:dyDescent="0.3">
      <c r="A235" s="121"/>
      <c r="B235" s="121"/>
      <c r="C235" s="121"/>
      <c r="D235" s="121"/>
      <c r="E235" s="121"/>
    </row>
    <row r="236" spans="1:5" x14ac:dyDescent="0.3">
      <c r="A236" s="121"/>
      <c r="B236" s="121"/>
      <c r="C236" s="121"/>
      <c r="D236" s="121"/>
      <c r="E236" s="121"/>
    </row>
    <row r="237" spans="1:5" x14ac:dyDescent="0.3">
      <c r="A237" s="121"/>
      <c r="B237" s="121"/>
      <c r="C237" s="121"/>
      <c r="D237" s="121"/>
      <c r="E237" s="121"/>
    </row>
    <row r="238" spans="1:5" x14ac:dyDescent="0.3">
      <c r="A238" s="121"/>
      <c r="B238" s="121"/>
      <c r="C238" s="121"/>
      <c r="D238" s="121"/>
      <c r="E238" s="121"/>
    </row>
    <row r="239" spans="1:5" x14ac:dyDescent="0.3">
      <c r="A239" s="121"/>
      <c r="B239" s="121"/>
      <c r="C239" s="121"/>
      <c r="D239" s="121"/>
      <c r="E239" s="121"/>
    </row>
    <row r="240" spans="1:5" x14ac:dyDescent="0.3">
      <c r="A240" s="121"/>
      <c r="B240" s="121"/>
      <c r="C240" s="121"/>
      <c r="D240" s="121"/>
      <c r="E240" s="121"/>
    </row>
    <row r="241" spans="1:5" x14ac:dyDescent="0.3">
      <c r="A241" s="121"/>
      <c r="B241" s="121"/>
      <c r="C241" s="121"/>
      <c r="D241" s="121"/>
      <c r="E241" s="121"/>
    </row>
    <row r="242" spans="1:5" x14ac:dyDescent="0.3">
      <c r="A242" s="121"/>
      <c r="B242" s="121"/>
      <c r="C242" s="121"/>
      <c r="D242" s="121"/>
      <c r="E242" s="121"/>
    </row>
    <row r="243" spans="1:5" x14ac:dyDescent="0.3">
      <c r="A243" s="121"/>
      <c r="B243" s="121"/>
      <c r="C243" s="121"/>
      <c r="D243" s="121"/>
      <c r="E243" s="121"/>
    </row>
    <row r="244" spans="1:5" x14ac:dyDescent="0.3">
      <c r="A244" s="121"/>
      <c r="B244" s="121"/>
      <c r="C244" s="121"/>
      <c r="D244" s="121"/>
      <c r="E244" s="121"/>
    </row>
    <row r="245" spans="1:5" x14ac:dyDescent="0.3">
      <c r="A245" s="121"/>
      <c r="B245" s="121"/>
      <c r="C245" s="121"/>
      <c r="D245" s="121"/>
      <c r="E245" s="121"/>
    </row>
    <row r="246" spans="1:5" x14ac:dyDescent="0.3">
      <c r="A246" s="121"/>
      <c r="B246" s="121"/>
      <c r="C246" s="121"/>
      <c r="D246" s="121"/>
      <c r="E246" s="121"/>
    </row>
    <row r="247" spans="1:5" x14ac:dyDescent="0.3">
      <c r="A247" s="121"/>
      <c r="B247" s="121"/>
      <c r="C247" s="121"/>
      <c r="D247" s="121"/>
      <c r="E247" s="121"/>
    </row>
    <row r="248" spans="1:5" x14ac:dyDescent="0.3">
      <c r="A248" s="121"/>
      <c r="B248" s="121"/>
      <c r="C248" s="121"/>
      <c r="D248" s="121"/>
      <c r="E248" s="121"/>
    </row>
    <row r="249" spans="1:5" x14ac:dyDescent="0.3">
      <c r="A249" s="121"/>
      <c r="B249" s="121"/>
      <c r="C249" s="121"/>
      <c r="D249" s="121"/>
      <c r="E249" s="121"/>
    </row>
    <row r="250" spans="1:5" x14ac:dyDescent="0.3">
      <c r="A250" s="121"/>
      <c r="B250" s="121"/>
      <c r="C250" s="121"/>
      <c r="D250" s="121"/>
      <c r="E250" s="121"/>
    </row>
    <row r="251" spans="1:5" x14ac:dyDescent="0.3">
      <c r="A251" s="121"/>
      <c r="B251" s="121"/>
      <c r="C251" s="121"/>
      <c r="D251" s="121"/>
      <c r="E251" s="121"/>
    </row>
    <row r="252" spans="1:5" x14ac:dyDescent="0.3">
      <c r="A252" s="121"/>
      <c r="B252" s="121"/>
      <c r="C252" s="121"/>
      <c r="D252" s="121"/>
      <c r="E252" s="121"/>
    </row>
    <row r="253" spans="1:5" x14ac:dyDescent="0.3">
      <c r="A253" s="121"/>
      <c r="B253" s="121"/>
      <c r="C253" s="121"/>
      <c r="D253" s="121"/>
      <c r="E253" s="121"/>
    </row>
    <row r="254" spans="1:5" x14ac:dyDescent="0.3">
      <c r="A254" s="121"/>
      <c r="B254" s="121"/>
      <c r="C254" s="121"/>
      <c r="D254" s="121"/>
      <c r="E254" s="121"/>
    </row>
    <row r="255" spans="1:5" x14ac:dyDescent="0.3">
      <c r="A255" s="121"/>
      <c r="B255" s="121"/>
      <c r="C255" s="121"/>
      <c r="D255" s="121"/>
      <c r="E255" s="121"/>
    </row>
    <row r="256" spans="1:5" x14ac:dyDescent="0.3">
      <c r="A256" s="121"/>
      <c r="B256" s="121"/>
      <c r="C256" s="121"/>
      <c r="D256" s="121"/>
      <c r="E256" s="121"/>
    </row>
    <row r="257" spans="1:5" x14ac:dyDescent="0.3">
      <c r="A257" s="121"/>
      <c r="B257" s="121"/>
      <c r="C257" s="121"/>
      <c r="D257" s="121"/>
      <c r="E257" s="121"/>
    </row>
    <row r="258" spans="1:5" x14ac:dyDescent="0.3">
      <c r="A258" s="121"/>
      <c r="B258" s="121"/>
      <c r="C258" s="121"/>
      <c r="D258" s="121"/>
      <c r="E258" s="121"/>
    </row>
    <row r="259" spans="1:5" x14ac:dyDescent="0.3">
      <c r="A259" s="121"/>
      <c r="B259" s="121"/>
      <c r="C259" s="121"/>
      <c r="D259" s="121"/>
      <c r="E259" s="121"/>
    </row>
    <row r="260" spans="1:5" x14ac:dyDescent="0.3">
      <c r="A260" s="121"/>
      <c r="B260" s="121"/>
      <c r="C260" s="121"/>
      <c r="D260" s="121"/>
      <c r="E260" s="121"/>
    </row>
    <row r="261" spans="1:5" x14ac:dyDescent="0.3">
      <c r="A261" s="121"/>
      <c r="B261" s="121"/>
      <c r="C261" s="121"/>
      <c r="D261" s="121"/>
      <c r="E261" s="121"/>
    </row>
    <row r="262" spans="1:5" x14ac:dyDescent="0.3">
      <c r="A262" s="121"/>
      <c r="B262" s="121"/>
      <c r="C262" s="121"/>
      <c r="D262" s="121"/>
      <c r="E262" s="121"/>
    </row>
    <row r="263" spans="1:5" x14ac:dyDescent="0.3">
      <c r="A263" s="121"/>
      <c r="B263" s="121"/>
      <c r="C263" s="121"/>
      <c r="D263" s="121"/>
      <c r="E263" s="121"/>
    </row>
    <row r="264" spans="1:5" x14ac:dyDescent="0.3">
      <c r="A264" s="121"/>
      <c r="B264" s="121"/>
      <c r="C264" s="121"/>
      <c r="D264" s="121"/>
      <c r="E264" s="121"/>
    </row>
    <row r="265" spans="1:5" x14ac:dyDescent="0.3">
      <c r="A265" s="121"/>
      <c r="B265" s="121"/>
      <c r="C265" s="121"/>
      <c r="D265" s="121"/>
      <c r="E265" s="121"/>
    </row>
    <row r="266" spans="1:5" x14ac:dyDescent="0.3">
      <c r="A266" s="121"/>
      <c r="B266" s="121"/>
      <c r="C266" s="121"/>
      <c r="D266" s="121"/>
      <c r="E266" s="121"/>
    </row>
    <row r="267" spans="1:5" x14ac:dyDescent="0.3">
      <c r="A267" s="121"/>
      <c r="B267" s="121"/>
      <c r="C267" s="121"/>
      <c r="D267" s="121"/>
      <c r="E267" s="121"/>
    </row>
    <row r="268" spans="1:5" x14ac:dyDescent="0.3">
      <c r="A268" s="121"/>
      <c r="B268" s="121"/>
      <c r="C268" s="121"/>
      <c r="D268" s="121"/>
      <c r="E268" s="121"/>
    </row>
    <row r="269" spans="1:5" x14ac:dyDescent="0.3">
      <c r="A269" s="121"/>
      <c r="B269" s="121"/>
      <c r="C269" s="121"/>
      <c r="D269" s="121"/>
      <c r="E269" s="121"/>
    </row>
    <row r="270" spans="1:5" x14ac:dyDescent="0.3">
      <c r="A270" s="121"/>
      <c r="B270" s="121"/>
      <c r="C270" s="121"/>
      <c r="D270" s="121"/>
      <c r="E270" s="121"/>
    </row>
    <row r="271" spans="1:5" x14ac:dyDescent="0.3">
      <c r="A271" s="121"/>
      <c r="B271" s="121"/>
      <c r="C271" s="121"/>
      <c r="D271" s="121"/>
      <c r="E271" s="121"/>
    </row>
    <row r="272" spans="1:5" x14ac:dyDescent="0.3">
      <c r="A272" s="121"/>
      <c r="B272" s="121"/>
      <c r="C272" s="121"/>
      <c r="D272" s="121"/>
      <c r="E272" s="121"/>
    </row>
    <row r="273" spans="1:5" x14ac:dyDescent="0.3">
      <c r="A273" s="121"/>
      <c r="B273" s="121"/>
      <c r="C273" s="121"/>
      <c r="D273" s="121"/>
      <c r="E273" s="121"/>
    </row>
    <row r="274" spans="1:5" x14ac:dyDescent="0.3">
      <c r="A274" s="121"/>
      <c r="B274" s="121"/>
      <c r="C274" s="121"/>
      <c r="D274" s="121"/>
      <c r="E274" s="121"/>
    </row>
    <row r="275" spans="1:5" x14ac:dyDescent="0.3">
      <c r="A275" s="121"/>
      <c r="B275" s="121"/>
      <c r="C275" s="121"/>
      <c r="D275" s="121"/>
      <c r="E275" s="121"/>
    </row>
    <row r="276" spans="1:5" x14ac:dyDescent="0.3">
      <c r="A276" s="121"/>
      <c r="B276" s="121"/>
      <c r="C276" s="121"/>
      <c r="D276" s="121"/>
      <c r="E276" s="121"/>
    </row>
    <row r="277" spans="1:5" x14ac:dyDescent="0.3">
      <c r="A277" s="121"/>
      <c r="B277" s="121"/>
      <c r="C277" s="121"/>
      <c r="D277" s="121"/>
      <c r="E277" s="121"/>
    </row>
    <row r="278" spans="1:5" x14ac:dyDescent="0.3">
      <c r="A278" s="121"/>
      <c r="B278" s="121"/>
      <c r="C278" s="121"/>
      <c r="D278" s="121"/>
      <c r="E278" s="121"/>
    </row>
    <row r="279" spans="1:5" x14ac:dyDescent="0.3">
      <c r="A279" s="121"/>
      <c r="B279" s="121"/>
      <c r="C279" s="121"/>
      <c r="D279" s="121"/>
      <c r="E279" s="121"/>
    </row>
    <row r="280" spans="1:5" x14ac:dyDescent="0.3">
      <c r="A280" s="121"/>
      <c r="B280" s="121"/>
      <c r="C280" s="121"/>
      <c r="D280" s="121"/>
      <c r="E280" s="121"/>
    </row>
    <row r="281" spans="1:5" x14ac:dyDescent="0.3">
      <c r="A281" s="121"/>
      <c r="B281" s="121"/>
      <c r="C281" s="121"/>
      <c r="D281" s="121"/>
      <c r="E281" s="121"/>
    </row>
    <row r="282" spans="1:5" x14ac:dyDescent="0.3">
      <c r="A282" s="121"/>
      <c r="B282" s="121"/>
      <c r="C282" s="121"/>
      <c r="D282" s="121"/>
      <c r="E282" s="121"/>
    </row>
    <row r="283" spans="1:5" x14ac:dyDescent="0.3">
      <c r="A283" s="121"/>
      <c r="B283" s="121"/>
      <c r="C283" s="121"/>
      <c r="D283" s="121"/>
      <c r="E283" s="121"/>
    </row>
    <row r="284" spans="1:5" x14ac:dyDescent="0.3">
      <c r="A284" s="121"/>
      <c r="B284" s="121"/>
      <c r="C284" s="121"/>
      <c r="D284" s="121"/>
      <c r="E284" s="121"/>
    </row>
    <row r="285" spans="1:5" x14ac:dyDescent="0.3">
      <c r="A285" s="121"/>
      <c r="B285" s="121"/>
      <c r="C285" s="121"/>
      <c r="D285" s="121"/>
      <c r="E285" s="121"/>
    </row>
    <row r="286" spans="1:5" x14ac:dyDescent="0.3">
      <c r="A286" s="121"/>
      <c r="B286" s="121"/>
      <c r="C286" s="121"/>
      <c r="D286" s="121"/>
      <c r="E286" s="121"/>
    </row>
    <row r="287" spans="1:5" x14ac:dyDescent="0.3">
      <c r="A287" s="121"/>
      <c r="B287" s="121"/>
      <c r="C287" s="121"/>
      <c r="D287" s="121"/>
      <c r="E287" s="121"/>
    </row>
    <row r="288" spans="1:5" x14ac:dyDescent="0.3">
      <c r="A288" s="121"/>
      <c r="B288" s="121"/>
      <c r="C288" s="121"/>
      <c r="D288" s="121"/>
      <c r="E288" s="121"/>
    </row>
    <row r="289" spans="1:5" x14ac:dyDescent="0.3">
      <c r="A289" s="121"/>
      <c r="B289" s="121"/>
      <c r="C289" s="121"/>
      <c r="D289" s="121"/>
      <c r="E289" s="121"/>
    </row>
    <row r="290" spans="1:5" x14ac:dyDescent="0.3">
      <c r="A290" s="121"/>
      <c r="B290" s="121"/>
      <c r="C290" s="121"/>
      <c r="D290" s="121"/>
      <c r="E290" s="121"/>
    </row>
    <row r="291" spans="1:5" x14ac:dyDescent="0.3">
      <c r="A291" s="121"/>
      <c r="B291" s="121"/>
      <c r="C291" s="121"/>
      <c r="D291" s="121"/>
      <c r="E291" s="121"/>
    </row>
    <row r="292" spans="1:5" x14ac:dyDescent="0.3">
      <c r="A292" s="121"/>
      <c r="B292" s="121"/>
      <c r="C292" s="121"/>
      <c r="D292" s="121"/>
      <c r="E292" s="121"/>
    </row>
    <row r="293" spans="1:5" x14ac:dyDescent="0.3">
      <c r="A293" s="121"/>
      <c r="B293" s="121"/>
      <c r="C293" s="121"/>
      <c r="D293" s="121"/>
      <c r="E293" s="121"/>
    </row>
    <row r="294" spans="1:5" x14ac:dyDescent="0.3">
      <c r="A294" s="121"/>
      <c r="B294" s="121"/>
      <c r="C294" s="121"/>
      <c r="D294" s="121"/>
      <c r="E294" s="121"/>
    </row>
    <row r="295" spans="1:5" x14ac:dyDescent="0.3">
      <c r="A295" s="121"/>
      <c r="B295" s="121"/>
      <c r="C295" s="121"/>
      <c r="D295" s="121"/>
      <c r="E295" s="121"/>
    </row>
    <row r="296" spans="1:5" x14ac:dyDescent="0.3">
      <c r="A296" s="121"/>
      <c r="B296" s="121"/>
      <c r="C296" s="121"/>
      <c r="D296" s="121"/>
      <c r="E296" s="121"/>
    </row>
    <row r="297" spans="1:5" x14ac:dyDescent="0.3">
      <c r="A297" s="121"/>
      <c r="B297" s="121"/>
      <c r="C297" s="121"/>
      <c r="D297" s="121"/>
      <c r="E297" s="121"/>
    </row>
    <row r="298" spans="1:5" x14ac:dyDescent="0.3">
      <c r="A298" s="121"/>
      <c r="B298" s="121"/>
      <c r="C298" s="121"/>
      <c r="D298" s="121"/>
      <c r="E298" s="121"/>
    </row>
    <row r="299" spans="1:5" x14ac:dyDescent="0.3">
      <c r="A299" s="121"/>
      <c r="B299" s="121"/>
      <c r="C299" s="121"/>
      <c r="D299" s="121"/>
      <c r="E299" s="121"/>
    </row>
    <row r="300" spans="1:5" x14ac:dyDescent="0.3">
      <c r="A300" s="121"/>
      <c r="B300" s="121"/>
      <c r="C300" s="121"/>
      <c r="D300" s="121"/>
      <c r="E300" s="121"/>
    </row>
    <row r="301" spans="1:5" x14ac:dyDescent="0.3">
      <c r="A301" s="121"/>
      <c r="B301" s="121"/>
      <c r="C301" s="121"/>
      <c r="D301" s="121"/>
      <c r="E301" s="121"/>
    </row>
    <row r="302" spans="1:5" x14ac:dyDescent="0.3">
      <c r="A302" s="121"/>
      <c r="B302" s="121"/>
      <c r="C302" s="121"/>
      <c r="D302" s="121"/>
      <c r="E302" s="121"/>
    </row>
    <row r="303" spans="1:5" x14ac:dyDescent="0.3">
      <c r="A303" s="121"/>
      <c r="B303" s="121"/>
      <c r="C303" s="121"/>
      <c r="D303" s="121"/>
      <c r="E303" s="121"/>
    </row>
    <row r="304" spans="1:5" x14ac:dyDescent="0.3">
      <c r="A304" s="121"/>
      <c r="B304" s="121"/>
      <c r="C304" s="121"/>
      <c r="D304" s="121"/>
      <c r="E304" s="121"/>
    </row>
    <row r="305" spans="1:5" x14ac:dyDescent="0.3">
      <c r="A305" s="121"/>
      <c r="B305" s="121"/>
      <c r="C305" s="121"/>
      <c r="D305" s="121"/>
      <c r="E305" s="121"/>
    </row>
    <row r="306" spans="1:5" x14ac:dyDescent="0.3">
      <c r="A306" s="121"/>
      <c r="B306" s="121"/>
      <c r="C306" s="121"/>
      <c r="D306" s="121"/>
      <c r="E306" s="121"/>
    </row>
    <row r="307" spans="1:5" x14ac:dyDescent="0.3">
      <c r="A307" s="121"/>
      <c r="B307" s="121"/>
      <c r="C307" s="121"/>
      <c r="D307" s="121"/>
      <c r="E307" s="121"/>
    </row>
    <row r="308" spans="1:5" x14ac:dyDescent="0.3">
      <c r="A308" s="121"/>
      <c r="B308" s="121"/>
      <c r="C308" s="121"/>
      <c r="D308" s="121"/>
      <c r="E308" s="121"/>
    </row>
    <row r="309" spans="1:5" x14ac:dyDescent="0.3">
      <c r="A309" s="121"/>
      <c r="B309" s="121"/>
      <c r="C309" s="121"/>
      <c r="D309" s="121"/>
      <c r="E309" s="121"/>
    </row>
    <row r="310" spans="1:5" x14ac:dyDescent="0.3">
      <c r="A310" s="121"/>
      <c r="B310" s="121"/>
      <c r="C310" s="121"/>
      <c r="D310" s="121"/>
      <c r="E310" s="121"/>
    </row>
    <row r="311" spans="1:5" x14ac:dyDescent="0.3">
      <c r="A311" s="121"/>
      <c r="B311" s="121"/>
      <c r="C311" s="121"/>
      <c r="D311" s="121"/>
      <c r="E311" s="121"/>
    </row>
    <row r="312" spans="1:5" x14ac:dyDescent="0.3">
      <c r="A312" s="121"/>
      <c r="B312" s="121"/>
      <c r="C312" s="121"/>
      <c r="D312" s="121"/>
      <c r="E312" s="121"/>
    </row>
    <row r="313" spans="1:5" x14ac:dyDescent="0.3">
      <c r="A313" s="121"/>
      <c r="B313" s="121"/>
      <c r="C313" s="121"/>
      <c r="D313" s="121"/>
      <c r="E313" s="121"/>
    </row>
    <row r="314" spans="1:5" x14ac:dyDescent="0.3">
      <c r="A314" s="121"/>
      <c r="B314" s="121"/>
      <c r="C314" s="121"/>
      <c r="D314" s="121"/>
      <c r="E314" s="121"/>
    </row>
    <row r="315" spans="1:5" x14ac:dyDescent="0.3">
      <c r="A315" s="121"/>
      <c r="B315" s="121"/>
      <c r="C315" s="121"/>
      <c r="D315" s="121"/>
      <c r="E315" s="121"/>
    </row>
    <row r="316" spans="1:5" x14ac:dyDescent="0.3">
      <c r="A316" s="121"/>
      <c r="B316" s="121"/>
      <c r="C316" s="121"/>
      <c r="D316" s="121"/>
      <c r="E316" s="121"/>
    </row>
    <row r="317" spans="1:5" x14ac:dyDescent="0.3">
      <c r="A317" s="121"/>
      <c r="B317" s="121"/>
      <c r="C317" s="121"/>
      <c r="D317" s="121"/>
      <c r="E317" s="121"/>
    </row>
    <row r="318" spans="1:5" x14ac:dyDescent="0.3">
      <c r="A318" s="121"/>
      <c r="B318" s="121"/>
      <c r="C318" s="121"/>
      <c r="D318" s="121"/>
      <c r="E318" s="121"/>
    </row>
    <row r="319" spans="1:5" x14ac:dyDescent="0.3">
      <c r="A319" s="121"/>
      <c r="B319" s="121"/>
      <c r="C319" s="121"/>
      <c r="D319" s="121"/>
      <c r="E319" s="121"/>
    </row>
    <row r="320" spans="1:5" x14ac:dyDescent="0.3">
      <c r="A320" s="121"/>
      <c r="B320" s="121"/>
      <c r="C320" s="121"/>
      <c r="D320" s="121"/>
      <c r="E320" s="121"/>
    </row>
    <row r="321" spans="1:5" x14ac:dyDescent="0.3">
      <c r="A321" s="121"/>
      <c r="B321" s="121"/>
      <c r="C321" s="121"/>
      <c r="D321" s="121"/>
      <c r="E321" s="121"/>
    </row>
    <row r="322" spans="1:5" x14ac:dyDescent="0.3">
      <c r="A322" s="121"/>
      <c r="B322" s="121"/>
      <c r="C322" s="121"/>
      <c r="D322" s="121"/>
      <c r="E322" s="121"/>
    </row>
    <row r="323" spans="1:5" x14ac:dyDescent="0.3">
      <c r="A323" s="121"/>
      <c r="B323" s="121"/>
      <c r="C323" s="121"/>
      <c r="D323" s="121"/>
      <c r="E323" s="121"/>
    </row>
    <row r="324" spans="1:5" x14ac:dyDescent="0.3">
      <c r="A324" s="121"/>
      <c r="B324" s="121"/>
      <c r="C324" s="121"/>
      <c r="D324" s="121"/>
      <c r="E324" s="121"/>
    </row>
    <row r="325" spans="1:5" x14ac:dyDescent="0.3">
      <c r="A325" s="121"/>
      <c r="B325" s="121"/>
      <c r="C325" s="121"/>
      <c r="D325" s="121"/>
      <c r="E325" s="121"/>
    </row>
    <row r="326" spans="1:5" x14ac:dyDescent="0.3">
      <c r="A326" s="121"/>
      <c r="B326" s="121"/>
      <c r="C326" s="121"/>
      <c r="D326" s="121"/>
      <c r="E326" s="121"/>
    </row>
    <row r="327" spans="1:5" x14ac:dyDescent="0.3">
      <c r="A327" s="121"/>
      <c r="B327" s="121"/>
      <c r="C327" s="121"/>
      <c r="D327" s="121"/>
      <c r="E327" s="121"/>
    </row>
    <row r="328" spans="1:5" x14ac:dyDescent="0.3">
      <c r="A328" s="121"/>
      <c r="B328" s="121"/>
      <c r="C328" s="121"/>
      <c r="D328" s="121"/>
      <c r="E328" s="121"/>
    </row>
    <row r="329" spans="1:5" x14ac:dyDescent="0.3">
      <c r="A329" s="121"/>
      <c r="B329" s="121"/>
      <c r="C329" s="121"/>
      <c r="D329" s="121"/>
      <c r="E329" s="121"/>
    </row>
    <row r="330" spans="1:5" x14ac:dyDescent="0.3">
      <c r="A330" s="121"/>
      <c r="B330" s="121"/>
      <c r="C330" s="121"/>
      <c r="D330" s="121"/>
      <c r="E330" s="121"/>
    </row>
    <row r="331" spans="1:5" x14ac:dyDescent="0.3">
      <c r="A331" s="121"/>
      <c r="B331" s="121"/>
      <c r="C331" s="121"/>
      <c r="D331" s="121"/>
      <c r="E331" s="121"/>
    </row>
    <row r="332" spans="1:5" x14ac:dyDescent="0.3">
      <c r="A332" s="121"/>
      <c r="B332" s="121"/>
      <c r="C332" s="121"/>
      <c r="D332" s="121"/>
      <c r="E332" s="121"/>
    </row>
    <row r="333" spans="1:5" x14ac:dyDescent="0.3">
      <c r="A333" s="121"/>
      <c r="B333" s="121"/>
      <c r="C333" s="121"/>
      <c r="D333" s="121"/>
      <c r="E333" s="121"/>
    </row>
  </sheetData>
  <mergeCells count="492">
    <mergeCell ref="A5:A8"/>
    <mergeCell ref="B5:B8"/>
    <mergeCell ref="C5:C8"/>
    <mergeCell ref="D5:E5"/>
    <mergeCell ref="D6:E6"/>
    <mergeCell ref="D7:D8"/>
    <mergeCell ref="E7:E8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  <mergeCell ref="A37:A38"/>
    <mergeCell ref="B37:B38"/>
    <mergeCell ref="C37:C38"/>
    <mergeCell ref="D37:D38"/>
    <mergeCell ref="E37:E38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43:A44"/>
    <mergeCell ref="B43:B44"/>
    <mergeCell ref="C43:C44"/>
    <mergeCell ref="D43:D44"/>
    <mergeCell ref="E43:E44"/>
    <mergeCell ref="A45:A46"/>
    <mergeCell ref="B45:B46"/>
    <mergeCell ref="C45:C46"/>
    <mergeCell ref="D45:D46"/>
    <mergeCell ref="E45:E46"/>
    <mergeCell ref="A47:A48"/>
    <mergeCell ref="B47:B48"/>
    <mergeCell ref="C47:C48"/>
    <mergeCell ref="D47:D48"/>
    <mergeCell ref="E47:E48"/>
    <mergeCell ref="A49:A50"/>
    <mergeCell ref="B49:B50"/>
    <mergeCell ref="C49:C50"/>
    <mergeCell ref="D49:D50"/>
    <mergeCell ref="E49:E50"/>
    <mergeCell ref="A51:A52"/>
    <mergeCell ref="B51:B52"/>
    <mergeCell ref="C51:C52"/>
    <mergeCell ref="D51:D52"/>
    <mergeCell ref="E51:E52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5:E56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E67:E68"/>
    <mergeCell ref="A69:A70"/>
    <mergeCell ref="B69:B70"/>
    <mergeCell ref="C69:C70"/>
    <mergeCell ref="D69:D70"/>
    <mergeCell ref="E69:E70"/>
    <mergeCell ref="A71:A72"/>
    <mergeCell ref="B71:B72"/>
    <mergeCell ref="C71:C72"/>
    <mergeCell ref="D71:D72"/>
    <mergeCell ref="E71:E72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77:A78"/>
    <mergeCell ref="B77:B78"/>
    <mergeCell ref="C77:C78"/>
    <mergeCell ref="D77:D78"/>
    <mergeCell ref="E77:E78"/>
    <mergeCell ref="A79:A80"/>
    <mergeCell ref="B79:B80"/>
    <mergeCell ref="C79:C80"/>
    <mergeCell ref="D79:D80"/>
    <mergeCell ref="E79:E80"/>
    <mergeCell ref="A81:A82"/>
    <mergeCell ref="B81:B82"/>
    <mergeCell ref="C81:C82"/>
    <mergeCell ref="D81:D82"/>
    <mergeCell ref="E81:E82"/>
    <mergeCell ref="A83:A84"/>
    <mergeCell ref="B83:B84"/>
    <mergeCell ref="C83:C84"/>
    <mergeCell ref="D83:D84"/>
    <mergeCell ref="E83:E84"/>
    <mergeCell ref="A85:A86"/>
    <mergeCell ref="B85:B86"/>
    <mergeCell ref="C85:C86"/>
    <mergeCell ref="D85:D86"/>
    <mergeCell ref="E85:E86"/>
    <mergeCell ref="A87:A88"/>
    <mergeCell ref="B87:B88"/>
    <mergeCell ref="C87:C88"/>
    <mergeCell ref="D87:D88"/>
    <mergeCell ref="E87:E88"/>
    <mergeCell ref="A89:A90"/>
    <mergeCell ref="B89:B90"/>
    <mergeCell ref="C89:C90"/>
    <mergeCell ref="D89:D90"/>
    <mergeCell ref="E89:E90"/>
    <mergeCell ref="A91:A92"/>
    <mergeCell ref="B91:B92"/>
    <mergeCell ref="C91:C92"/>
    <mergeCell ref="D91:D92"/>
    <mergeCell ref="E91:E92"/>
    <mergeCell ref="A93:A94"/>
    <mergeCell ref="B93:B94"/>
    <mergeCell ref="C93:C94"/>
    <mergeCell ref="D93:D94"/>
    <mergeCell ref="E93:E94"/>
    <mergeCell ref="A95:A96"/>
    <mergeCell ref="B95:B96"/>
    <mergeCell ref="C95:C96"/>
    <mergeCell ref="D95:D96"/>
    <mergeCell ref="E95:E96"/>
    <mergeCell ref="A97:A98"/>
    <mergeCell ref="B97:B98"/>
    <mergeCell ref="C97:C98"/>
    <mergeCell ref="D97:D98"/>
    <mergeCell ref="E97:E98"/>
    <mergeCell ref="A99:A100"/>
    <mergeCell ref="B99:B100"/>
    <mergeCell ref="C99:C100"/>
    <mergeCell ref="D99:D100"/>
    <mergeCell ref="E99:E100"/>
    <mergeCell ref="A101:A102"/>
    <mergeCell ref="B101:B102"/>
    <mergeCell ref="C101:C102"/>
    <mergeCell ref="D101:D102"/>
    <mergeCell ref="E101:E102"/>
    <mergeCell ref="A103:A104"/>
    <mergeCell ref="B103:B104"/>
    <mergeCell ref="C103:C104"/>
    <mergeCell ref="D103:D104"/>
    <mergeCell ref="E103:E104"/>
    <mergeCell ref="A105:A106"/>
    <mergeCell ref="B105:B106"/>
    <mergeCell ref="C105:C106"/>
    <mergeCell ref="D105:D106"/>
    <mergeCell ref="E105:E106"/>
    <mergeCell ref="A107:A108"/>
    <mergeCell ref="B107:B108"/>
    <mergeCell ref="C107:C108"/>
    <mergeCell ref="D107:D108"/>
    <mergeCell ref="E107:E108"/>
    <mergeCell ref="A109:A110"/>
    <mergeCell ref="B109:B110"/>
    <mergeCell ref="C109:C110"/>
    <mergeCell ref="D109:D110"/>
    <mergeCell ref="E109:E110"/>
    <mergeCell ref="A111:A112"/>
    <mergeCell ref="B111:B112"/>
    <mergeCell ref="C111:C112"/>
    <mergeCell ref="D111:D112"/>
    <mergeCell ref="E111:E112"/>
    <mergeCell ref="A113:A114"/>
    <mergeCell ref="B113:B114"/>
    <mergeCell ref="C113:C114"/>
    <mergeCell ref="D113:D114"/>
    <mergeCell ref="E113:E114"/>
    <mergeCell ref="A115:A116"/>
    <mergeCell ref="B115:B116"/>
    <mergeCell ref="C115:C116"/>
    <mergeCell ref="D115:D116"/>
    <mergeCell ref="E115:E116"/>
    <mergeCell ref="A117:A118"/>
    <mergeCell ref="B117:B118"/>
    <mergeCell ref="C117:C118"/>
    <mergeCell ref="D117:D118"/>
    <mergeCell ref="E117:E118"/>
    <mergeCell ref="A119:A120"/>
    <mergeCell ref="B119:B120"/>
    <mergeCell ref="C119:C120"/>
    <mergeCell ref="D119:D120"/>
    <mergeCell ref="E119:E120"/>
    <mergeCell ref="A121:A122"/>
    <mergeCell ref="B121:B122"/>
    <mergeCell ref="C121:C122"/>
    <mergeCell ref="D121:D122"/>
    <mergeCell ref="E121:E122"/>
    <mergeCell ref="A123:A124"/>
    <mergeCell ref="B123:B124"/>
    <mergeCell ref="C123:C124"/>
    <mergeCell ref="D123:D124"/>
    <mergeCell ref="E123:E124"/>
    <mergeCell ref="A125:A126"/>
    <mergeCell ref="B125:B126"/>
    <mergeCell ref="C125:C126"/>
    <mergeCell ref="D125:D126"/>
    <mergeCell ref="E125:E126"/>
    <mergeCell ref="A127:A128"/>
    <mergeCell ref="B127:B128"/>
    <mergeCell ref="C127:C128"/>
    <mergeCell ref="D127:D128"/>
    <mergeCell ref="E127:E128"/>
    <mergeCell ref="A129:A130"/>
    <mergeCell ref="B129:B130"/>
    <mergeCell ref="C129:C130"/>
    <mergeCell ref="D129:D130"/>
    <mergeCell ref="E129:E130"/>
    <mergeCell ref="A131:A132"/>
    <mergeCell ref="B131:B132"/>
    <mergeCell ref="C131:C132"/>
    <mergeCell ref="D131:D132"/>
    <mergeCell ref="E131:E132"/>
    <mergeCell ref="A133:A134"/>
    <mergeCell ref="B133:B134"/>
    <mergeCell ref="C133:C134"/>
    <mergeCell ref="D133:D134"/>
    <mergeCell ref="E133:E134"/>
    <mergeCell ref="A135:A136"/>
    <mergeCell ref="B135:B136"/>
    <mergeCell ref="C135:C136"/>
    <mergeCell ref="D135:D136"/>
    <mergeCell ref="E135:E136"/>
    <mergeCell ref="A137:A138"/>
    <mergeCell ref="B137:B138"/>
    <mergeCell ref="C137:C138"/>
    <mergeCell ref="D137:D138"/>
    <mergeCell ref="E137:E138"/>
    <mergeCell ref="A139:A140"/>
    <mergeCell ref="B139:B140"/>
    <mergeCell ref="C139:C140"/>
    <mergeCell ref="D139:D140"/>
    <mergeCell ref="E139:E140"/>
    <mergeCell ref="A141:A142"/>
    <mergeCell ref="B141:B142"/>
    <mergeCell ref="C141:C142"/>
    <mergeCell ref="D141:D142"/>
    <mergeCell ref="E141:E142"/>
    <mergeCell ref="A143:A144"/>
    <mergeCell ref="B143:B144"/>
    <mergeCell ref="C143:C144"/>
    <mergeCell ref="D143:D144"/>
    <mergeCell ref="E143:E144"/>
    <mergeCell ref="A145:A146"/>
    <mergeCell ref="B145:B146"/>
    <mergeCell ref="C145:C146"/>
    <mergeCell ref="D145:D146"/>
    <mergeCell ref="E145:E146"/>
    <mergeCell ref="A147:A148"/>
    <mergeCell ref="B147:B148"/>
    <mergeCell ref="C147:C148"/>
    <mergeCell ref="D147:D148"/>
    <mergeCell ref="E147:E148"/>
    <mergeCell ref="A149:A150"/>
    <mergeCell ref="B149:B150"/>
    <mergeCell ref="C149:C150"/>
    <mergeCell ref="D149:D150"/>
    <mergeCell ref="E149:E150"/>
    <mergeCell ref="A151:A152"/>
    <mergeCell ref="B151:B152"/>
    <mergeCell ref="C151:C152"/>
    <mergeCell ref="D151:D152"/>
    <mergeCell ref="E151:E152"/>
    <mergeCell ref="A153:A154"/>
    <mergeCell ref="B153:B154"/>
    <mergeCell ref="C153:C154"/>
    <mergeCell ref="D153:D154"/>
    <mergeCell ref="E153:E154"/>
    <mergeCell ref="A155:A156"/>
    <mergeCell ref="B155:B156"/>
    <mergeCell ref="C155:C156"/>
    <mergeCell ref="D155:D156"/>
    <mergeCell ref="E155:E156"/>
    <mergeCell ref="A157:A158"/>
    <mergeCell ref="B157:B158"/>
    <mergeCell ref="C157:C158"/>
    <mergeCell ref="D157:D158"/>
    <mergeCell ref="E157:E158"/>
    <mergeCell ref="A159:A160"/>
    <mergeCell ref="B159:B160"/>
    <mergeCell ref="C159:C160"/>
    <mergeCell ref="D159:D160"/>
    <mergeCell ref="E159:E160"/>
    <mergeCell ref="A161:A162"/>
    <mergeCell ref="B161:B162"/>
    <mergeCell ref="C161:C162"/>
    <mergeCell ref="D161:D162"/>
    <mergeCell ref="E161:E162"/>
    <mergeCell ref="A163:A164"/>
    <mergeCell ref="B163:B164"/>
    <mergeCell ref="C163:C164"/>
    <mergeCell ref="D163:D164"/>
    <mergeCell ref="E163:E164"/>
    <mergeCell ref="A165:A166"/>
    <mergeCell ref="B165:B166"/>
    <mergeCell ref="C165:C166"/>
    <mergeCell ref="D165:D166"/>
    <mergeCell ref="E165:E166"/>
    <mergeCell ref="A167:A168"/>
    <mergeCell ref="B167:B168"/>
    <mergeCell ref="C167:C168"/>
    <mergeCell ref="D167:D168"/>
    <mergeCell ref="E167:E168"/>
    <mergeCell ref="A169:A170"/>
    <mergeCell ref="B169:B170"/>
    <mergeCell ref="C169:C170"/>
    <mergeCell ref="D169:D170"/>
    <mergeCell ref="E169:E170"/>
    <mergeCell ref="A171:A172"/>
    <mergeCell ref="B171:B172"/>
    <mergeCell ref="C171:C172"/>
    <mergeCell ref="D171:D172"/>
    <mergeCell ref="E171:E172"/>
    <mergeCell ref="A173:A174"/>
    <mergeCell ref="B173:B174"/>
    <mergeCell ref="C173:C174"/>
    <mergeCell ref="D173:D174"/>
    <mergeCell ref="E173:E174"/>
    <mergeCell ref="A175:A176"/>
    <mergeCell ref="B175:B176"/>
    <mergeCell ref="C175:C176"/>
    <mergeCell ref="D175:D176"/>
    <mergeCell ref="E175:E176"/>
    <mergeCell ref="A177:A178"/>
    <mergeCell ref="B177:B178"/>
    <mergeCell ref="C177:C178"/>
    <mergeCell ref="D177:D178"/>
    <mergeCell ref="E177:E178"/>
    <mergeCell ref="A179:A180"/>
    <mergeCell ref="B179:B180"/>
    <mergeCell ref="C179:C180"/>
    <mergeCell ref="D179:D180"/>
    <mergeCell ref="E179:E180"/>
    <mergeCell ref="A181:A182"/>
    <mergeCell ref="B181:B182"/>
    <mergeCell ref="C181:C182"/>
    <mergeCell ref="D181:D182"/>
    <mergeCell ref="E181:E182"/>
    <mergeCell ref="A183:A184"/>
    <mergeCell ref="B183:B184"/>
    <mergeCell ref="C183:C184"/>
    <mergeCell ref="D183:D184"/>
    <mergeCell ref="E183:E184"/>
    <mergeCell ref="A185:A186"/>
    <mergeCell ref="B185:B186"/>
    <mergeCell ref="C185:C186"/>
    <mergeCell ref="D185:D186"/>
    <mergeCell ref="E185:E186"/>
    <mergeCell ref="A187:A188"/>
    <mergeCell ref="B187:B188"/>
    <mergeCell ref="C187:C188"/>
    <mergeCell ref="D187:D188"/>
    <mergeCell ref="E187:E188"/>
    <mergeCell ref="A189:A190"/>
    <mergeCell ref="B189:B190"/>
    <mergeCell ref="C189:C190"/>
    <mergeCell ref="D189:D190"/>
    <mergeCell ref="E189:E190"/>
    <mergeCell ref="A191:A192"/>
    <mergeCell ref="B191:B192"/>
    <mergeCell ref="C191:C192"/>
    <mergeCell ref="D191:D192"/>
    <mergeCell ref="E191:E192"/>
    <mergeCell ref="A193:A194"/>
    <mergeCell ref="B193:B194"/>
    <mergeCell ref="C193:C194"/>
    <mergeCell ref="D193:D194"/>
    <mergeCell ref="E193:E194"/>
    <mergeCell ref="A195:A196"/>
    <mergeCell ref="B195:B196"/>
    <mergeCell ref="C195:C196"/>
    <mergeCell ref="D195:D196"/>
    <mergeCell ref="E195:E196"/>
    <mergeCell ref="A201:A202"/>
    <mergeCell ref="B201:B202"/>
    <mergeCell ref="C201:C202"/>
    <mergeCell ref="D201:D202"/>
    <mergeCell ref="E201:E202"/>
    <mergeCell ref="A197:A198"/>
    <mergeCell ref="B197:B198"/>
    <mergeCell ref="C197:C198"/>
    <mergeCell ref="D197:D198"/>
    <mergeCell ref="E197:E198"/>
    <mergeCell ref="A199:A200"/>
    <mergeCell ref="B199:B200"/>
    <mergeCell ref="C199:C200"/>
    <mergeCell ref="D199:D200"/>
    <mergeCell ref="E199:E20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3"/>
  <sheetViews>
    <sheetView topLeftCell="A177" workbookViewId="0">
      <selection sqref="A1:E333"/>
    </sheetView>
  </sheetViews>
  <sheetFormatPr defaultRowHeight="14.4" x14ac:dyDescent="0.3"/>
  <cols>
    <col min="5" max="5" width="13.44140625" customWidth="1"/>
  </cols>
  <sheetData>
    <row r="1" spans="1:5" x14ac:dyDescent="0.3">
      <c r="A1" s="126"/>
      <c r="B1" s="127" t="s">
        <v>619</v>
      </c>
      <c r="C1" s="126"/>
      <c r="D1" s="126"/>
      <c r="E1" s="126"/>
    </row>
    <row r="2" spans="1:5" x14ac:dyDescent="0.3">
      <c r="A2" s="126"/>
      <c r="B2" s="126"/>
      <c r="C2" s="126"/>
      <c r="D2" s="126"/>
      <c r="E2" s="126"/>
    </row>
    <row r="3" spans="1:5" x14ac:dyDescent="0.3">
      <c r="A3" s="126"/>
      <c r="B3" s="128" t="s">
        <v>565</v>
      </c>
      <c r="C3" s="126"/>
      <c r="D3" s="126"/>
      <c r="E3" s="126"/>
    </row>
    <row r="4" spans="1:5" ht="15" thickBot="1" x14ac:dyDescent="0.35">
      <c r="A4" s="126"/>
      <c r="B4" s="126"/>
      <c r="C4" s="126"/>
      <c r="D4" s="126"/>
      <c r="E4" s="126"/>
    </row>
    <row r="5" spans="1:5" ht="15" thickBot="1" x14ac:dyDescent="0.35">
      <c r="A5" s="261" t="s">
        <v>566</v>
      </c>
      <c r="B5" s="264" t="s">
        <v>567</v>
      </c>
      <c r="C5" s="264" t="s">
        <v>568</v>
      </c>
      <c r="D5" s="267" t="s">
        <v>620</v>
      </c>
      <c r="E5" s="267"/>
    </row>
    <row r="6" spans="1:5" ht="15" thickBot="1" x14ac:dyDescent="0.35">
      <c r="A6" s="262"/>
      <c r="B6" s="265"/>
      <c r="C6" s="265"/>
      <c r="D6" s="268" t="s">
        <v>570</v>
      </c>
      <c r="E6" s="268"/>
    </row>
    <row r="7" spans="1:5" x14ac:dyDescent="0.3">
      <c r="A7" s="262"/>
      <c r="B7" s="265"/>
      <c r="C7" s="265"/>
      <c r="D7" s="269" t="s">
        <v>571</v>
      </c>
      <c r="E7" s="271" t="s">
        <v>572</v>
      </c>
    </row>
    <row r="8" spans="1:5" ht="15" thickBot="1" x14ac:dyDescent="0.35">
      <c r="A8" s="263"/>
      <c r="B8" s="266"/>
      <c r="C8" s="266"/>
      <c r="D8" s="270"/>
      <c r="E8" s="270"/>
    </row>
    <row r="9" spans="1:5" x14ac:dyDescent="0.3">
      <c r="A9" s="254" t="s">
        <v>207</v>
      </c>
      <c r="B9" s="256" t="s">
        <v>573</v>
      </c>
      <c r="C9" s="258" t="s">
        <v>574</v>
      </c>
      <c r="D9" s="260" t="s">
        <v>575</v>
      </c>
      <c r="E9" s="258"/>
    </row>
    <row r="10" spans="1:5" ht="15" thickBot="1" x14ac:dyDescent="0.35">
      <c r="A10" s="255"/>
      <c r="B10" s="257"/>
      <c r="C10" s="259"/>
      <c r="D10" s="259"/>
      <c r="E10" s="259"/>
    </row>
    <row r="11" spans="1:5" x14ac:dyDescent="0.3">
      <c r="A11" s="254" t="s">
        <v>0</v>
      </c>
      <c r="B11" s="256" t="s">
        <v>573</v>
      </c>
      <c r="C11" s="258" t="s">
        <v>576</v>
      </c>
      <c r="D11" s="260" t="s">
        <v>575</v>
      </c>
      <c r="E11" s="258" t="s">
        <v>578</v>
      </c>
    </row>
    <row r="12" spans="1:5" ht="15" thickBot="1" x14ac:dyDescent="0.35">
      <c r="A12" s="255"/>
      <c r="B12" s="257"/>
      <c r="C12" s="259"/>
      <c r="D12" s="259"/>
      <c r="E12" s="259"/>
    </row>
    <row r="13" spans="1:5" x14ac:dyDescent="0.3">
      <c r="A13" s="239" t="s">
        <v>26</v>
      </c>
      <c r="B13" s="241" t="s">
        <v>573</v>
      </c>
      <c r="C13" s="243"/>
      <c r="D13" s="245" t="s">
        <v>621</v>
      </c>
      <c r="E13" s="248" t="s">
        <v>578</v>
      </c>
    </row>
    <row r="14" spans="1:5" ht="15" thickBot="1" x14ac:dyDescent="0.35">
      <c r="A14" s="240"/>
      <c r="B14" s="242"/>
      <c r="C14" s="244"/>
      <c r="D14" s="246"/>
      <c r="E14" s="246"/>
    </row>
    <row r="15" spans="1:5" x14ac:dyDescent="0.3">
      <c r="A15" s="239" t="s">
        <v>200</v>
      </c>
      <c r="B15" s="241" t="s">
        <v>573</v>
      </c>
      <c r="C15" s="243"/>
      <c r="D15" s="245" t="s">
        <v>621</v>
      </c>
      <c r="E15" s="247">
        <v>81.572000000000003</v>
      </c>
    </row>
    <row r="16" spans="1:5" ht="15" thickBot="1" x14ac:dyDescent="0.35">
      <c r="A16" s="240"/>
      <c r="B16" s="242"/>
      <c r="C16" s="244"/>
      <c r="D16" s="246"/>
      <c r="E16" s="246"/>
    </row>
    <row r="17" spans="1:5" x14ac:dyDescent="0.3">
      <c r="A17" s="239" t="s">
        <v>48</v>
      </c>
      <c r="B17" s="241" t="s">
        <v>573</v>
      </c>
      <c r="C17" s="243"/>
      <c r="D17" s="245" t="s">
        <v>621</v>
      </c>
      <c r="E17" s="248" t="s">
        <v>578</v>
      </c>
    </row>
    <row r="18" spans="1:5" ht="15" thickBot="1" x14ac:dyDescent="0.35">
      <c r="A18" s="240"/>
      <c r="B18" s="242"/>
      <c r="C18" s="244"/>
      <c r="D18" s="246"/>
      <c r="E18" s="246"/>
    </row>
    <row r="19" spans="1:5" x14ac:dyDescent="0.3">
      <c r="A19" s="239" t="s">
        <v>202</v>
      </c>
      <c r="B19" s="241" t="s">
        <v>573</v>
      </c>
      <c r="C19" s="243" t="s">
        <v>579</v>
      </c>
      <c r="D19" s="245" t="s">
        <v>621</v>
      </c>
      <c r="E19" s="247">
        <v>8.4870000000000001</v>
      </c>
    </row>
    <row r="20" spans="1:5" ht="15" thickBot="1" x14ac:dyDescent="0.35">
      <c r="A20" s="240"/>
      <c r="B20" s="242"/>
      <c r="C20" s="244"/>
      <c r="D20" s="246"/>
      <c r="E20" s="246"/>
    </row>
    <row r="21" spans="1:5" x14ac:dyDescent="0.3">
      <c r="A21" s="239" t="s">
        <v>70</v>
      </c>
      <c r="B21" s="241" t="s">
        <v>573</v>
      </c>
      <c r="C21" s="243"/>
      <c r="D21" s="245" t="s">
        <v>621</v>
      </c>
      <c r="E21" s="248" t="s">
        <v>578</v>
      </c>
    </row>
    <row r="22" spans="1:5" ht="15" thickBot="1" x14ac:dyDescent="0.35">
      <c r="A22" s="240"/>
      <c r="B22" s="242"/>
      <c r="C22" s="244"/>
      <c r="D22" s="246"/>
      <c r="E22" s="246"/>
    </row>
    <row r="23" spans="1:5" x14ac:dyDescent="0.3">
      <c r="A23" s="239" t="s">
        <v>204</v>
      </c>
      <c r="B23" s="241" t="s">
        <v>573</v>
      </c>
      <c r="C23" s="243" t="s">
        <v>581</v>
      </c>
      <c r="D23" s="245" t="s">
        <v>621</v>
      </c>
      <c r="E23" s="247">
        <v>32.970999999999997</v>
      </c>
    </row>
    <row r="24" spans="1:5" ht="15" thickBot="1" x14ac:dyDescent="0.35">
      <c r="A24" s="240"/>
      <c r="B24" s="242"/>
      <c r="C24" s="244"/>
      <c r="D24" s="246"/>
      <c r="E24" s="246"/>
    </row>
    <row r="25" spans="1:5" x14ac:dyDescent="0.3">
      <c r="A25" s="239" t="s">
        <v>92</v>
      </c>
      <c r="B25" s="241" t="s">
        <v>573</v>
      </c>
      <c r="C25" s="243"/>
      <c r="D25" s="245" t="s">
        <v>621</v>
      </c>
      <c r="E25" s="248" t="s">
        <v>578</v>
      </c>
    </row>
    <row r="26" spans="1:5" ht="15" thickBot="1" x14ac:dyDescent="0.35">
      <c r="A26" s="240"/>
      <c r="B26" s="242"/>
      <c r="C26" s="244"/>
      <c r="D26" s="246"/>
      <c r="E26" s="246"/>
    </row>
    <row r="27" spans="1:5" x14ac:dyDescent="0.3">
      <c r="A27" s="239" t="s">
        <v>206</v>
      </c>
      <c r="B27" s="241" t="s">
        <v>573</v>
      </c>
      <c r="C27" s="243" t="s">
        <v>582</v>
      </c>
      <c r="D27" s="245" t="s">
        <v>621</v>
      </c>
      <c r="E27" s="247">
        <v>14.949</v>
      </c>
    </row>
    <row r="28" spans="1:5" ht="15" thickBot="1" x14ac:dyDescent="0.35">
      <c r="A28" s="240"/>
      <c r="B28" s="242"/>
      <c r="C28" s="244"/>
      <c r="D28" s="246"/>
      <c r="E28" s="246"/>
    </row>
    <row r="29" spans="1:5" x14ac:dyDescent="0.3">
      <c r="A29" s="239" t="s">
        <v>112</v>
      </c>
      <c r="B29" s="241" t="s">
        <v>573</v>
      </c>
      <c r="C29" s="243"/>
      <c r="D29" s="245" t="s">
        <v>621</v>
      </c>
      <c r="E29" s="248" t="s">
        <v>578</v>
      </c>
    </row>
    <row r="30" spans="1:5" ht="15" thickBot="1" x14ac:dyDescent="0.35">
      <c r="A30" s="240"/>
      <c r="B30" s="242"/>
      <c r="C30" s="244"/>
      <c r="D30" s="246"/>
      <c r="E30" s="246"/>
    </row>
    <row r="31" spans="1:5" x14ac:dyDescent="0.3">
      <c r="A31" s="239" t="s">
        <v>134</v>
      </c>
      <c r="B31" s="241" t="s">
        <v>573</v>
      </c>
      <c r="C31" s="243"/>
      <c r="D31" s="245" t="s">
        <v>621</v>
      </c>
      <c r="E31" s="248" t="s">
        <v>578</v>
      </c>
    </row>
    <row r="32" spans="1:5" ht="15" thickBot="1" x14ac:dyDescent="0.35">
      <c r="A32" s="240"/>
      <c r="B32" s="242"/>
      <c r="C32" s="244"/>
      <c r="D32" s="246"/>
      <c r="E32" s="246"/>
    </row>
    <row r="33" spans="1:5" x14ac:dyDescent="0.3">
      <c r="A33" s="239" t="s">
        <v>156</v>
      </c>
      <c r="B33" s="241" t="s">
        <v>573</v>
      </c>
      <c r="C33" s="243"/>
      <c r="D33" s="245" t="s">
        <v>621</v>
      </c>
      <c r="E33" s="248" t="s">
        <v>578</v>
      </c>
    </row>
    <row r="34" spans="1:5" ht="15" thickBot="1" x14ac:dyDescent="0.35">
      <c r="A34" s="240"/>
      <c r="B34" s="242"/>
      <c r="C34" s="244"/>
      <c r="D34" s="246"/>
      <c r="E34" s="246"/>
    </row>
    <row r="35" spans="1:5" x14ac:dyDescent="0.3">
      <c r="A35" s="239" t="s">
        <v>178</v>
      </c>
      <c r="B35" s="241" t="s">
        <v>573</v>
      </c>
      <c r="C35" s="243" t="s">
        <v>583</v>
      </c>
      <c r="D35" s="245" t="s">
        <v>621</v>
      </c>
      <c r="E35" s="247">
        <v>22.757999999999999</v>
      </c>
    </row>
    <row r="36" spans="1:5" ht="15" thickBot="1" x14ac:dyDescent="0.35">
      <c r="A36" s="240"/>
      <c r="B36" s="242"/>
      <c r="C36" s="244"/>
      <c r="D36" s="246"/>
      <c r="E36" s="246"/>
    </row>
    <row r="37" spans="1:5" x14ac:dyDescent="0.3">
      <c r="A37" s="239" t="s">
        <v>198</v>
      </c>
      <c r="B37" s="241" t="s">
        <v>573</v>
      </c>
      <c r="C37" s="243" t="s">
        <v>584</v>
      </c>
      <c r="D37" s="245" t="s">
        <v>621</v>
      </c>
      <c r="E37" s="253">
        <v>6.1</v>
      </c>
    </row>
    <row r="38" spans="1:5" ht="15" thickBot="1" x14ac:dyDescent="0.35">
      <c r="A38" s="240"/>
      <c r="B38" s="242"/>
      <c r="C38" s="244"/>
      <c r="D38" s="246"/>
      <c r="E38" s="246"/>
    </row>
    <row r="39" spans="1:5" x14ac:dyDescent="0.3">
      <c r="A39" s="239" t="s">
        <v>28</v>
      </c>
      <c r="B39" s="241" t="s">
        <v>573</v>
      </c>
      <c r="C39" s="243"/>
      <c r="D39" s="245" t="s">
        <v>621</v>
      </c>
      <c r="E39" s="248" t="s">
        <v>578</v>
      </c>
    </row>
    <row r="40" spans="1:5" ht="15" thickBot="1" x14ac:dyDescent="0.35">
      <c r="A40" s="240"/>
      <c r="B40" s="242"/>
      <c r="C40" s="244"/>
      <c r="D40" s="246"/>
      <c r="E40" s="246"/>
    </row>
    <row r="41" spans="1:5" x14ac:dyDescent="0.3">
      <c r="A41" s="239" t="s">
        <v>30</v>
      </c>
      <c r="B41" s="241" t="s">
        <v>573</v>
      </c>
      <c r="C41" s="243"/>
      <c r="D41" s="245" t="s">
        <v>621</v>
      </c>
      <c r="E41" s="248" t="s">
        <v>578</v>
      </c>
    </row>
    <row r="42" spans="1:5" ht="15" thickBot="1" x14ac:dyDescent="0.35">
      <c r="A42" s="240"/>
      <c r="B42" s="242"/>
      <c r="C42" s="244"/>
      <c r="D42" s="246"/>
      <c r="E42" s="246"/>
    </row>
    <row r="43" spans="1:5" x14ac:dyDescent="0.3">
      <c r="A43" s="239" t="s">
        <v>32</v>
      </c>
      <c r="B43" s="241" t="s">
        <v>573</v>
      </c>
      <c r="C43" s="249">
        <v>100911</v>
      </c>
      <c r="D43" s="245" t="s">
        <v>621</v>
      </c>
      <c r="E43" s="247">
        <v>9.7680000000000007</v>
      </c>
    </row>
    <row r="44" spans="1:5" ht="15" thickBot="1" x14ac:dyDescent="0.35">
      <c r="A44" s="240"/>
      <c r="B44" s="242"/>
      <c r="C44" s="244"/>
      <c r="D44" s="246"/>
      <c r="E44" s="246"/>
    </row>
    <row r="45" spans="1:5" x14ac:dyDescent="0.3">
      <c r="A45" s="239" t="s">
        <v>34</v>
      </c>
      <c r="B45" s="241" t="s">
        <v>573</v>
      </c>
      <c r="C45" s="249">
        <v>100912</v>
      </c>
      <c r="D45" s="245" t="s">
        <v>621</v>
      </c>
      <c r="E45" s="247">
        <v>3.4409999999999998</v>
      </c>
    </row>
    <row r="46" spans="1:5" ht="15" thickBot="1" x14ac:dyDescent="0.35">
      <c r="A46" s="240"/>
      <c r="B46" s="242"/>
      <c r="C46" s="244"/>
      <c r="D46" s="246"/>
      <c r="E46" s="246"/>
    </row>
    <row r="47" spans="1:5" x14ac:dyDescent="0.3">
      <c r="A47" s="239" t="s">
        <v>36</v>
      </c>
      <c r="B47" s="241" t="s">
        <v>573</v>
      </c>
      <c r="C47" s="243"/>
      <c r="D47" s="245" t="s">
        <v>621</v>
      </c>
      <c r="E47" s="248" t="s">
        <v>578</v>
      </c>
    </row>
    <row r="48" spans="1:5" ht="15" thickBot="1" x14ac:dyDescent="0.35">
      <c r="A48" s="240"/>
      <c r="B48" s="242"/>
      <c r="C48" s="244"/>
      <c r="D48" s="246"/>
      <c r="E48" s="246"/>
    </row>
    <row r="49" spans="1:5" x14ac:dyDescent="0.3">
      <c r="A49" s="239" t="s">
        <v>38</v>
      </c>
      <c r="B49" s="241" t="s">
        <v>573</v>
      </c>
      <c r="C49" s="252">
        <v>44299</v>
      </c>
      <c r="D49" s="245" t="s">
        <v>621</v>
      </c>
      <c r="E49" s="247">
        <v>22.039000000000001</v>
      </c>
    </row>
    <row r="50" spans="1:5" ht="15" thickBot="1" x14ac:dyDescent="0.35">
      <c r="A50" s="240"/>
      <c r="B50" s="242"/>
      <c r="C50" s="244"/>
      <c r="D50" s="246"/>
      <c r="E50" s="246"/>
    </row>
    <row r="51" spans="1:5" x14ac:dyDescent="0.3">
      <c r="A51" s="239" t="s">
        <v>40</v>
      </c>
      <c r="B51" s="241" t="s">
        <v>573</v>
      </c>
      <c r="C51" s="243" t="s">
        <v>586</v>
      </c>
      <c r="D51" s="245" t="s">
        <v>621</v>
      </c>
      <c r="E51" s="247">
        <v>5.1440000000000001</v>
      </c>
    </row>
    <row r="52" spans="1:5" ht="15" thickBot="1" x14ac:dyDescent="0.35">
      <c r="A52" s="240"/>
      <c r="B52" s="242"/>
      <c r="C52" s="244"/>
      <c r="D52" s="246"/>
      <c r="E52" s="246"/>
    </row>
    <row r="53" spans="1:5" x14ac:dyDescent="0.3">
      <c r="A53" s="239" t="s">
        <v>42</v>
      </c>
      <c r="B53" s="241" t="s">
        <v>573</v>
      </c>
      <c r="C53" s="243" t="s">
        <v>588</v>
      </c>
      <c r="D53" s="245" t="s">
        <v>621</v>
      </c>
      <c r="E53" s="247">
        <v>4.2370000000000001</v>
      </c>
    </row>
    <row r="54" spans="1:5" ht="15" thickBot="1" x14ac:dyDescent="0.35">
      <c r="A54" s="240"/>
      <c r="B54" s="242"/>
      <c r="C54" s="244"/>
      <c r="D54" s="246"/>
      <c r="E54" s="246"/>
    </row>
    <row r="55" spans="1:5" x14ac:dyDescent="0.3">
      <c r="A55" s="239" t="s">
        <v>44</v>
      </c>
      <c r="B55" s="241" t="s">
        <v>573</v>
      </c>
      <c r="C55" s="243"/>
      <c r="D55" s="245" t="s">
        <v>621</v>
      </c>
      <c r="E55" s="248" t="s">
        <v>578</v>
      </c>
    </row>
    <row r="56" spans="1:5" ht="15" thickBot="1" x14ac:dyDescent="0.35">
      <c r="A56" s="240"/>
      <c r="B56" s="242"/>
      <c r="C56" s="244"/>
      <c r="D56" s="246"/>
      <c r="E56" s="246"/>
    </row>
    <row r="57" spans="1:5" x14ac:dyDescent="0.3">
      <c r="A57" s="239" t="s">
        <v>46</v>
      </c>
      <c r="B57" s="241" t="s">
        <v>573</v>
      </c>
      <c r="C57" s="243"/>
      <c r="D57" s="245" t="s">
        <v>621</v>
      </c>
      <c r="E57" s="248" t="s">
        <v>578</v>
      </c>
    </row>
    <row r="58" spans="1:5" ht="15" thickBot="1" x14ac:dyDescent="0.35">
      <c r="A58" s="240"/>
      <c r="B58" s="242"/>
      <c r="C58" s="244"/>
      <c r="D58" s="246"/>
      <c r="E58" s="246"/>
    </row>
    <row r="59" spans="1:5" x14ac:dyDescent="0.3">
      <c r="A59" s="239" t="s">
        <v>50</v>
      </c>
      <c r="B59" s="241" t="s">
        <v>573</v>
      </c>
      <c r="C59" s="249">
        <v>100906</v>
      </c>
      <c r="D59" s="245" t="s">
        <v>621</v>
      </c>
      <c r="E59" s="247">
        <v>1.8049999999999999</v>
      </c>
    </row>
    <row r="60" spans="1:5" ht="15" thickBot="1" x14ac:dyDescent="0.35">
      <c r="A60" s="240"/>
      <c r="B60" s="242"/>
      <c r="C60" s="244"/>
      <c r="D60" s="246"/>
      <c r="E60" s="246"/>
    </row>
    <row r="61" spans="1:5" x14ac:dyDescent="0.3">
      <c r="A61" s="239" t="s">
        <v>52</v>
      </c>
      <c r="B61" s="241" t="s">
        <v>573</v>
      </c>
      <c r="C61" s="249">
        <v>100915</v>
      </c>
      <c r="D61" s="245" t="s">
        <v>621</v>
      </c>
      <c r="E61" s="247">
        <v>7.9390000000000001</v>
      </c>
    </row>
    <row r="62" spans="1:5" ht="15" thickBot="1" x14ac:dyDescent="0.35">
      <c r="A62" s="240"/>
      <c r="B62" s="242"/>
      <c r="C62" s="244"/>
      <c r="D62" s="246"/>
      <c r="E62" s="246"/>
    </row>
    <row r="63" spans="1:5" x14ac:dyDescent="0.3">
      <c r="A63" s="239" t="s">
        <v>54</v>
      </c>
      <c r="B63" s="241" t="s">
        <v>573</v>
      </c>
      <c r="C63" s="243" t="s">
        <v>590</v>
      </c>
      <c r="D63" s="245" t="s">
        <v>621</v>
      </c>
      <c r="E63" s="247">
        <v>4.7039999999999997</v>
      </c>
    </row>
    <row r="64" spans="1:5" ht="15" thickBot="1" x14ac:dyDescent="0.35">
      <c r="A64" s="240"/>
      <c r="B64" s="242"/>
      <c r="C64" s="244"/>
      <c r="D64" s="246"/>
      <c r="E64" s="246"/>
    </row>
    <row r="65" spans="1:5" x14ac:dyDescent="0.3">
      <c r="A65" s="239" t="s">
        <v>56</v>
      </c>
      <c r="B65" s="241" t="s">
        <v>573</v>
      </c>
      <c r="C65" s="243"/>
      <c r="D65" s="245" t="s">
        <v>621</v>
      </c>
      <c r="E65" s="248" t="s">
        <v>578</v>
      </c>
    </row>
    <row r="66" spans="1:5" ht="15" thickBot="1" x14ac:dyDescent="0.35">
      <c r="A66" s="240"/>
      <c r="B66" s="242"/>
      <c r="C66" s="244"/>
      <c r="D66" s="246"/>
      <c r="E66" s="246"/>
    </row>
    <row r="67" spans="1:5" x14ac:dyDescent="0.3">
      <c r="A67" s="239" t="s">
        <v>58</v>
      </c>
      <c r="B67" s="241" t="s">
        <v>573</v>
      </c>
      <c r="C67" s="249">
        <v>1670182</v>
      </c>
      <c r="D67" s="245" t="s">
        <v>621</v>
      </c>
      <c r="E67" s="248" t="s">
        <v>578</v>
      </c>
    </row>
    <row r="68" spans="1:5" ht="15" thickBot="1" x14ac:dyDescent="0.35">
      <c r="A68" s="240"/>
      <c r="B68" s="242"/>
      <c r="C68" s="244"/>
      <c r="D68" s="246"/>
      <c r="E68" s="246"/>
    </row>
    <row r="69" spans="1:5" x14ac:dyDescent="0.3">
      <c r="A69" s="239" t="s">
        <v>60</v>
      </c>
      <c r="B69" s="241" t="s">
        <v>573</v>
      </c>
      <c r="C69" s="252">
        <v>71690</v>
      </c>
      <c r="D69" s="245" t="s">
        <v>621</v>
      </c>
      <c r="E69" s="247">
        <v>2.0920000000000001</v>
      </c>
    </row>
    <row r="70" spans="1:5" ht="15" thickBot="1" x14ac:dyDescent="0.35">
      <c r="A70" s="240"/>
      <c r="B70" s="242"/>
      <c r="C70" s="244"/>
      <c r="D70" s="246"/>
      <c r="E70" s="246"/>
    </row>
    <row r="71" spans="1:5" x14ac:dyDescent="0.3">
      <c r="A71" s="239" t="s">
        <v>62</v>
      </c>
      <c r="B71" s="241" t="s">
        <v>573</v>
      </c>
      <c r="C71" s="243"/>
      <c r="D71" s="245" t="s">
        <v>621</v>
      </c>
      <c r="E71" s="248" t="s">
        <v>578</v>
      </c>
    </row>
    <row r="72" spans="1:5" ht="15" thickBot="1" x14ac:dyDescent="0.35">
      <c r="A72" s="240"/>
      <c r="B72" s="242"/>
      <c r="C72" s="244"/>
      <c r="D72" s="246"/>
      <c r="E72" s="246"/>
    </row>
    <row r="73" spans="1:5" x14ac:dyDescent="0.3">
      <c r="A73" s="239" t="s">
        <v>64</v>
      </c>
      <c r="B73" s="241" t="s">
        <v>573</v>
      </c>
      <c r="C73" s="243"/>
      <c r="D73" s="245" t="s">
        <v>621</v>
      </c>
      <c r="E73" s="248" t="s">
        <v>578</v>
      </c>
    </row>
    <row r="74" spans="1:5" ht="15" thickBot="1" x14ac:dyDescent="0.35">
      <c r="A74" s="240"/>
      <c r="B74" s="242"/>
      <c r="C74" s="244"/>
      <c r="D74" s="246"/>
      <c r="E74" s="246"/>
    </row>
    <row r="75" spans="1:5" x14ac:dyDescent="0.3">
      <c r="A75" s="239" t="s">
        <v>66</v>
      </c>
      <c r="B75" s="241" t="s">
        <v>573</v>
      </c>
      <c r="C75" s="243"/>
      <c r="D75" s="245" t="s">
        <v>621</v>
      </c>
      <c r="E75" s="248" t="s">
        <v>578</v>
      </c>
    </row>
    <row r="76" spans="1:5" ht="15" thickBot="1" x14ac:dyDescent="0.35">
      <c r="A76" s="240"/>
      <c r="B76" s="242"/>
      <c r="C76" s="244"/>
      <c r="D76" s="246"/>
      <c r="E76" s="246"/>
    </row>
    <row r="77" spans="1:5" x14ac:dyDescent="0.3">
      <c r="A77" s="239" t="s">
        <v>68</v>
      </c>
      <c r="B77" s="241" t="s">
        <v>573</v>
      </c>
      <c r="C77" s="243" t="s">
        <v>592</v>
      </c>
      <c r="D77" s="245" t="s">
        <v>621</v>
      </c>
      <c r="E77" s="247">
        <v>19.367999999999999</v>
      </c>
    </row>
    <row r="78" spans="1:5" ht="15" thickBot="1" x14ac:dyDescent="0.35">
      <c r="A78" s="240"/>
      <c r="B78" s="242"/>
      <c r="C78" s="244"/>
      <c r="D78" s="246"/>
      <c r="E78" s="246"/>
    </row>
    <row r="79" spans="1:5" x14ac:dyDescent="0.3">
      <c r="A79" s="239" t="s">
        <v>72</v>
      </c>
      <c r="B79" s="241" t="s">
        <v>573</v>
      </c>
      <c r="C79" s="243"/>
      <c r="D79" s="245" t="s">
        <v>621</v>
      </c>
      <c r="E79" s="248" t="s">
        <v>578</v>
      </c>
    </row>
    <row r="80" spans="1:5" ht="15" thickBot="1" x14ac:dyDescent="0.35">
      <c r="A80" s="240"/>
      <c r="B80" s="242"/>
      <c r="C80" s="244"/>
      <c r="D80" s="246"/>
      <c r="E80" s="246"/>
    </row>
    <row r="81" spans="1:5" x14ac:dyDescent="0.3">
      <c r="A81" s="239" t="s">
        <v>74</v>
      </c>
      <c r="B81" s="241" t="s">
        <v>573</v>
      </c>
      <c r="C81" s="243"/>
      <c r="D81" s="245" t="s">
        <v>621</v>
      </c>
      <c r="E81" s="248" t="s">
        <v>578</v>
      </c>
    </row>
    <row r="82" spans="1:5" ht="15" thickBot="1" x14ac:dyDescent="0.35">
      <c r="A82" s="240"/>
      <c r="B82" s="242"/>
      <c r="C82" s="244"/>
      <c r="D82" s="246"/>
      <c r="E82" s="246"/>
    </row>
    <row r="83" spans="1:5" x14ac:dyDescent="0.3">
      <c r="A83" s="239" t="s">
        <v>76</v>
      </c>
      <c r="B83" s="241" t="s">
        <v>573</v>
      </c>
      <c r="C83" s="243" t="s">
        <v>593</v>
      </c>
      <c r="D83" s="245" t="s">
        <v>621</v>
      </c>
      <c r="E83" s="251">
        <v>18.25</v>
      </c>
    </row>
    <row r="84" spans="1:5" ht="15" thickBot="1" x14ac:dyDescent="0.35">
      <c r="A84" s="240"/>
      <c r="B84" s="242"/>
      <c r="C84" s="244"/>
      <c r="D84" s="246"/>
      <c r="E84" s="246"/>
    </row>
    <row r="85" spans="1:5" x14ac:dyDescent="0.3">
      <c r="A85" s="239" t="s">
        <v>78</v>
      </c>
      <c r="B85" s="241" t="s">
        <v>573</v>
      </c>
      <c r="C85" s="243"/>
      <c r="D85" s="245" t="s">
        <v>621</v>
      </c>
      <c r="E85" s="248" t="s">
        <v>578</v>
      </c>
    </row>
    <row r="86" spans="1:5" ht="15" thickBot="1" x14ac:dyDescent="0.35">
      <c r="A86" s="240"/>
      <c r="B86" s="242"/>
      <c r="C86" s="244"/>
      <c r="D86" s="246"/>
      <c r="E86" s="246"/>
    </row>
    <row r="87" spans="1:5" x14ac:dyDescent="0.3">
      <c r="A87" s="239" t="s">
        <v>80</v>
      </c>
      <c r="B87" s="241" t="s">
        <v>573</v>
      </c>
      <c r="C87" s="243"/>
      <c r="D87" s="245" t="s">
        <v>621</v>
      </c>
      <c r="E87" s="248" t="s">
        <v>578</v>
      </c>
    </row>
    <row r="88" spans="1:5" ht="15" thickBot="1" x14ac:dyDescent="0.35">
      <c r="A88" s="240"/>
      <c r="B88" s="242"/>
      <c r="C88" s="244"/>
      <c r="D88" s="246"/>
      <c r="E88" s="246"/>
    </row>
    <row r="89" spans="1:5" x14ac:dyDescent="0.3">
      <c r="A89" s="239" t="s">
        <v>82</v>
      </c>
      <c r="B89" s="241" t="s">
        <v>573</v>
      </c>
      <c r="C89" s="250">
        <v>1671810</v>
      </c>
      <c r="D89" s="245" t="s">
        <v>621</v>
      </c>
      <c r="E89" s="247">
        <v>9.7829999999999995</v>
      </c>
    </row>
    <row r="90" spans="1:5" ht="15" thickBot="1" x14ac:dyDescent="0.35">
      <c r="A90" s="240"/>
      <c r="B90" s="242"/>
      <c r="C90" s="244"/>
      <c r="D90" s="246"/>
      <c r="E90" s="246"/>
    </row>
    <row r="91" spans="1:5" x14ac:dyDescent="0.3">
      <c r="A91" s="239" t="s">
        <v>84</v>
      </c>
      <c r="B91" s="241" t="s">
        <v>573</v>
      </c>
      <c r="C91" s="243" t="s">
        <v>595</v>
      </c>
      <c r="D91" s="245" t="s">
        <v>621</v>
      </c>
      <c r="E91" s="247">
        <v>16.585999999999999</v>
      </c>
    </row>
    <row r="92" spans="1:5" ht="15" thickBot="1" x14ac:dyDescent="0.35">
      <c r="A92" s="240"/>
      <c r="B92" s="242"/>
      <c r="C92" s="244"/>
      <c r="D92" s="246"/>
      <c r="E92" s="246"/>
    </row>
    <row r="93" spans="1:5" x14ac:dyDescent="0.3">
      <c r="A93" s="239" t="s">
        <v>86</v>
      </c>
      <c r="B93" s="241" t="s">
        <v>573</v>
      </c>
      <c r="C93" s="243"/>
      <c r="D93" s="245" t="s">
        <v>621</v>
      </c>
      <c r="E93" s="248" t="s">
        <v>578</v>
      </c>
    </row>
    <row r="94" spans="1:5" ht="15" thickBot="1" x14ac:dyDescent="0.35">
      <c r="A94" s="240"/>
      <c r="B94" s="242"/>
      <c r="C94" s="244"/>
      <c r="D94" s="246"/>
      <c r="E94" s="246"/>
    </row>
    <row r="95" spans="1:5" x14ac:dyDescent="0.3">
      <c r="A95" s="239" t="s">
        <v>88</v>
      </c>
      <c r="B95" s="241" t="s">
        <v>573</v>
      </c>
      <c r="C95" s="243"/>
      <c r="D95" s="245" t="s">
        <v>621</v>
      </c>
      <c r="E95" s="248" t="s">
        <v>578</v>
      </c>
    </row>
    <row r="96" spans="1:5" ht="15" thickBot="1" x14ac:dyDescent="0.35">
      <c r="A96" s="240"/>
      <c r="B96" s="242"/>
      <c r="C96" s="244"/>
      <c r="D96" s="246"/>
      <c r="E96" s="246"/>
    </row>
    <row r="97" spans="1:5" x14ac:dyDescent="0.3">
      <c r="A97" s="239" t="s">
        <v>90</v>
      </c>
      <c r="B97" s="241" t="s">
        <v>573</v>
      </c>
      <c r="C97" s="249">
        <v>100907</v>
      </c>
      <c r="D97" s="245" t="s">
        <v>621</v>
      </c>
      <c r="E97" s="247">
        <v>1.9139999999999999</v>
      </c>
    </row>
    <row r="98" spans="1:5" ht="15" thickBot="1" x14ac:dyDescent="0.35">
      <c r="A98" s="240"/>
      <c r="B98" s="242"/>
      <c r="C98" s="244"/>
      <c r="D98" s="246"/>
      <c r="E98" s="246"/>
    </row>
    <row r="99" spans="1:5" x14ac:dyDescent="0.3">
      <c r="A99" s="239" t="s">
        <v>94</v>
      </c>
      <c r="B99" s="241" t="s">
        <v>573</v>
      </c>
      <c r="C99" s="243" t="s">
        <v>596</v>
      </c>
      <c r="D99" s="245" t="s">
        <v>621</v>
      </c>
      <c r="E99" s="247">
        <v>11.496</v>
      </c>
    </row>
    <row r="100" spans="1:5" ht="15" thickBot="1" x14ac:dyDescent="0.35">
      <c r="A100" s="240"/>
      <c r="B100" s="242"/>
      <c r="C100" s="244"/>
      <c r="D100" s="246"/>
      <c r="E100" s="246"/>
    </row>
    <row r="101" spans="1:5" x14ac:dyDescent="0.3">
      <c r="A101" s="239" t="s">
        <v>96</v>
      </c>
      <c r="B101" s="241" t="s">
        <v>573</v>
      </c>
      <c r="C101" s="243"/>
      <c r="D101" s="245" t="s">
        <v>621</v>
      </c>
      <c r="E101" s="248" t="s">
        <v>578</v>
      </c>
    </row>
    <row r="102" spans="1:5" ht="15" thickBot="1" x14ac:dyDescent="0.35">
      <c r="A102" s="240"/>
      <c r="B102" s="242"/>
      <c r="C102" s="244"/>
      <c r="D102" s="246"/>
      <c r="E102" s="246"/>
    </row>
    <row r="103" spans="1:5" x14ac:dyDescent="0.3">
      <c r="A103" s="239" t="s">
        <v>98</v>
      </c>
      <c r="B103" s="241" t="s">
        <v>573</v>
      </c>
      <c r="C103" s="243"/>
      <c r="D103" s="245" t="s">
        <v>621</v>
      </c>
      <c r="E103" s="248" t="s">
        <v>578</v>
      </c>
    </row>
    <row r="104" spans="1:5" ht="15" thickBot="1" x14ac:dyDescent="0.35">
      <c r="A104" s="240"/>
      <c r="B104" s="242"/>
      <c r="C104" s="244"/>
      <c r="D104" s="246"/>
      <c r="E104" s="246"/>
    </row>
    <row r="105" spans="1:5" x14ac:dyDescent="0.3">
      <c r="A105" s="239" t="s">
        <v>100</v>
      </c>
      <c r="B105" s="241" t="s">
        <v>573</v>
      </c>
      <c r="C105" s="243" t="s">
        <v>597</v>
      </c>
      <c r="D105" s="245" t="s">
        <v>621</v>
      </c>
      <c r="E105" s="247">
        <v>11.872</v>
      </c>
    </row>
    <row r="106" spans="1:5" ht="15" thickBot="1" x14ac:dyDescent="0.35">
      <c r="A106" s="240"/>
      <c r="B106" s="242"/>
      <c r="C106" s="244"/>
      <c r="D106" s="246"/>
      <c r="E106" s="246"/>
    </row>
    <row r="107" spans="1:5" x14ac:dyDescent="0.3">
      <c r="A107" s="239" t="s">
        <v>102</v>
      </c>
      <c r="B107" s="241" t="s">
        <v>573</v>
      </c>
      <c r="C107" s="243" t="s">
        <v>598</v>
      </c>
      <c r="D107" s="245" t="s">
        <v>621</v>
      </c>
      <c r="E107" s="247">
        <v>15.356</v>
      </c>
    </row>
    <row r="108" spans="1:5" ht="15" thickBot="1" x14ac:dyDescent="0.35">
      <c r="A108" s="240"/>
      <c r="B108" s="242"/>
      <c r="C108" s="244"/>
      <c r="D108" s="246"/>
      <c r="E108" s="246"/>
    </row>
    <row r="109" spans="1:5" x14ac:dyDescent="0.3">
      <c r="A109" s="239" t="s">
        <v>104</v>
      </c>
      <c r="B109" s="241" t="s">
        <v>573</v>
      </c>
      <c r="C109" s="243"/>
      <c r="D109" s="245" t="s">
        <v>621</v>
      </c>
      <c r="E109" s="248" t="s">
        <v>578</v>
      </c>
    </row>
    <row r="110" spans="1:5" ht="15" thickBot="1" x14ac:dyDescent="0.35">
      <c r="A110" s="240"/>
      <c r="B110" s="242"/>
      <c r="C110" s="244"/>
      <c r="D110" s="246"/>
      <c r="E110" s="246"/>
    </row>
    <row r="111" spans="1:5" x14ac:dyDescent="0.3">
      <c r="A111" s="239" t="s">
        <v>106</v>
      </c>
      <c r="B111" s="241" t="s">
        <v>573</v>
      </c>
      <c r="C111" s="243"/>
      <c r="D111" s="245" t="s">
        <v>621</v>
      </c>
      <c r="E111" s="248" t="s">
        <v>578</v>
      </c>
    </row>
    <row r="112" spans="1:5" ht="15" thickBot="1" x14ac:dyDescent="0.35">
      <c r="A112" s="240"/>
      <c r="B112" s="242"/>
      <c r="C112" s="244"/>
      <c r="D112" s="246"/>
      <c r="E112" s="246"/>
    </row>
    <row r="113" spans="1:5" x14ac:dyDescent="0.3">
      <c r="A113" s="239" t="s">
        <v>108</v>
      </c>
      <c r="B113" s="241" t="s">
        <v>573</v>
      </c>
      <c r="C113" s="243"/>
      <c r="D113" s="245" t="s">
        <v>621</v>
      </c>
      <c r="E113" s="248" t="s">
        <v>578</v>
      </c>
    </row>
    <row r="114" spans="1:5" ht="15" thickBot="1" x14ac:dyDescent="0.35">
      <c r="A114" s="240"/>
      <c r="B114" s="242"/>
      <c r="C114" s="244"/>
      <c r="D114" s="246"/>
      <c r="E114" s="246"/>
    </row>
    <row r="115" spans="1:5" x14ac:dyDescent="0.3">
      <c r="A115" s="239" t="s">
        <v>110</v>
      </c>
      <c r="B115" s="241" t="s">
        <v>573</v>
      </c>
      <c r="C115" s="243" t="s">
        <v>599</v>
      </c>
      <c r="D115" s="245" t="s">
        <v>621</v>
      </c>
      <c r="E115" s="247">
        <v>15.388</v>
      </c>
    </row>
    <row r="116" spans="1:5" ht="15" thickBot="1" x14ac:dyDescent="0.35">
      <c r="A116" s="240"/>
      <c r="B116" s="242"/>
      <c r="C116" s="244"/>
      <c r="D116" s="246"/>
      <c r="E116" s="246"/>
    </row>
    <row r="117" spans="1:5" x14ac:dyDescent="0.3">
      <c r="A117" s="239" t="s">
        <v>114</v>
      </c>
      <c r="B117" s="241" t="s">
        <v>573</v>
      </c>
      <c r="C117" s="243"/>
      <c r="D117" s="245" t="s">
        <v>621</v>
      </c>
      <c r="E117" s="248" t="s">
        <v>578</v>
      </c>
    </row>
    <row r="118" spans="1:5" ht="15" thickBot="1" x14ac:dyDescent="0.35">
      <c r="A118" s="240"/>
      <c r="B118" s="242"/>
      <c r="C118" s="244"/>
      <c r="D118" s="246"/>
      <c r="E118" s="246"/>
    </row>
    <row r="119" spans="1:5" x14ac:dyDescent="0.3">
      <c r="A119" s="239" t="s">
        <v>116</v>
      </c>
      <c r="B119" s="241" t="s">
        <v>573</v>
      </c>
      <c r="C119" s="243" t="s">
        <v>600</v>
      </c>
      <c r="D119" s="245" t="s">
        <v>621</v>
      </c>
      <c r="E119" s="247">
        <v>3.113</v>
      </c>
    </row>
    <row r="120" spans="1:5" ht="15" thickBot="1" x14ac:dyDescent="0.35">
      <c r="A120" s="240"/>
      <c r="B120" s="242"/>
      <c r="C120" s="244"/>
      <c r="D120" s="246"/>
      <c r="E120" s="246"/>
    </row>
    <row r="121" spans="1:5" x14ac:dyDescent="0.3">
      <c r="A121" s="239" t="s">
        <v>118</v>
      </c>
      <c r="B121" s="241" t="s">
        <v>573</v>
      </c>
      <c r="C121" s="243" t="s">
        <v>601</v>
      </c>
      <c r="D121" s="245" t="s">
        <v>621</v>
      </c>
      <c r="E121" s="247">
        <v>10.193</v>
      </c>
    </row>
    <row r="122" spans="1:5" ht="15" thickBot="1" x14ac:dyDescent="0.35">
      <c r="A122" s="240"/>
      <c r="B122" s="242"/>
      <c r="C122" s="244"/>
      <c r="D122" s="246"/>
      <c r="E122" s="246"/>
    </row>
    <row r="123" spans="1:5" x14ac:dyDescent="0.3">
      <c r="A123" s="239" t="s">
        <v>120</v>
      </c>
      <c r="B123" s="241" t="s">
        <v>573</v>
      </c>
      <c r="C123" s="243"/>
      <c r="D123" s="245" t="s">
        <v>621</v>
      </c>
      <c r="E123" s="248" t="s">
        <v>578</v>
      </c>
    </row>
    <row r="124" spans="1:5" ht="15" thickBot="1" x14ac:dyDescent="0.35">
      <c r="A124" s="240"/>
      <c r="B124" s="242"/>
      <c r="C124" s="244"/>
      <c r="D124" s="246"/>
      <c r="E124" s="246"/>
    </row>
    <row r="125" spans="1:5" x14ac:dyDescent="0.3">
      <c r="A125" s="239" t="s">
        <v>122</v>
      </c>
      <c r="B125" s="241" t="s">
        <v>573</v>
      </c>
      <c r="C125" s="243"/>
      <c r="D125" s="245" t="s">
        <v>621</v>
      </c>
      <c r="E125" s="248" t="s">
        <v>578</v>
      </c>
    </row>
    <row r="126" spans="1:5" ht="15" thickBot="1" x14ac:dyDescent="0.35">
      <c r="A126" s="240"/>
      <c r="B126" s="242"/>
      <c r="C126" s="244"/>
      <c r="D126" s="246"/>
      <c r="E126" s="246"/>
    </row>
    <row r="127" spans="1:5" x14ac:dyDescent="0.3">
      <c r="A127" s="239" t="s">
        <v>124</v>
      </c>
      <c r="B127" s="241" t="s">
        <v>573</v>
      </c>
      <c r="C127" s="243"/>
      <c r="D127" s="245" t="s">
        <v>621</v>
      </c>
      <c r="E127" s="248" t="s">
        <v>578</v>
      </c>
    </row>
    <row r="128" spans="1:5" ht="15" thickBot="1" x14ac:dyDescent="0.35">
      <c r="A128" s="240"/>
      <c r="B128" s="242"/>
      <c r="C128" s="244"/>
      <c r="D128" s="246"/>
      <c r="E128" s="246"/>
    </row>
    <row r="129" spans="1:5" x14ac:dyDescent="0.3">
      <c r="A129" s="239" t="s">
        <v>126</v>
      </c>
      <c r="B129" s="241" t="s">
        <v>573</v>
      </c>
      <c r="C129" s="249">
        <v>100905</v>
      </c>
      <c r="D129" s="245" t="s">
        <v>621</v>
      </c>
      <c r="E129" s="247">
        <v>3.4380000000000002</v>
      </c>
    </row>
    <row r="130" spans="1:5" ht="15" thickBot="1" x14ac:dyDescent="0.35">
      <c r="A130" s="240"/>
      <c r="B130" s="242"/>
      <c r="C130" s="244"/>
      <c r="D130" s="246"/>
      <c r="E130" s="246"/>
    </row>
    <row r="131" spans="1:5" x14ac:dyDescent="0.3">
      <c r="A131" s="239" t="s">
        <v>128</v>
      </c>
      <c r="B131" s="241" t="s">
        <v>573</v>
      </c>
      <c r="C131" s="243" t="s">
        <v>602</v>
      </c>
      <c r="D131" s="245" t="s">
        <v>621</v>
      </c>
      <c r="E131" s="247">
        <v>7.407</v>
      </c>
    </row>
    <row r="132" spans="1:5" ht="15" thickBot="1" x14ac:dyDescent="0.35">
      <c r="A132" s="240"/>
      <c r="B132" s="242"/>
      <c r="C132" s="244"/>
      <c r="D132" s="246"/>
      <c r="E132" s="246"/>
    </row>
    <row r="133" spans="1:5" x14ac:dyDescent="0.3">
      <c r="A133" s="239" t="s">
        <v>130</v>
      </c>
      <c r="B133" s="241" t="s">
        <v>573</v>
      </c>
      <c r="C133" s="243" t="s">
        <v>603</v>
      </c>
      <c r="D133" s="245" t="s">
        <v>621</v>
      </c>
      <c r="E133" s="247">
        <v>4.4370000000000003</v>
      </c>
    </row>
    <row r="134" spans="1:5" ht="15" thickBot="1" x14ac:dyDescent="0.35">
      <c r="A134" s="240"/>
      <c r="B134" s="242"/>
      <c r="C134" s="244"/>
      <c r="D134" s="246"/>
      <c r="E134" s="246"/>
    </row>
    <row r="135" spans="1:5" x14ac:dyDescent="0.3">
      <c r="A135" s="239" t="s">
        <v>132</v>
      </c>
      <c r="B135" s="241" t="s">
        <v>573</v>
      </c>
      <c r="C135" s="243" t="s">
        <v>604</v>
      </c>
      <c r="D135" s="245" t="s">
        <v>621</v>
      </c>
      <c r="E135" s="247">
        <v>6.9690000000000003</v>
      </c>
    </row>
    <row r="136" spans="1:5" ht="15" thickBot="1" x14ac:dyDescent="0.35">
      <c r="A136" s="240"/>
      <c r="B136" s="242"/>
      <c r="C136" s="244"/>
      <c r="D136" s="246"/>
      <c r="E136" s="246"/>
    </row>
    <row r="137" spans="1:5" x14ac:dyDescent="0.3">
      <c r="A137" s="239" t="s">
        <v>136</v>
      </c>
      <c r="B137" s="241" t="s">
        <v>573</v>
      </c>
      <c r="C137" s="243" t="s">
        <v>605</v>
      </c>
      <c r="D137" s="245" t="s">
        <v>621</v>
      </c>
      <c r="E137" s="247">
        <v>3.4159999999999999</v>
      </c>
    </row>
    <row r="138" spans="1:5" ht="15" thickBot="1" x14ac:dyDescent="0.35">
      <c r="A138" s="240"/>
      <c r="B138" s="242"/>
      <c r="C138" s="244"/>
      <c r="D138" s="246"/>
      <c r="E138" s="246"/>
    </row>
    <row r="139" spans="1:5" x14ac:dyDescent="0.3">
      <c r="A139" s="239" t="s">
        <v>138</v>
      </c>
      <c r="B139" s="241" t="s">
        <v>573</v>
      </c>
      <c r="C139" s="243" t="s">
        <v>606</v>
      </c>
      <c r="D139" s="245" t="s">
        <v>621</v>
      </c>
      <c r="E139" s="247">
        <v>10.032999999999999</v>
      </c>
    </row>
    <row r="140" spans="1:5" ht="15" thickBot="1" x14ac:dyDescent="0.35">
      <c r="A140" s="240"/>
      <c r="B140" s="242"/>
      <c r="C140" s="244"/>
      <c r="D140" s="246"/>
      <c r="E140" s="246"/>
    </row>
    <row r="141" spans="1:5" x14ac:dyDescent="0.3">
      <c r="A141" s="239" t="s">
        <v>140</v>
      </c>
      <c r="B141" s="241" t="s">
        <v>573</v>
      </c>
      <c r="C141" s="243" t="s">
        <v>607</v>
      </c>
      <c r="D141" s="245" t="s">
        <v>621</v>
      </c>
      <c r="E141" s="247">
        <v>14.148</v>
      </c>
    </row>
    <row r="142" spans="1:5" ht="15" thickBot="1" x14ac:dyDescent="0.35">
      <c r="A142" s="240"/>
      <c r="B142" s="242"/>
      <c r="C142" s="244"/>
      <c r="D142" s="246"/>
      <c r="E142" s="246"/>
    </row>
    <row r="143" spans="1:5" x14ac:dyDescent="0.3">
      <c r="A143" s="239" t="s">
        <v>142</v>
      </c>
      <c r="B143" s="241" t="s">
        <v>573</v>
      </c>
      <c r="C143" s="249">
        <v>100898</v>
      </c>
      <c r="D143" s="245" t="s">
        <v>621</v>
      </c>
      <c r="E143" s="247">
        <v>5.4870000000000001</v>
      </c>
    </row>
    <row r="144" spans="1:5" ht="15" thickBot="1" x14ac:dyDescent="0.35">
      <c r="A144" s="240"/>
      <c r="B144" s="242"/>
      <c r="C144" s="244"/>
      <c r="D144" s="246"/>
      <c r="E144" s="246"/>
    </row>
    <row r="145" spans="1:5" x14ac:dyDescent="0.3">
      <c r="A145" s="239" t="s">
        <v>144</v>
      </c>
      <c r="B145" s="241" t="s">
        <v>573</v>
      </c>
      <c r="C145" s="243"/>
      <c r="D145" s="245" t="s">
        <v>621</v>
      </c>
      <c r="E145" s="248" t="s">
        <v>578</v>
      </c>
    </row>
    <row r="146" spans="1:5" ht="15" thickBot="1" x14ac:dyDescent="0.35">
      <c r="A146" s="240"/>
      <c r="B146" s="242"/>
      <c r="C146" s="244"/>
      <c r="D146" s="246"/>
      <c r="E146" s="246"/>
    </row>
    <row r="147" spans="1:5" x14ac:dyDescent="0.3">
      <c r="A147" s="239" t="s">
        <v>146</v>
      </c>
      <c r="B147" s="241" t="s">
        <v>573</v>
      </c>
      <c r="C147" s="243"/>
      <c r="D147" s="245" t="s">
        <v>621</v>
      </c>
      <c r="E147" s="248" t="s">
        <v>578</v>
      </c>
    </row>
    <row r="148" spans="1:5" ht="15" thickBot="1" x14ac:dyDescent="0.35">
      <c r="A148" s="240"/>
      <c r="B148" s="242"/>
      <c r="C148" s="244"/>
      <c r="D148" s="246"/>
      <c r="E148" s="246"/>
    </row>
    <row r="149" spans="1:5" x14ac:dyDescent="0.3">
      <c r="A149" s="239" t="s">
        <v>148</v>
      </c>
      <c r="B149" s="241" t="s">
        <v>573</v>
      </c>
      <c r="C149" s="243"/>
      <c r="D149" s="245" t="s">
        <v>621</v>
      </c>
      <c r="E149" s="248" t="s">
        <v>578</v>
      </c>
    </row>
    <row r="150" spans="1:5" ht="15" thickBot="1" x14ac:dyDescent="0.35">
      <c r="A150" s="240"/>
      <c r="B150" s="242"/>
      <c r="C150" s="244"/>
      <c r="D150" s="246"/>
      <c r="E150" s="246"/>
    </row>
    <row r="151" spans="1:5" x14ac:dyDescent="0.3">
      <c r="A151" s="239" t="s">
        <v>150</v>
      </c>
      <c r="B151" s="241" t="s">
        <v>573</v>
      </c>
      <c r="C151" s="243"/>
      <c r="D151" s="245" t="s">
        <v>621</v>
      </c>
      <c r="E151" s="248" t="s">
        <v>578</v>
      </c>
    </row>
    <row r="152" spans="1:5" ht="15" thickBot="1" x14ac:dyDescent="0.35">
      <c r="A152" s="240"/>
      <c r="B152" s="242"/>
      <c r="C152" s="244"/>
      <c r="D152" s="246"/>
      <c r="E152" s="246"/>
    </row>
    <row r="153" spans="1:5" x14ac:dyDescent="0.3">
      <c r="A153" s="239" t="s">
        <v>152</v>
      </c>
      <c r="B153" s="241" t="s">
        <v>573</v>
      </c>
      <c r="C153" s="249">
        <v>1668103</v>
      </c>
      <c r="D153" s="245" t="s">
        <v>621</v>
      </c>
      <c r="E153" s="248" t="s">
        <v>578</v>
      </c>
    </row>
    <row r="154" spans="1:5" ht="15" thickBot="1" x14ac:dyDescent="0.35">
      <c r="A154" s="240"/>
      <c r="B154" s="242"/>
      <c r="C154" s="244"/>
      <c r="D154" s="246"/>
      <c r="E154" s="246"/>
    </row>
    <row r="155" spans="1:5" x14ac:dyDescent="0.3">
      <c r="A155" s="239" t="s">
        <v>154</v>
      </c>
      <c r="B155" s="241" t="s">
        <v>573</v>
      </c>
      <c r="C155" s="243"/>
      <c r="D155" s="245" t="s">
        <v>621</v>
      </c>
      <c r="E155" s="248" t="s">
        <v>578</v>
      </c>
    </row>
    <row r="156" spans="1:5" ht="15" thickBot="1" x14ac:dyDescent="0.35">
      <c r="A156" s="240"/>
      <c r="B156" s="242"/>
      <c r="C156" s="244"/>
      <c r="D156" s="246"/>
      <c r="E156" s="246"/>
    </row>
    <row r="157" spans="1:5" x14ac:dyDescent="0.3">
      <c r="A157" s="239" t="s">
        <v>158</v>
      </c>
      <c r="B157" s="241" t="s">
        <v>573</v>
      </c>
      <c r="C157" s="249">
        <v>1662155</v>
      </c>
      <c r="D157" s="245" t="s">
        <v>621</v>
      </c>
      <c r="E157" s="248" t="s">
        <v>578</v>
      </c>
    </row>
    <row r="158" spans="1:5" ht="15" thickBot="1" x14ac:dyDescent="0.35">
      <c r="A158" s="240"/>
      <c r="B158" s="242"/>
      <c r="C158" s="244"/>
      <c r="D158" s="246"/>
      <c r="E158" s="246"/>
    </row>
    <row r="159" spans="1:5" x14ac:dyDescent="0.3">
      <c r="A159" s="239" t="s">
        <v>160</v>
      </c>
      <c r="B159" s="241" t="s">
        <v>573</v>
      </c>
      <c r="C159" s="243"/>
      <c r="D159" s="245" t="s">
        <v>621</v>
      </c>
      <c r="E159" s="248" t="s">
        <v>578</v>
      </c>
    </row>
    <row r="160" spans="1:5" ht="15" thickBot="1" x14ac:dyDescent="0.35">
      <c r="A160" s="240"/>
      <c r="B160" s="242"/>
      <c r="C160" s="244"/>
      <c r="D160" s="246"/>
      <c r="E160" s="246"/>
    </row>
    <row r="161" spans="1:5" x14ac:dyDescent="0.3">
      <c r="A161" s="239" t="s">
        <v>162</v>
      </c>
      <c r="B161" s="241" t="s">
        <v>573</v>
      </c>
      <c r="C161" s="243"/>
      <c r="D161" s="245" t="s">
        <v>621</v>
      </c>
      <c r="E161" s="248" t="s">
        <v>578</v>
      </c>
    </row>
    <row r="162" spans="1:5" ht="15" thickBot="1" x14ac:dyDescent="0.35">
      <c r="A162" s="240"/>
      <c r="B162" s="242"/>
      <c r="C162" s="244"/>
      <c r="D162" s="246"/>
      <c r="E162" s="246"/>
    </row>
    <row r="163" spans="1:5" x14ac:dyDescent="0.3">
      <c r="A163" s="239" t="s">
        <v>164</v>
      </c>
      <c r="B163" s="241" t="s">
        <v>573</v>
      </c>
      <c r="C163" s="243"/>
      <c r="D163" s="245" t="s">
        <v>621</v>
      </c>
      <c r="E163" s="248" t="s">
        <v>578</v>
      </c>
    </row>
    <row r="164" spans="1:5" ht="15" thickBot="1" x14ac:dyDescent="0.35">
      <c r="A164" s="240"/>
      <c r="B164" s="242"/>
      <c r="C164" s="244"/>
      <c r="D164" s="246"/>
      <c r="E164" s="246"/>
    </row>
    <row r="165" spans="1:5" x14ac:dyDescent="0.3">
      <c r="A165" s="239" t="s">
        <v>166</v>
      </c>
      <c r="B165" s="241" t="s">
        <v>573</v>
      </c>
      <c r="C165" s="243"/>
      <c r="D165" s="245" t="s">
        <v>621</v>
      </c>
      <c r="E165" s="248" t="s">
        <v>578</v>
      </c>
    </row>
    <row r="166" spans="1:5" ht="15" thickBot="1" x14ac:dyDescent="0.35">
      <c r="A166" s="240"/>
      <c r="B166" s="242"/>
      <c r="C166" s="244"/>
      <c r="D166" s="246"/>
      <c r="E166" s="246"/>
    </row>
    <row r="167" spans="1:5" x14ac:dyDescent="0.3">
      <c r="A167" s="239" t="s">
        <v>168</v>
      </c>
      <c r="B167" s="241" t="s">
        <v>573</v>
      </c>
      <c r="C167" s="243"/>
      <c r="D167" s="245" t="s">
        <v>621</v>
      </c>
      <c r="E167" s="248" t="s">
        <v>578</v>
      </c>
    </row>
    <row r="168" spans="1:5" ht="15" thickBot="1" x14ac:dyDescent="0.35">
      <c r="A168" s="240"/>
      <c r="B168" s="242"/>
      <c r="C168" s="244"/>
      <c r="D168" s="246"/>
      <c r="E168" s="246"/>
    </row>
    <row r="169" spans="1:5" x14ac:dyDescent="0.3">
      <c r="A169" s="239" t="s">
        <v>170</v>
      </c>
      <c r="B169" s="241" t="s">
        <v>573</v>
      </c>
      <c r="C169" s="243"/>
      <c r="D169" s="245" t="s">
        <v>621</v>
      </c>
      <c r="E169" s="248" t="s">
        <v>578</v>
      </c>
    </row>
    <row r="170" spans="1:5" ht="15" thickBot="1" x14ac:dyDescent="0.35">
      <c r="A170" s="240"/>
      <c r="B170" s="242"/>
      <c r="C170" s="244"/>
      <c r="D170" s="246"/>
      <c r="E170" s="246"/>
    </row>
    <row r="171" spans="1:5" x14ac:dyDescent="0.3">
      <c r="A171" s="239" t="s">
        <v>172</v>
      </c>
      <c r="B171" s="241" t="s">
        <v>573</v>
      </c>
      <c r="C171" s="243"/>
      <c r="D171" s="245" t="s">
        <v>621</v>
      </c>
      <c r="E171" s="248" t="s">
        <v>578</v>
      </c>
    </row>
    <row r="172" spans="1:5" ht="15" thickBot="1" x14ac:dyDescent="0.35">
      <c r="A172" s="240"/>
      <c r="B172" s="242"/>
      <c r="C172" s="244"/>
      <c r="D172" s="246"/>
      <c r="E172" s="246"/>
    </row>
    <row r="173" spans="1:5" x14ac:dyDescent="0.3">
      <c r="A173" s="239" t="s">
        <v>174</v>
      </c>
      <c r="B173" s="241" t="s">
        <v>573</v>
      </c>
      <c r="C173" s="249">
        <v>1662724</v>
      </c>
      <c r="D173" s="245" t="s">
        <v>621</v>
      </c>
      <c r="E173" s="247">
        <v>3.8929999999999998</v>
      </c>
    </row>
    <row r="174" spans="1:5" ht="15" thickBot="1" x14ac:dyDescent="0.35">
      <c r="A174" s="240"/>
      <c r="B174" s="242"/>
      <c r="C174" s="244"/>
      <c r="D174" s="246"/>
      <c r="E174" s="246"/>
    </row>
    <row r="175" spans="1:5" x14ac:dyDescent="0.3">
      <c r="A175" s="239" t="s">
        <v>176</v>
      </c>
      <c r="B175" s="241" t="s">
        <v>573</v>
      </c>
      <c r="C175" s="243"/>
      <c r="D175" s="245" t="s">
        <v>621</v>
      </c>
      <c r="E175" s="248" t="s">
        <v>578</v>
      </c>
    </row>
    <row r="176" spans="1:5" ht="15" thickBot="1" x14ac:dyDescent="0.35">
      <c r="A176" s="240"/>
      <c r="B176" s="242"/>
      <c r="C176" s="244"/>
      <c r="D176" s="246"/>
      <c r="E176" s="246"/>
    </row>
    <row r="177" spans="1:5" x14ac:dyDescent="0.3">
      <c r="A177" s="239" t="s">
        <v>180</v>
      </c>
      <c r="B177" s="241" t="s">
        <v>573</v>
      </c>
      <c r="C177" s="243" t="s">
        <v>608</v>
      </c>
      <c r="D177" s="245" t="s">
        <v>621</v>
      </c>
      <c r="E177" s="247">
        <v>28.088000000000001</v>
      </c>
    </row>
    <row r="178" spans="1:5" ht="15" thickBot="1" x14ac:dyDescent="0.35">
      <c r="A178" s="240"/>
      <c r="B178" s="242"/>
      <c r="C178" s="244"/>
      <c r="D178" s="246"/>
      <c r="E178" s="246"/>
    </row>
    <row r="179" spans="1:5" x14ac:dyDescent="0.3">
      <c r="A179" s="239" t="s">
        <v>183</v>
      </c>
      <c r="B179" s="241" t="s">
        <v>573</v>
      </c>
      <c r="C179" s="243" t="s">
        <v>609</v>
      </c>
      <c r="D179" s="245" t="s">
        <v>621</v>
      </c>
      <c r="E179" s="247">
        <v>12.973000000000001</v>
      </c>
    </row>
    <row r="180" spans="1:5" ht="15" thickBot="1" x14ac:dyDescent="0.35">
      <c r="A180" s="240"/>
      <c r="B180" s="242"/>
      <c r="C180" s="244"/>
      <c r="D180" s="246"/>
      <c r="E180" s="246"/>
    </row>
    <row r="181" spans="1:5" x14ac:dyDescent="0.3">
      <c r="A181" s="239" t="s">
        <v>181</v>
      </c>
      <c r="B181" s="241" t="s">
        <v>573</v>
      </c>
      <c r="C181" s="243" t="s">
        <v>610</v>
      </c>
      <c r="D181" s="245" t="s">
        <v>621</v>
      </c>
      <c r="E181" s="247">
        <v>9.8759999999999994</v>
      </c>
    </row>
    <row r="182" spans="1:5" ht="15" thickBot="1" x14ac:dyDescent="0.35">
      <c r="A182" s="240"/>
      <c r="B182" s="242"/>
      <c r="C182" s="244"/>
      <c r="D182" s="246"/>
      <c r="E182" s="246"/>
    </row>
    <row r="183" spans="1:5" x14ac:dyDescent="0.3">
      <c r="A183" s="239" t="s">
        <v>183</v>
      </c>
      <c r="B183" s="241" t="s">
        <v>573</v>
      </c>
      <c r="C183" s="243" t="s">
        <v>610</v>
      </c>
      <c r="D183" s="245" t="s">
        <v>621</v>
      </c>
      <c r="E183" s="247">
        <v>9.8759999999999994</v>
      </c>
    </row>
    <row r="184" spans="1:5" ht="15" thickBot="1" x14ac:dyDescent="0.35">
      <c r="A184" s="240"/>
      <c r="B184" s="242"/>
      <c r="C184" s="244"/>
      <c r="D184" s="246"/>
      <c r="E184" s="246"/>
    </row>
    <row r="185" spans="1:5" x14ac:dyDescent="0.3">
      <c r="A185" s="239" t="s">
        <v>184</v>
      </c>
      <c r="B185" s="241" t="s">
        <v>573</v>
      </c>
      <c r="C185" s="243" t="s">
        <v>609</v>
      </c>
      <c r="D185" s="245" t="s">
        <v>621</v>
      </c>
      <c r="E185" s="247">
        <v>12.973000000000001</v>
      </c>
    </row>
    <row r="186" spans="1:5" ht="15" thickBot="1" x14ac:dyDescent="0.35">
      <c r="A186" s="240"/>
      <c r="B186" s="242"/>
      <c r="C186" s="244"/>
      <c r="D186" s="246"/>
      <c r="E186" s="246"/>
    </row>
    <row r="187" spans="1:5" x14ac:dyDescent="0.3">
      <c r="A187" s="239" t="s">
        <v>186</v>
      </c>
      <c r="B187" s="241" t="s">
        <v>573</v>
      </c>
      <c r="C187" s="243"/>
      <c r="D187" s="245" t="s">
        <v>621</v>
      </c>
      <c r="E187" s="248" t="s">
        <v>578</v>
      </c>
    </row>
    <row r="188" spans="1:5" ht="15" thickBot="1" x14ac:dyDescent="0.35">
      <c r="A188" s="240"/>
      <c r="B188" s="242"/>
      <c r="C188" s="244"/>
      <c r="D188" s="246"/>
      <c r="E188" s="246"/>
    </row>
    <row r="189" spans="1:5" x14ac:dyDescent="0.3">
      <c r="A189" s="239" t="s">
        <v>188</v>
      </c>
      <c r="B189" s="241" t="s">
        <v>573</v>
      </c>
      <c r="C189" s="243"/>
      <c r="D189" s="245" t="s">
        <v>621</v>
      </c>
      <c r="E189" s="248" t="s">
        <v>578</v>
      </c>
    </row>
    <row r="190" spans="1:5" ht="15" thickBot="1" x14ac:dyDescent="0.35">
      <c r="A190" s="240"/>
      <c r="B190" s="242"/>
      <c r="C190" s="244"/>
      <c r="D190" s="246"/>
      <c r="E190" s="246"/>
    </row>
    <row r="191" spans="1:5" x14ac:dyDescent="0.3">
      <c r="A191" s="239" t="s">
        <v>190</v>
      </c>
      <c r="B191" s="241" t="s">
        <v>573</v>
      </c>
      <c r="C191" s="243"/>
      <c r="D191" s="245" t="s">
        <v>621</v>
      </c>
      <c r="E191" s="248" t="s">
        <v>578</v>
      </c>
    </row>
    <row r="192" spans="1:5" ht="15" thickBot="1" x14ac:dyDescent="0.35">
      <c r="A192" s="240"/>
      <c r="B192" s="242"/>
      <c r="C192" s="244"/>
      <c r="D192" s="246"/>
      <c r="E192" s="246"/>
    </row>
    <row r="193" spans="1:5" x14ac:dyDescent="0.3">
      <c r="A193" s="239" t="s">
        <v>192</v>
      </c>
      <c r="B193" s="241" t="s">
        <v>573</v>
      </c>
      <c r="C193" s="243" t="s">
        <v>611</v>
      </c>
      <c r="D193" s="245" t="s">
        <v>621</v>
      </c>
      <c r="E193" s="247">
        <v>34.476999999999997</v>
      </c>
    </row>
    <row r="194" spans="1:5" ht="15" thickBot="1" x14ac:dyDescent="0.35">
      <c r="A194" s="240"/>
      <c r="B194" s="242"/>
      <c r="C194" s="244"/>
      <c r="D194" s="246"/>
      <c r="E194" s="246"/>
    </row>
    <row r="195" spans="1:5" x14ac:dyDescent="0.3">
      <c r="A195" s="239" t="s">
        <v>192</v>
      </c>
      <c r="B195" s="241" t="s">
        <v>573</v>
      </c>
      <c r="C195" s="243" t="s">
        <v>612</v>
      </c>
      <c r="D195" s="245" t="s">
        <v>621</v>
      </c>
      <c r="E195" s="247">
        <v>18.472000000000001</v>
      </c>
    </row>
    <row r="196" spans="1:5" ht="15" thickBot="1" x14ac:dyDescent="0.35">
      <c r="A196" s="240"/>
      <c r="B196" s="242"/>
      <c r="C196" s="244"/>
      <c r="D196" s="246"/>
      <c r="E196" s="246"/>
    </row>
    <row r="197" spans="1:5" x14ac:dyDescent="0.3">
      <c r="A197" s="239" t="s">
        <v>194</v>
      </c>
      <c r="B197" s="241" t="s">
        <v>573</v>
      </c>
      <c r="C197" s="243" t="s">
        <v>613</v>
      </c>
      <c r="D197" s="245" t="s">
        <v>621</v>
      </c>
      <c r="E197" s="247">
        <v>8.673</v>
      </c>
    </row>
    <row r="198" spans="1:5" ht="15" thickBot="1" x14ac:dyDescent="0.35">
      <c r="A198" s="240"/>
      <c r="B198" s="242"/>
      <c r="C198" s="244"/>
      <c r="D198" s="246"/>
      <c r="E198" s="246"/>
    </row>
    <row r="199" spans="1:5" x14ac:dyDescent="0.3">
      <c r="A199" s="239" t="s">
        <v>194</v>
      </c>
      <c r="B199" s="241" t="s">
        <v>573</v>
      </c>
      <c r="C199" s="243" t="s">
        <v>614</v>
      </c>
      <c r="D199" s="245" t="s">
        <v>621</v>
      </c>
      <c r="E199" s="247">
        <v>0.35299999999999998</v>
      </c>
    </row>
    <row r="200" spans="1:5" ht="15" thickBot="1" x14ac:dyDescent="0.35">
      <c r="A200" s="240"/>
      <c r="B200" s="242"/>
      <c r="C200" s="244"/>
      <c r="D200" s="246"/>
      <c r="E200" s="246"/>
    </row>
    <row r="201" spans="1:5" x14ac:dyDescent="0.3">
      <c r="A201" s="239" t="s">
        <v>196</v>
      </c>
      <c r="B201" s="241" t="s">
        <v>573</v>
      </c>
      <c r="C201" s="243" t="s">
        <v>615</v>
      </c>
      <c r="D201" s="245" t="s">
        <v>621</v>
      </c>
      <c r="E201" s="247">
        <v>30.968</v>
      </c>
    </row>
    <row r="202" spans="1:5" ht="15" thickBot="1" x14ac:dyDescent="0.35">
      <c r="A202" s="240"/>
      <c r="B202" s="242"/>
      <c r="C202" s="244"/>
      <c r="D202" s="246"/>
      <c r="E202" s="246"/>
    </row>
    <row r="203" spans="1:5" x14ac:dyDescent="0.3">
      <c r="A203" s="129" t="s">
        <v>616</v>
      </c>
      <c r="B203" s="126"/>
      <c r="C203" s="126"/>
      <c r="D203" s="126"/>
      <c r="E203" s="126"/>
    </row>
    <row r="204" spans="1:5" x14ac:dyDescent="0.3">
      <c r="A204" s="129" t="s">
        <v>617</v>
      </c>
      <c r="B204" s="130" t="s">
        <v>618</v>
      </c>
      <c r="C204" s="126"/>
      <c r="D204" s="126"/>
      <c r="E204" s="126"/>
    </row>
    <row r="205" spans="1:5" x14ac:dyDescent="0.3">
      <c r="A205" s="126"/>
      <c r="B205" s="126"/>
      <c r="C205" s="126"/>
      <c r="D205" s="126"/>
      <c r="E205" s="126"/>
    </row>
    <row r="206" spans="1:5" x14ac:dyDescent="0.3">
      <c r="A206" s="126"/>
      <c r="B206" s="126"/>
      <c r="C206" s="126"/>
      <c r="D206" s="126"/>
      <c r="E206" s="126"/>
    </row>
    <row r="207" spans="1:5" x14ac:dyDescent="0.3">
      <c r="A207" s="126"/>
      <c r="B207" s="126"/>
      <c r="C207" s="126"/>
      <c r="D207" s="126"/>
      <c r="E207" s="126"/>
    </row>
    <row r="208" spans="1:5" x14ac:dyDescent="0.3">
      <c r="A208" s="126"/>
      <c r="B208" s="126"/>
      <c r="C208" s="126"/>
      <c r="D208" s="126"/>
      <c r="E208" s="126"/>
    </row>
    <row r="209" spans="1:5" x14ac:dyDescent="0.3">
      <c r="A209" s="126"/>
      <c r="B209" s="126"/>
      <c r="C209" s="126"/>
      <c r="D209" s="126"/>
      <c r="E209" s="126"/>
    </row>
    <row r="210" spans="1:5" x14ac:dyDescent="0.3">
      <c r="A210" s="126"/>
      <c r="B210" s="126"/>
      <c r="C210" s="126"/>
      <c r="D210" s="126"/>
      <c r="E210" s="126"/>
    </row>
    <row r="211" spans="1:5" x14ac:dyDescent="0.3">
      <c r="A211" s="126"/>
      <c r="B211" s="126"/>
      <c r="C211" s="126"/>
      <c r="D211" s="126"/>
      <c r="E211" s="126"/>
    </row>
    <row r="212" spans="1:5" x14ac:dyDescent="0.3">
      <c r="A212" s="126"/>
      <c r="B212" s="126"/>
      <c r="C212" s="126"/>
      <c r="D212" s="126"/>
      <c r="E212" s="126"/>
    </row>
    <row r="213" spans="1:5" x14ac:dyDescent="0.3">
      <c r="A213" s="126"/>
      <c r="B213" s="126"/>
      <c r="C213" s="126"/>
      <c r="D213" s="126"/>
      <c r="E213" s="126"/>
    </row>
    <row r="214" spans="1:5" x14ac:dyDescent="0.3">
      <c r="A214" s="126"/>
      <c r="B214" s="126"/>
      <c r="C214" s="126"/>
      <c r="D214" s="126"/>
      <c r="E214" s="126"/>
    </row>
    <row r="215" spans="1:5" x14ac:dyDescent="0.3">
      <c r="A215" s="126"/>
      <c r="B215" s="126"/>
      <c r="C215" s="126"/>
      <c r="D215" s="126"/>
      <c r="E215" s="126"/>
    </row>
    <row r="216" spans="1:5" x14ac:dyDescent="0.3">
      <c r="A216" s="126"/>
      <c r="B216" s="126"/>
      <c r="C216" s="126"/>
      <c r="D216" s="126"/>
      <c r="E216" s="126"/>
    </row>
    <row r="217" spans="1:5" x14ac:dyDescent="0.3">
      <c r="A217" s="126"/>
      <c r="B217" s="126"/>
      <c r="C217" s="126"/>
      <c r="D217" s="126"/>
      <c r="E217" s="126"/>
    </row>
    <row r="218" spans="1:5" x14ac:dyDescent="0.3">
      <c r="A218" s="126"/>
      <c r="B218" s="126"/>
      <c r="C218" s="126"/>
      <c r="D218" s="126"/>
      <c r="E218" s="126"/>
    </row>
    <row r="219" spans="1:5" x14ac:dyDescent="0.3">
      <c r="A219" s="126"/>
      <c r="B219" s="126"/>
      <c r="C219" s="126"/>
      <c r="D219" s="126"/>
      <c r="E219" s="126"/>
    </row>
    <row r="220" spans="1:5" x14ac:dyDescent="0.3">
      <c r="A220" s="126"/>
      <c r="B220" s="126"/>
      <c r="C220" s="126"/>
      <c r="D220" s="126"/>
      <c r="E220" s="126"/>
    </row>
    <row r="221" spans="1:5" x14ac:dyDescent="0.3">
      <c r="A221" s="126"/>
      <c r="B221" s="126"/>
      <c r="C221" s="126"/>
      <c r="D221" s="126"/>
      <c r="E221" s="126"/>
    </row>
    <row r="222" spans="1:5" x14ac:dyDescent="0.3">
      <c r="A222" s="126"/>
      <c r="B222" s="126"/>
      <c r="C222" s="126"/>
      <c r="D222" s="126"/>
      <c r="E222" s="126"/>
    </row>
    <row r="223" spans="1:5" x14ac:dyDescent="0.3">
      <c r="A223" s="126"/>
      <c r="B223" s="126"/>
      <c r="C223" s="126"/>
      <c r="D223" s="126"/>
      <c r="E223" s="126"/>
    </row>
    <row r="224" spans="1:5" x14ac:dyDescent="0.3">
      <c r="A224" s="126"/>
      <c r="B224" s="126"/>
      <c r="C224" s="126"/>
      <c r="D224" s="126"/>
      <c r="E224" s="126"/>
    </row>
    <row r="225" spans="1:5" x14ac:dyDescent="0.3">
      <c r="A225" s="126"/>
      <c r="B225" s="126"/>
      <c r="C225" s="126"/>
      <c r="D225" s="126"/>
      <c r="E225" s="126"/>
    </row>
    <row r="226" spans="1:5" x14ac:dyDescent="0.3">
      <c r="A226" s="126"/>
      <c r="B226" s="126"/>
      <c r="C226" s="126"/>
      <c r="D226" s="126"/>
      <c r="E226" s="126"/>
    </row>
    <row r="227" spans="1:5" x14ac:dyDescent="0.3">
      <c r="A227" s="126"/>
      <c r="B227" s="126"/>
      <c r="C227" s="126"/>
      <c r="D227" s="126"/>
      <c r="E227" s="126"/>
    </row>
    <row r="228" spans="1:5" x14ac:dyDescent="0.3">
      <c r="A228" s="126"/>
      <c r="B228" s="126"/>
      <c r="C228" s="126"/>
      <c r="D228" s="126"/>
      <c r="E228" s="126"/>
    </row>
    <row r="229" spans="1:5" x14ac:dyDescent="0.3">
      <c r="A229" s="126"/>
      <c r="B229" s="126"/>
      <c r="C229" s="126"/>
      <c r="D229" s="126"/>
      <c r="E229" s="126"/>
    </row>
    <row r="230" spans="1:5" x14ac:dyDescent="0.3">
      <c r="A230" s="126"/>
      <c r="B230" s="126"/>
      <c r="C230" s="126"/>
      <c r="D230" s="126"/>
      <c r="E230" s="126"/>
    </row>
    <row r="231" spans="1:5" x14ac:dyDescent="0.3">
      <c r="A231" s="126"/>
      <c r="B231" s="126"/>
      <c r="C231" s="126"/>
      <c r="D231" s="126"/>
      <c r="E231" s="126"/>
    </row>
    <row r="232" spans="1:5" x14ac:dyDescent="0.3">
      <c r="A232" s="126"/>
      <c r="B232" s="126"/>
      <c r="C232" s="126"/>
      <c r="D232" s="126"/>
      <c r="E232" s="126"/>
    </row>
    <row r="233" spans="1:5" x14ac:dyDescent="0.3">
      <c r="A233" s="126"/>
      <c r="B233" s="126"/>
      <c r="C233" s="126"/>
      <c r="D233" s="126"/>
      <c r="E233" s="126"/>
    </row>
    <row r="234" spans="1:5" x14ac:dyDescent="0.3">
      <c r="A234" s="126"/>
      <c r="B234" s="126"/>
      <c r="C234" s="126"/>
      <c r="D234" s="126"/>
      <c r="E234" s="126"/>
    </row>
    <row r="235" spans="1:5" x14ac:dyDescent="0.3">
      <c r="A235" s="126"/>
      <c r="B235" s="126"/>
      <c r="C235" s="126"/>
      <c r="D235" s="126"/>
      <c r="E235" s="126"/>
    </row>
    <row r="236" spans="1:5" x14ac:dyDescent="0.3">
      <c r="A236" s="126"/>
      <c r="B236" s="126"/>
      <c r="C236" s="126"/>
      <c r="D236" s="126"/>
      <c r="E236" s="126"/>
    </row>
    <row r="237" spans="1:5" x14ac:dyDescent="0.3">
      <c r="A237" s="126"/>
      <c r="B237" s="126"/>
      <c r="C237" s="126"/>
      <c r="D237" s="126"/>
      <c r="E237" s="126"/>
    </row>
    <row r="238" spans="1:5" x14ac:dyDescent="0.3">
      <c r="A238" s="126"/>
      <c r="B238" s="126"/>
      <c r="C238" s="126"/>
      <c r="D238" s="126"/>
      <c r="E238" s="126"/>
    </row>
    <row r="239" spans="1:5" x14ac:dyDescent="0.3">
      <c r="A239" s="126"/>
      <c r="B239" s="126"/>
      <c r="C239" s="126"/>
      <c r="D239" s="126"/>
      <c r="E239" s="126"/>
    </row>
    <row r="240" spans="1:5" x14ac:dyDescent="0.3">
      <c r="A240" s="126"/>
      <c r="B240" s="126"/>
      <c r="C240" s="126"/>
      <c r="D240" s="126"/>
      <c r="E240" s="126"/>
    </row>
    <row r="241" spans="1:5" x14ac:dyDescent="0.3">
      <c r="A241" s="126"/>
      <c r="B241" s="126"/>
      <c r="C241" s="126"/>
      <c r="D241" s="126"/>
      <c r="E241" s="126"/>
    </row>
    <row r="242" spans="1:5" x14ac:dyDescent="0.3">
      <c r="A242" s="126"/>
      <c r="B242" s="126"/>
      <c r="C242" s="126"/>
      <c r="D242" s="126"/>
      <c r="E242" s="126"/>
    </row>
    <row r="243" spans="1:5" x14ac:dyDescent="0.3">
      <c r="A243" s="126"/>
      <c r="B243" s="126"/>
      <c r="C243" s="126"/>
      <c r="D243" s="126"/>
      <c r="E243" s="126"/>
    </row>
    <row r="244" spans="1:5" x14ac:dyDescent="0.3">
      <c r="A244" s="126"/>
      <c r="B244" s="126"/>
      <c r="C244" s="126"/>
      <c r="D244" s="126"/>
      <c r="E244" s="126"/>
    </row>
    <row r="245" spans="1:5" x14ac:dyDescent="0.3">
      <c r="A245" s="126"/>
      <c r="B245" s="126"/>
      <c r="C245" s="126"/>
      <c r="D245" s="126"/>
      <c r="E245" s="126"/>
    </row>
    <row r="246" spans="1:5" x14ac:dyDescent="0.3">
      <c r="A246" s="126"/>
      <c r="B246" s="126"/>
      <c r="C246" s="126"/>
      <c r="D246" s="126"/>
      <c r="E246" s="126"/>
    </row>
    <row r="247" spans="1:5" x14ac:dyDescent="0.3">
      <c r="A247" s="126"/>
      <c r="B247" s="126"/>
      <c r="C247" s="126"/>
      <c r="D247" s="126"/>
      <c r="E247" s="126"/>
    </row>
    <row r="248" spans="1:5" x14ac:dyDescent="0.3">
      <c r="A248" s="126"/>
      <c r="B248" s="126"/>
      <c r="C248" s="126"/>
      <c r="D248" s="126"/>
      <c r="E248" s="126"/>
    </row>
    <row r="249" spans="1:5" x14ac:dyDescent="0.3">
      <c r="A249" s="126"/>
      <c r="B249" s="126"/>
      <c r="C249" s="126"/>
      <c r="D249" s="126"/>
      <c r="E249" s="126"/>
    </row>
    <row r="250" spans="1:5" x14ac:dyDescent="0.3">
      <c r="A250" s="126"/>
      <c r="B250" s="126"/>
      <c r="C250" s="126"/>
      <c r="D250" s="126"/>
      <c r="E250" s="126"/>
    </row>
    <row r="251" spans="1:5" x14ac:dyDescent="0.3">
      <c r="A251" s="126"/>
      <c r="B251" s="126"/>
      <c r="C251" s="126"/>
      <c r="D251" s="126"/>
      <c r="E251" s="126"/>
    </row>
    <row r="252" spans="1:5" x14ac:dyDescent="0.3">
      <c r="A252" s="126"/>
      <c r="B252" s="126"/>
      <c r="C252" s="126"/>
      <c r="D252" s="126"/>
      <c r="E252" s="126"/>
    </row>
    <row r="253" spans="1:5" x14ac:dyDescent="0.3">
      <c r="A253" s="126"/>
      <c r="B253" s="126"/>
      <c r="C253" s="126"/>
      <c r="D253" s="126"/>
      <c r="E253" s="126"/>
    </row>
    <row r="254" spans="1:5" x14ac:dyDescent="0.3">
      <c r="A254" s="126"/>
      <c r="B254" s="126"/>
      <c r="C254" s="126"/>
      <c r="D254" s="126"/>
      <c r="E254" s="126"/>
    </row>
    <row r="255" spans="1:5" x14ac:dyDescent="0.3">
      <c r="A255" s="126"/>
      <c r="B255" s="126"/>
      <c r="C255" s="126"/>
      <c r="D255" s="126"/>
      <c r="E255" s="126"/>
    </row>
    <row r="256" spans="1:5" x14ac:dyDescent="0.3">
      <c r="A256" s="126"/>
      <c r="B256" s="126"/>
      <c r="C256" s="126"/>
      <c r="D256" s="126"/>
      <c r="E256" s="126"/>
    </row>
    <row r="257" spans="1:5" x14ac:dyDescent="0.3">
      <c r="A257" s="126"/>
      <c r="B257" s="126"/>
      <c r="C257" s="126"/>
      <c r="D257" s="126"/>
      <c r="E257" s="126"/>
    </row>
    <row r="258" spans="1:5" x14ac:dyDescent="0.3">
      <c r="A258" s="126"/>
      <c r="B258" s="126"/>
      <c r="C258" s="126"/>
      <c r="D258" s="126"/>
      <c r="E258" s="126"/>
    </row>
    <row r="259" spans="1:5" x14ac:dyDescent="0.3">
      <c r="A259" s="126"/>
      <c r="B259" s="126"/>
      <c r="C259" s="126"/>
      <c r="D259" s="126"/>
      <c r="E259" s="126"/>
    </row>
    <row r="260" spans="1:5" x14ac:dyDescent="0.3">
      <c r="A260" s="126"/>
      <c r="B260" s="126"/>
      <c r="C260" s="126"/>
      <c r="D260" s="126"/>
      <c r="E260" s="126"/>
    </row>
    <row r="261" spans="1:5" x14ac:dyDescent="0.3">
      <c r="A261" s="126"/>
      <c r="B261" s="126"/>
      <c r="C261" s="126"/>
      <c r="D261" s="126"/>
      <c r="E261" s="126"/>
    </row>
    <row r="262" spans="1:5" x14ac:dyDescent="0.3">
      <c r="A262" s="126"/>
      <c r="B262" s="126"/>
      <c r="C262" s="126"/>
      <c r="D262" s="126"/>
      <c r="E262" s="126"/>
    </row>
    <row r="263" spans="1:5" x14ac:dyDescent="0.3">
      <c r="A263" s="126"/>
      <c r="B263" s="126"/>
      <c r="C263" s="126"/>
      <c r="D263" s="126"/>
      <c r="E263" s="126"/>
    </row>
    <row r="264" spans="1:5" x14ac:dyDescent="0.3">
      <c r="A264" s="126"/>
      <c r="B264" s="126"/>
      <c r="C264" s="126"/>
      <c r="D264" s="126"/>
      <c r="E264" s="126"/>
    </row>
    <row r="265" spans="1:5" x14ac:dyDescent="0.3">
      <c r="A265" s="126"/>
      <c r="B265" s="126"/>
      <c r="C265" s="126"/>
      <c r="D265" s="126"/>
      <c r="E265" s="126"/>
    </row>
    <row r="266" spans="1:5" x14ac:dyDescent="0.3">
      <c r="A266" s="126"/>
      <c r="B266" s="126"/>
      <c r="C266" s="126"/>
      <c r="D266" s="126"/>
      <c r="E266" s="126"/>
    </row>
    <row r="267" spans="1:5" x14ac:dyDescent="0.3">
      <c r="A267" s="126"/>
      <c r="B267" s="126"/>
      <c r="C267" s="126"/>
      <c r="D267" s="126"/>
      <c r="E267" s="126"/>
    </row>
    <row r="268" spans="1:5" x14ac:dyDescent="0.3">
      <c r="A268" s="126"/>
      <c r="B268" s="126"/>
      <c r="C268" s="126"/>
      <c r="D268" s="126"/>
      <c r="E268" s="126"/>
    </row>
    <row r="269" spans="1:5" x14ac:dyDescent="0.3">
      <c r="A269" s="126"/>
      <c r="B269" s="126"/>
      <c r="C269" s="126"/>
      <c r="D269" s="126"/>
      <c r="E269" s="126"/>
    </row>
    <row r="270" spans="1:5" x14ac:dyDescent="0.3">
      <c r="A270" s="126"/>
      <c r="B270" s="126"/>
      <c r="C270" s="126"/>
      <c r="D270" s="126"/>
      <c r="E270" s="126"/>
    </row>
    <row r="271" spans="1:5" x14ac:dyDescent="0.3">
      <c r="A271" s="126"/>
      <c r="B271" s="126"/>
      <c r="C271" s="126"/>
      <c r="D271" s="126"/>
      <c r="E271" s="126"/>
    </row>
    <row r="272" spans="1:5" x14ac:dyDescent="0.3">
      <c r="A272" s="126"/>
      <c r="B272" s="126"/>
      <c r="C272" s="126"/>
      <c r="D272" s="126"/>
      <c r="E272" s="126"/>
    </row>
    <row r="273" spans="1:5" x14ac:dyDescent="0.3">
      <c r="A273" s="126"/>
      <c r="B273" s="126"/>
      <c r="C273" s="126"/>
      <c r="D273" s="126"/>
      <c r="E273" s="126"/>
    </row>
    <row r="274" spans="1:5" x14ac:dyDescent="0.3">
      <c r="A274" s="126"/>
      <c r="B274" s="126"/>
      <c r="C274" s="126"/>
      <c r="D274" s="126"/>
      <c r="E274" s="126"/>
    </row>
    <row r="275" spans="1:5" x14ac:dyDescent="0.3">
      <c r="A275" s="126"/>
      <c r="B275" s="126"/>
      <c r="C275" s="126"/>
      <c r="D275" s="126"/>
      <c r="E275" s="126"/>
    </row>
    <row r="276" spans="1:5" x14ac:dyDescent="0.3">
      <c r="A276" s="126"/>
      <c r="B276" s="126"/>
      <c r="C276" s="126"/>
      <c r="D276" s="126"/>
      <c r="E276" s="126"/>
    </row>
    <row r="277" spans="1:5" x14ac:dyDescent="0.3">
      <c r="A277" s="126"/>
      <c r="B277" s="126"/>
      <c r="C277" s="126"/>
      <c r="D277" s="126"/>
      <c r="E277" s="126"/>
    </row>
    <row r="278" spans="1:5" x14ac:dyDescent="0.3">
      <c r="A278" s="126"/>
      <c r="B278" s="126"/>
      <c r="C278" s="126"/>
      <c r="D278" s="126"/>
      <c r="E278" s="126"/>
    </row>
    <row r="279" spans="1:5" x14ac:dyDescent="0.3">
      <c r="A279" s="126"/>
      <c r="B279" s="126"/>
      <c r="C279" s="126"/>
      <c r="D279" s="126"/>
      <c r="E279" s="126"/>
    </row>
    <row r="280" spans="1:5" x14ac:dyDescent="0.3">
      <c r="A280" s="126"/>
      <c r="B280" s="126"/>
      <c r="C280" s="126"/>
      <c r="D280" s="126"/>
      <c r="E280" s="126"/>
    </row>
    <row r="281" spans="1:5" x14ac:dyDescent="0.3">
      <c r="A281" s="126"/>
      <c r="B281" s="126"/>
      <c r="C281" s="126"/>
      <c r="D281" s="126"/>
      <c r="E281" s="126"/>
    </row>
    <row r="282" spans="1:5" x14ac:dyDescent="0.3">
      <c r="A282" s="126"/>
      <c r="B282" s="126"/>
      <c r="C282" s="126"/>
      <c r="D282" s="126"/>
      <c r="E282" s="126"/>
    </row>
    <row r="283" spans="1:5" x14ac:dyDescent="0.3">
      <c r="A283" s="126"/>
      <c r="B283" s="126"/>
      <c r="C283" s="126"/>
      <c r="D283" s="126"/>
      <c r="E283" s="126"/>
    </row>
    <row r="284" spans="1:5" x14ac:dyDescent="0.3">
      <c r="A284" s="126"/>
      <c r="B284" s="126"/>
      <c r="C284" s="126"/>
      <c r="D284" s="126"/>
      <c r="E284" s="126"/>
    </row>
    <row r="285" spans="1:5" x14ac:dyDescent="0.3">
      <c r="A285" s="126"/>
      <c r="B285" s="126"/>
      <c r="C285" s="126"/>
      <c r="D285" s="126"/>
      <c r="E285" s="126"/>
    </row>
    <row r="286" spans="1:5" x14ac:dyDescent="0.3">
      <c r="A286" s="126"/>
      <c r="B286" s="126"/>
      <c r="C286" s="126"/>
      <c r="D286" s="126"/>
      <c r="E286" s="126"/>
    </row>
    <row r="287" spans="1:5" x14ac:dyDescent="0.3">
      <c r="A287" s="126"/>
      <c r="B287" s="126"/>
      <c r="C287" s="126"/>
      <c r="D287" s="126"/>
      <c r="E287" s="126"/>
    </row>
    <row r="288" spans="1:5" x14ac:dyDescent="0.3">
      <c r="A288" s="126"/>
      <c r="B288" s="126"/>
      <c r="C288" s="126"/>
      <c r="D288" s="126"/>
      <c r="E288" s="126"/>
    </row>
    <row r="289" spans="1:5" x14ac:dyDescent="0.3">
      <c r="A289" s="126"/>
      <c r="B289" s="126"/>
      <c r="C289" s="126"/>
      <c r="D289" s="126"/>
      <c r="E289" s="126"/>
    </row>
    <row r="290" spans="1:5" x14ac:dyDescent="0.3">
      <c r="A290" s="126"/>
      <c r="B290" s="126"/>
      <c r="C290" s="126"/>
      <c r="D290" s="126"/>
      <c r="E290" s="126"/>
    </row>
    <row r="291" spans="1:5" x14ac:dyDescent="0.3">
      <c r="A291" s="126"/>
      <c r="B291" s="126"/>
      <c r="C291" s="126"/>
      <c r="D291" s="126"/>
      <c r="E291" s="126"/>
    </row>
    <row r="292" spans="1:5" x14ac:dyDescent="0.3">
      <c r="A292" s="126"/>
      <c r="B292" s="126"/>
      <c r="C292" s="126"/>
      <c r="D292" s="126"/>
      <c r="E292" s="126"/>
    </row>
    <row r="293" spans="1:5" x14ac:dyDescent="0.3">
      <c r="A293" s="126"/>
      <c r="B293" s="126"/>
      <c r="C293" s="126"/>
      <c r="D293" s="126"/>
      <c r="E293" s="126"/>
    </row>
    <row r="294" spans="1:5" x14ac:dyDescent="0.3">
      <c r="A294" s="126"/>
      <c r="B294" s="126"/>
      <c r="C294" s="126"/>
      <c r="D294" s="126"/>
      <c r="E294" s="126"/>
    </row>
    <row r="295" spans="1:5" x14ac:dyDescent="0.3">
      <c r="A295" s="126"/>
      <c r="B295" s="126"/>
      <c r="C295" s="126"/>
      <c r="D295" s="126"/>
      <c r="E295" s="126"/>
    </row>
    <row r="296" spans="1:5" x14ac:dyDescent="0.3">
      <c r="A296" s="126"/>
      <c r="B296" s="126"/>
      <c r="C296" s="126"/>
      <c r="D296" s="126"/>
      <c r="E296" s="126"/>
    </row>
    <row r="297" spans="1:5" x14ac:dyDescent="0.3">
      <c r="A297" s="126"/>
      <c r="B297" s="126"/>
      <c r="C297" s="126"/>
      <c r="D297" s="126"/>
      <c r="E297" s="126"/>
    </row>
    <row r="298" spans="1:5" x14ac:dyDescent="0.3">
      <c r="A298" s="126"/>
      <c r="B298" s="126"/>
      <c r="C298" s="126"/>
      <c r="D298" s="126"/>
      <c r="E298" s="126"/>
    </row>
    <row r="299" spans="1:5" x14ac:dyDescent="0.3">
      <c r="A299" s="126"/>
      <c r="B299" s="126"/>
      <c r="C299" s="126"/>
      <c r="D299" s="126"/>
      <c r="E299" s="126"/>
    </row>
    <row r="300" spans="1:5" x14ac:dyDescent="0.3">
      <c r="A300" s="126"/>
      <c r="B300" s="126"/>
      <c r="C300" s="126"/>
      <c r="D300" s="126"/>
      <c r="E300" s="126"/>
    </row>
    <row r="301" spans="1:5" x14ac:dyDescent="0.3">
      <c r="A301" s="126"/>
      <c r="B301" s="126"/>
      <c r="C301" s="126"/>
      <c r="D301" s="126"/>
      <c r="E301" s="126"/>
    </row>
    <row r="302" spans="1:5" x14ac:dyDescent="0.3">
      <c r="A302" s="126"/>
      <c r="B302" s="126"/>
      <c r="C302" s="126"/>
      <c r="D302" s="126"/>
      <c r="E302" s="126"/>
    </row>
    <row r="303" spans="1:5" x14ac:dyDescent="0.3">
      <c r="A303" s="126"/>
      <c r="B303" s="126"/>
      <c r="C303" s="126"/>
      <c r="D303" s="126"/>
      <c r="E303" s="126"/>
    </row>
    <row r="304" spans="1:5" x14ac:dyDescent="0.3">
      <c r="A304" s="126"/>
      <c r="B304" s="126"/>
      <c r="C304" s="126"/>
      <c r="D304" s="126"/>
      <c r="E304" s="126"/>
    </row>
    <row r="305" spans="1:5" x14ac:dyDescent="0.3">
      <c r="A305" s="126"/>
      <c r="B305" s="126"/>
      <c r="C305" s="126"/>
      <c r="D305" s="126"/>
      <c r="E305" s="126"/>
    </row>
    <row r="306" spans="1:5" x14ac:dyDescent="0.3">
      <c r="A306" s="126"/>
      <c r="B306" s="126"/>
      <c r="C306" s="126"/>
      <c r="D306" s="126"/>
      <c r="E306" s="126"/>
    </row>
    <row r="307" spans="1:5" x14ac:dyDescent="0.3">
      <c r="A307" s="126"/>
      <c r="B307" s="126"/>
      <c r="C307" s="126"/>
      <c r="D307" s="126"/>
      <c r="E307" s="126"/>
    </row>
    <row r="308" spans="1:5" x14ac:dyDescent="0.3">
      <c r="A308" s="126"/>
      <c r="B308" s="126"/>
      <c r="C308" s="126"/>
      <c r="D308" s="126"/>
      <c r="E308" s="126"/>
    </row>
    <row r="309" spans="1:5" x14ac:dyDescent="0.3">
      <c r="A309" s="126"/>
      <c r="B309" s="126"/>
      <c r="C309" s="126"/>
      <c r="D309" s="126"/>
      <c r="E309" s="126"/>
    </row>
    <row r="310" spans="1:5" x14ac:dyDescent="0.3">
      <c r="A310" s="126"/>
      <c r="B310" s="126"/>
      <c r="C310" s="126"/>
      <c r="D310" s="126"/>
      <c r="E310" s="126"/>
    </row>
    <row r="311" spans="1:5" x14ac:dyDescent="0.3">
      <c r="A311" s="126"/>
      <c r="B311" s="126"/>
      <c r="C311" s="126"/>
      <c r="D311" s="126"/>
      <c r="E311" s="126"/>
    </row>
    <row r="312" spans="1:5" x14ac:dyDescent="0.3">
      <c r="A312" s="126"/>
      <c r="B312" s="126"/>
      <c r="C312" s="126"/>
      <c r="D312" s="126"/>
      <c r="E312" s="126"/>
    </row>
    <row r="313" spans="1:5" x14ac:dyDescent="0.3">
      <c r="A313" s="126"/>
      <c r="B313" s="126"/>
      <c r="C313" s="126"/>
      <c r="D313" s="126"/>
      <c r="E313" s="126"/>
    </row>
    <row r="314" spans="1:5" x14ac:dyDescent="0.3">
      <c r="A314" s="126"/>
      <c r="B314" s="126"/>
      <c r="C314" s="126"/>
      <c r="D314" s="126"/>
      <c r="E314" s="126"/>
    </row>
    <row r="315" spans="1:5" x14ac:dyDescent="0.3">
      <c r="A315" s="126"/>
      <c r="B315" s="126"/>
      <c r="C315" s="126"/>
      <c r="D315" s="126"/>
      <c r="E315" s="126"/>
    </row>
    <row r="316" spans="1:5" x14ac:dyDescent="0.3">
      <c r="A316" s="126"/>
      <c r="B316" s="126"/>
      <c r="C316" s="126"/>
      <c r="D316" s="126"/>
      <c r="E316" s="126"/>
    </row>
    <row r="317" spans="1:5" x14ac:dyDescent="0.3">
      <c r="A317" s="126"/>
      <c r="B317" s="126"/>
      <c r="C317" s="126"/>
      <c r="D317" s="126"/>
      <c r="E317" s="126"/>
    </row>
    <row r="318" spans="1:5" x14ac:dyDescent="0.3">
      <c r="A318" s="126"/>
      <c r="B318" s="126"/>
      <c r="C318" s="126"/>
      <c r="D318" s="126"/>
      <c r="E318" s="126"/>
    </row>
    <row r="319" spans="1:5" x14ac:dyDescent="0.3">
      <c r="A319" s="126"/>
      <c r="B319" s="126"/>
      <c r="C319" s="126"/>
      <c r="D319" s="126"/>
      <c r="E319" s="126"/>
    </row>
    <row r="320" spans="1:5" x14ac:dyDescent="0.3">
      <c r="A320" s="126"/>
      <c r="B320" s="126"/>
      <c r="C320" s="126"/>
      <c r="D320" s="126"/>
      <c r="E320" s="126"/>
    </row>
    <row r="321" spans="1:5" x14ac:dyDescent="0.3">
      <c r="A321" s="126"/>
      <c r="B321" s="126"/>
      <c r="C321" s="126"/>
      <c r="D321" s="126"/>
      <c r="E321" s="126"/>
    </row>
    <row r="322" spans="1:5" x14ac:dyDescent="0.3">
      <c r="A322" s="126"/>
      <c r="B322" s="126"/>
      <c r="C322" s="126"/>
      <c r="D322" s="126"/>
      <c r="E322" s="126"/>
    </row>
    <row r="323" spans="1:5" x14ac:dyDescent="0.3">
      <c r="A323" s="126"/>
      <c r="B323" s="126"/>
      <c r="C323" s="126"/>
      <c r="D323" s="126"/>
      <c r="E323" s="126"/>
    </row>
    <row r="324" spans="1:5" x14ac:dyDescent="0.3">
      <c r="A324" s="126"/>
      <c r="B324" s="126"/>
      <c r="C324" s="126"/>
      <c r="D324" s="126"/>
      <c r="E324" s="126"/>
    </row>
    <row r="325" spans="1:5" x14ac:dyDescent="0.3">
      <c r="A325" s="126"/>
      <c r="B325" s="126"/>
      <c r="C325" s="126"/>
      <c r="D325" s="126"/>
      <c r="E325" s="126"/>
    </row>
    <row r="326" spans="1:5" x14ac:dyDescent="0.3">
      <c r="A326" s="126"/>
      <c r="B326" s="126"/>
      <c r="C326" s="126"/>
      <c r="D326" s="126"/>
      <c r="E326" s="126"/>
    </row>
    <row r="327" spans="1:5" x14ac:dyDescent="0.3">
      <c r="A327" s="126"/>
      <c r="B327" s="126"/>
      <c r="C327" s="126"/>
      <c r="D327" s="126"/>
      <c r="E327" s="126"/>
    </row>
    <row r="328" spans="1:5" x14ac:dyDescent="0.3">
      <c r="A328" s="126"/>
      <c r="B328" s="126"/>
      <c r="C328" s="126"/>
      <c r="D328" s="126"/>
      <c r="E328" s="126"/>
    </row>
    <row r="329" spans="1:5" x14ac:dyDescent="0.3">
      <c r="A329" s="126"/>
      <c r="B329" s="126"/>
      <c r="C329" s="126"/>
      <c r="D329" s="126"/>
      <c r="E329" s="126"/>
    </row>
    <row r="330" spans="1:5" x14ac:dyDescent="0.3">
      <c r="A330" s="126"/>
      <c r="B330" s="126"/>
      <c r="C330" s="126"/>
      <c r="D330" s="126"/>
      <c r="E330" s="126"/>
    </row>
    <row r="331" spans="1:5" x14ac:dyDescent="0.3">
      <c r="A331" s="126"/>
      <c r="B331" s="126"/>
      <c r="C331" s="126"/>
      <c r="D331" s="126"/>
      <c r="E331" s="126"/>
    </row>
    <row r="332" spans="1:5" x14ac:dyDescent="0.3">
      <c r="A332" s="126"/>
      <c r="B332" s="126"/>
      <c r="C332" s="126"/>
      <c r="D332" s="126"/>
      <c r="E332" s="126"/>
    </row>
    <row r="333" spans="1:5" x14ac:dyDescent="0.3">
      <c r="A333" s="126"/>
      <c r="B333" s="126"/>
      <c r="C333" s="126"/>
      <c r="D333" s="126"/>
      <c r="E333" s="126"/>
    </row>
  </sheetData>
  <mergeCells count="492">
    <mergeCell ref="A5:A8"/>
    <mergeCell ref="B5:B8"/>
    <mergeCell ref="C5:C8"/>
    <mergeCell ref="D5:E5"/>
    <mergeCell ref="D6:E6"/>
    <mergeCell ref="D7:D8"/>
    <mergeCell ref="E7:E8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  <mergeCell ref="A37:A38"/>
    <mergeCell ref="B37:B38"/>
    <mergeCell ref="C37:C38"/>
    <mergeCell ref="D37:D38"/>
    <mergeCell ref="E37:E38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43:A44"/>
    <mergeCell ref="B43:B44"/>
    <mergeCell ref="C43:C44"/>
    <mergeCell ref="D43:D44"/>
    <mergeCell ref="E43:E44"/>
    <mergeCell ref="A45:A46"/>
    <mergeCell ref="B45:B46"/>
    <mergeCell ref="C45:C46"/>
    <mergeCell ref="D45:D46"/>
    <mergeCell ref="E45:E46"/>
    <mergeCell ref="A47:A48"/>
    <mergeCell ref="B47:B48"/>
    <mergeCell ref="C47:C48"/>
    <mergeCell ref="D47:D48"/>
    <mergeCell ref="E47:E48"/>
    <mergeCell ref="A49:A50"/>
    <mergeCell ref="B49:B50"/>
    <mergeCell ref="C49:C50"/>
    <mergeCell ref="D49:D50"/>
    <mergeCell ref="E49:E50"/>
    <mergeCell ref="A51:A52"/>
    <mergeCell ref="B51:B52"/>
    <mergeCell ref="C51:C52"/>
    <mergeCell ref="D51:D52"/>
    <mergeCell ref="E51:E52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5:E56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E67:E68"/>
    <mergeCell ref="A69:A70"/>
    <mergeCell ref="B69:B70"/>
    <mergeCell ref="C69:C70"/>
    <mergeCell ref="D69:D70"/>
    <mergeCell ref="E69:E70"/>
    <mergeCell ref="A71:A72"/>
    <mergeCell ref="B71:B72"/>
    <mergeCell ref="C71:C72"/>
    <mergeCell ref="D71:D72"/>
    <mergeCell ref="E71:E72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77:A78"/>
    <mergeCell ref="B77:B78"/>
    <mergeCell ref="C77:C78"/>
    <mergeCell ref="D77:D78"/>
    <mergeCell ref="E77:E78"/>
    <mergeCell ref="A79:A80"/>
    <mergeCell ref="B79:B80"/>
    <mergeCell ref="C79:C80"/>
    <mergeCell ref="D79:D80"/>
    <mergeCell ref="E79:E80"/>
    <mergeCell ref="A81:A82"/>
    <mergeCell ref="B81:B82"/>
    <mergeCell ref="C81:C82"/>
    <mergeCell ref="D81:D82"/>
    <mergeCell ref="E81:E82"/>
    <mergeCell ref="A83:A84"/>
    <mergeCell ref="B83:B84"/>
    <mergeCell ref="C83:C84"/>
    <mergeCell ref="D83:D84"/>
    <mergeCell ref="E83:E84"/>
    <mergeCell ref="A85:A86"/>
    <mergeCell ref="B85:B86"/>
    <mergeCell ref="C85:C86"/>
    <mergeCell ref="D85:D86"/>
    <mergeCell ref="E85:E86"/>
    <mergeCell ref="A87:A88"/>
    <mergeCell ref="B87:B88"/>
    <mergeCell ref="C87:C88"/>
    <mergeCell ref="D87:D88"/>
    <mergeCell ref="E87:E88"/>
    <mergeCell ref="A89:A90"/>
    <mergeCell ref="B89:B90"/>
    <mergeCell ref="C89:C90"/>
    <mergeCell ref="D89:D90"/>
    <mergeCell ref="E89:E90"/>
    <mergeCell ref="A91:A92"/>
    <mergeCell ref="B91:B92"/>
    <mergeCell ref="C91:C92"/>
    <mergeCell ref="D91:D92"/>
    <mergeCell ref="E91:E92"/>
    <mergeCell ref="A93:A94"/>
    <mergeCell ref="B93:B94"/>
    <mergeCell ref="C93:C94"/>
    <mergeCell ref="D93:D94"/>
    <mergeCell ref="E93:E94"/>
    <mergeCell ref="A95:A96"/>
    <mergeCell ref="B95:B96"/>
    <mergeCell ref="C95:C96"/>
    <mergeCell ref="D95:D96"/>
    <mergeCell ref="E95:E96"/>
    <mergeCell ref="A97:A98"/>
    <mergeCell ref="B97:B98"/>
    <mergeCell ref="C97:C98"/>
    <mergeCell ref="D97:D98"/>
    <mergeCell ref="E97:E98"/>
    <mergeCell ref="A99:A100"/>
    <mergeCell ref="B99:B100"/>
    <mergeCell ref="C99:C100"/>
    <mergeCell ref="D99:D100"/>
    <mergeCell ref="E99:E100"/>
    <mergeCell ref="A101:A102"/>
    <mergeCell ref="B101:B102"/>
    <mergeCell ref="C101:C102"/>
    <mergeCell ref="D101:D102"/>
    <mergeCell ref="E101:E102"/>
    <mergeCell ref="A103:A104"/>
    <mergeCell ref="B103:B104"/>
    <mergeCell ref="C103:C104"/>
    <mergeCell ref="D103:D104"/>
    <mergeCell ref="E103:E104"/>
    <mergeCell ref="A105:A106"/>
    <mergeCell ref="B105:B106"/>
    <mergeCell ref="C105:C106"/>
    <mergeCell ref="D105:D106"/>
    <mergeCell ref="E105:E106"/>
    <mergeCell ref="A107:A108"/>
    <mergeCell ref="B107:B108"/>
    <mergeCell ref="C107:C108"/>
    <mergeCell ref="D107:D108"/>
    <mergeCell ref="E107:E108"/>
    <mergeCell ref="A109:A110"/>
    <mergeCell ref="B109:B110"/>
    <mergeCell ref="C109:C110"/>
    <mergeCell ref="D109:D110"/>
    <mergeCell ref="E109:E110"/>
    <mergeCell ref="A111:A112"/>
    <mergeCell ref="B111:B112"/>
    <mergeCell ref="C111:C112"/>
    <mergeCell ref="D111:D112"/>
    <mergeCell ref="E111:E112"/>
    <mergeCell ref="A113:A114"/>
    <mergeCell ref="B113:B114"/>
    <mergeCell ref="C113:C114"/>
    <mergeCell ref="D113:D114"/>
    <mergeCell ref="E113:E114"/>
    <mergeCell ref="A115:A116"/>
    <mergeCell ref="B115:B116"/>
    <mergeCell ref="C115:C116"/>
    <mergeCell ref="D115:D116"/>
    <mergeCell ref="E115:E116"/>
    <mergeCell ref="A117:A118"/>
    <mergeCell ref="B117:B118"/>
    <mergeCell ref="C117:C118"/>
    <mergeCell ref="D117:D118"/>
    <mergeCell ref="E117:E118"/>
    <mergeCell ref="A119:A120"/>
    <mergeCell ref="B119:B120"/>
    <mergeCell ref="C119:C120"/>
    <mergeCell ref="D119:D120"/>
    <mergeCell ref="E119:E120"/>
    <mergeCell ref="A121:A122"/>
    <mergeCell ref="B121:B122"/>
    <mergeCell ref="C121:C122"/>
    <mergeCell ref="D121:D122"/>
    <mergeCell ref="E121:E122"/>
    <mergeCell ref="A123:A124"/>
    <mergeCell ref="B123:B124"/>
    <mergeCell ref="C123:C124"/>
    <mergeCell ref="D123:D124"/>
    <mergeCell ref="E123:E124"/>
    <mergeCell ref="A125:A126"/>
    <mergeCell ref="B125:B126"/>
    <mergeCell ref="C125:C126"/>
    <mergeCell ref="D125:D126"/>
    <mergeCell ref="E125:E126"/>
    <mergeCell ref="A127:A128"/>
    <mergeCell ref="B127:B128"/>
    <mergeCell ref="C127:C128"/>
    <mergeCell ref="D127:D128"/>
    <mergeCell ref="E127:E128"/>
    <mergeCell ref="A129:A130"/>
    <mergeCell ref="B129:B130"/>
    <mergeCell ref="C129:C130"/>
    <mergeCell ref="D129:D130"/>
    <mergeCell ref="E129:E130"/>
    <mergeCell ref="A131:A132"/>
    <mergeCell ref="B131:B132"/>
    <mergeCell ref="C131:C132"/>
    <mergeCell ref="D131:D132"/>
    <mergeCell ref="E131:E132"/>
    <mergeCell ref="A133:A134"/>
    <mergeCell ref="B133:B134"/>
    <mergeCell ref="C133:C134"/>
    <mergeCell ref="D133:D134"/>
    <mergeCell ref="E133:E134"/>
    <mergeCell ref="A135:A136"/>
    <mergeCell ref="B135:B136"/>
    <mergeCell ref="C135:C136"/>
    <mergeCell ref="D135:D136"/>
    <mergeCell ref="E135:E136"/>
    <mergeCell ref="A137:A138"/>
    <mergeCell ref="B137:B138"/>
    <mergeCell ref="C137:C138"/>
    <mergeCell ref="D137:D138"/>
    <mergeCell ref="E137:E138"/>
    <mergeCell ref="A139:A140"/>
    <mergeCell ref="B139:B140"/>
    <mergeCell ref="C139:C140"/>
    <mergeCell ref="D139:D140"/>
    <mergeCell ref="E139:E140"/>
    <mergeCell ref="A141:A142"/>
    <mergeCell ref="B141:B142"/>
    <mergeCell ref="C141:C142"/>
    <mergeCell ref="D141:D142"/>
    <mergeCell ref="E141:E142"/>
    <mergeCell ref="A143:A144"/>
    <mergeCell ref="B143:B144"/>
    <mergeCell ref="C143:C144"/>
    <mergeCell ref="D143:D144"/>
    <mergeCell ref="E143:E144"/>
    <mergeCell ref="A145:A146"/>
    <mergeCell ref="B145:B146"/>
    <mergeCell ref="C145:C146"/>
    <mergeCell ref="D145:D146"/>
    <mergeCell ref="E145:E146"/>
    <mergeCell ref="A147:A148"/>
    <mergeCell ref="B147:B148"/>
    <mergeCell ref="C147:C148"/>
    <mergeCell ref="D147:D148"/>
    <mergeCell ref="E147:E148"/>
    <mergeCell ref="A149:A150"/>
    <mergeCell ref="B149:B150"/>
    <mergeCell ref="C149:C150"/>
    <mergeCell ref="D149:D150"/>
    <mergeCell ref="E149:E150"/>
    <mergeCell ref="A151:A152"/>
    <mergeCell ref="B151:B152"/>
    <mergeCell ref="C151:C152"/>
    <mergeCell ref="D151:D152"/>
    <mergeCell ref="E151:E152"/>
    <mergeCell ref="A153:A154"/>
    <mergeCell ref="B153:B154"/>
    <mergeCell ref="C153:C154"/>
    <mergeCell ref="D153:D154"/>
    <mergeCell ref="E153:E154"/>
    <mergeCell ref="A155:A156"/>
    <mergeCell ref="B155:B156"/>
    <mergeCell ref="C155:C156"/>
    <mergeCell ref="D155:D156"/>
    <mergeCell ref="E155:E156"/>
    <mergeCell ref="A157:A158"/>
    <mergeCell ref="B157:B158"/>
    <mergeCell ref="C157:C158"/>
    <mergeCell ref="D157:D158"/>
    <mergeCell ref="E157:E158"/>
    <mergeCell ref="A159:A160"/>
    <mergeCell ref="B159:B160"/>
    <mergeCell ref="C159:C160"/>
    <mergeCell ref="D159:D160"/>
    <mergeCell ref="E159:E160"/>
    <mergeCell ref="A161:A162"/>
    <mergeCell ref="B161:B162"/>
    <mergeCell ref="C161:C162"/>
    <mergeCell ref="D161:D162"/>
    <mergeCell ref="E161:E162"/>
    <mergeCell ref="A163:A164"/>
    <mergeCell ref="B163:B164"/>
    <mergeCell ref="C163:C164"/>
    <mergeCell ref="D163:D164"/>
    <mergeCell ref="E163:E164"/>
    <mergeCell ref="A165:A166"/>
    <mergeCell ref="B165:B166"/>
    <mergeCell ref="C165:C166"/>
    <mergeCell ref="D165:D166"/>
    <mergeCell ref="E165:E166"/>
    <mergeCell ref="A167:A168"/>
    <mergeCell ref="B167:B168"/>
    <mergeCell ref="C167:C168"/>
    <mergeCell ref="D167:D168"/>
    <mergeCell ref="E167:E168"/>
    <mergeCell ref="A169:A170"/>
    <mergeCell ref="B169:B170"/>
    <mergeCell ref="C169:C170"/>
    <mergeCell ref="D169:D170"/>
    <mergeCell ref="E169:E170"/>
    <mergeCell ref="A171:A172"/>
    <mergeCell ref="B171:B172"/>
    <mergeCell ref="C171:C172"/>
    <mergeCell ref="D171:D172"/>
    <mergeCell ref="E171:E172"/>
    <mergeCell ref="A173:A174"/>
    <mergeCell ref="B173:B174"/>
    <mergeCell ref="C173:C174"/>
    <mergeCell ref="D173:D174"/>
    <mergeCell ref="E173:E174"/>
    <mergeCell ref="A175:A176"/>
    <mergeCell ref="B175:B176"/>
    <mergeCell ref="C175:C176"/>
    <mergeCell ref="D175:D176"/>
    <mergeCell ref="E175:E176"/>
    <mergeCell ref="A177:A178"/>
    <mergeCell ref="B177:B178"/>
    <mergeCell ref="C177:C178"/>
    <mergeCell ref="D177:D178"/>
    <mergeCell ref="E177:E178"/>
    <mergeCell ref="A179:A180"/>
    <mergeCell ref="B179:B180"/>
    <mergeCell ref="C179:C180"/>
    <mergeCell ref="D179:D180"/>
    <mergeCell ref="E179:E180"/>
    <mergeCell ref="A181:A182"/>
    <mergeCell ref="B181:B182"/>
    <mergeCell ref="C181:C182"/>
    <mergeCell ref="D181:D182"/>
    <mergeCell ref="E181:E182"/>
    <mergeCell ref="A183:A184"/>
    <mergeCell ref="B183:B184"/>
    <mergeCell ref="C183:C184"/>
    <mergeCell ref="D183:D184"/>
    <mergeCell ref="E183:E184"/>
    <mergeCell ref="A185:A186"/>
    <mergeCell ref="B185:B186"/>
    <mergeCell ref="C185:C186"/>
    <mergeCell ref="D185:D186"/>
    <mergeCell ref="E185:E186"/>
    <mergeCell ref="A187:A188"/>
    <mergeCell ref="B187:B188"/>
    <mergeCell ref="C187:C188"/>
    <mergeCell ref="D187:D188"/>
    <mergeCell ref="E187:E188"/>
    <mergeCell ref="A189:A190"/>
    <mergeCell ref="B189:B190"/>
    <mergeCell ref="C189:C190"/>
    <mergeCell ref="D189:D190"/>
    <mergeCell ref="E189:E190"/>
    <mergeCell ref="A191:A192"/>
    <mergeCell ref="B191:B192"/>
    <mergeCell ref="C191:C192"/>
    <mergeCell ref="D191:D192"/>
    <mergeCell ref="E191:E192"/>
    <mergeCell ref="A193:A194"/>
    <mergeCell ref="B193:B194"/>
    <mergeCell ref="C193:C194"/>
    <mergeCell ref="D193:D194"/>
    <mergeCell ref="E193:E194"/>
    <mergeCell ref="A195:A196"/>
    <mergeCell ref="B195:B196"/>
    <mergeCell ref="C195:C196"/>
    <mergeCell ref="D195:D196"/>
    <mergeCell ref="E195:E196"/>
    <mergeCell ref="A201:A202"/>
    <mergeCell ref="B201:B202"/>
    <mergeCell ref="C201:C202"/>
    <mergeCell ref="D201:D202"/>
    <mergeCell ref="E201:E202"/>
    <mergeCell ref="A197:A198"/>
    <mergeCell ref="B197:B198"/>
    <mergeCell ref="C197:C198"/>
    <mergeCell ref="D197:D198"/>
    <mergeCell ref="E197:E198"/>
    <mergeCell ref="A199:A200"/>
    <mergeCell ref="B199:B200"/>
    <mergeCell ref="C199:C200"/>
    <mergeCell ref="D199:D200"/>
    <mergeCell ref="E199:E20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3"/>
  <sheetViews>
    <sheetView topLeftCell="A113" workbookViewId="0">
      <selection sqref="A1:E353"/>
    </sheetView>
  </sheetViews>
  <sheetFormatPr defaultRowHeight="14.4" x14ac:dyDescent="0.3"/>
  <sheetData>
    <row r="1" spans="1:5" x14ac:dyDescent="0.3">
      <c r="A1" s="155"/>
      <c r="B1" s="156" t="s">
        <v>890</v>
      </c>
      <c r="C1" s="155"/>
      <c r="D1" s="155"/>
      <c r="E1" s="155"/>
    </row>
    <row r="2" spans="1:5" x14ac:dyDescent="0.3">
      <c r="A2" s="155"/>
      <c r="B2" s="156" t="s">
        <v>891</v>
      </c>
      <c r="C2" s="155"/>
      <c r="D2" s="155"/>
      <c r="E2" s="155"/>
    </row>
    <row r="3" spans="1:5" x14ac:dyDescent="0.3">
      <c r="A3" s="155"/>
      <c r="B3" s="155"/>
      <c r="C3" s="155"/>
      <c r="D3" s="155"/>
      <c r="E3" s="155"/>
    </row>
    <row r="4" spans="1:5" x14ac:dyDescent="0.3">
      <c r="A4" s="155"/>
      <c r="B4" s="157" t="s">
        <v>892</v>
      </c>
      <c r="C4" s="155"/>
      <c r="D4" s="155"/>
      <c r="E4" s="155"/>
    </row>
    <row r="5" spans="1:5" ht="15" thickBot="1" x14ac:dyDescent="0.35">
      <c r="A5" s="155"/>
      <c r="B5" s="155"/>
      <c r="C5" s="155"/>
      <c r="D5" s="155"/>
      <c r="E5" s="155"/>
    </row>
    <row r="6" spans="1:5" ht="15" thickBot="1" x14ac:dyDescent="0.35">
      <c r="A6" s="286" t="s">
        <v>566</v>
      </c>
      <c r="B6" s="289" t="s">
        <v>567</v>
      </c>
      <c r="C6" s="289" t="s">
        <v>568</v>
      </c>
      <c r="D6" s="292" t="s">
        <v>893</v>
      </c>
      <c r="E6" s="292"/>
    </row>
    <row r="7" spans="1:5" ht="15" thickBot="1" x14ac:dyDescent="0.35">
      <c r="A7" s="287"/>
      <c r="B7" s="290"/>
      <c r="C7" s="290"/>
      <c r="D7" s="293" t="s">
        <v>570</v>
      </c>
      <c r="E7" s="293"/>
    </row>
    <row r="8" spans="1:5" x14ac:dyDescent="0.3">
      <c r="A8" s="287"/>
      <c r="B8" s="290"/>
      <c r="C8" s="290"/>
      <c r="D8" s="294" t="s">
        <v>571</v>
      </c>
      <c r="E8" s="296" t="s">
        <v>572</v>
      </c>
    </row>
    <row r="9" spans="1:5" ht="15" thickBot="1" x14ac:dyDescent="0.35">
      <c r="A9" s="288"/>
      <c r="B9" s="291"/>
      <c r="C9" s="291"/>
      <c r="D9" s="295"/>
      <c r="E9" s="295"/>
    </row>
    <row r="10" spans="1:5" x14ac:dyDescent="0.3">
      <c r="A10" s="297" t="s">
        <v>0</v>
      </c>
      <c r="B10" s="299" t="s">
        <v>573</v>
      </c>
      <c r="C10" s="301" t="s">
        <v>576</v>
      </c>
      <c r="D10" s="303" t="s">
        <v>575</v>
      </c>
      <c r="E10" s="301"/>
    </row>
    <row r="11" spans="1:5" ht="15" thickBot="1" x14ac:dyDescent="0.35">
      <c r="A11" s="298"/>
      <c r="B11" s="300"/>
      <c r="C11" s="302"/>
      <c r="D11" s="302"/>
      <c r="E11" s="302"/>
    </row>
    <row r="12" spans="1:5" x14ac:dyDescent="0.3">
      <c r="A12" s="272" t="s">
        <v>26</v>
      </c>
      <c r="B12" s="274" t="s">
        <v>573</v>
      </c>
      <c r="C12" s="276"/>
      <c r="D12" s="278" t="s">
        <v>894</v>
      </c>
      <c r="E12" s="282" t="s">
        <v>578</v>
      </c>
    </row>
    <row r="13" spans="1:5" ht="15" thickBot="1" x14ac:dyDescent="0.35">
      <c r="A13" s="273"/>
      <c r="B13" s="275"/>
      <c r="C13" s="277"/>
      <c r="D13" s="279"/>
      <c r="E13" s="279"/>
    </row>
    <row r="14" spans="1:5" x14ac:dyDescent="0.3">
      <c r="A14" s="272" t="s">
        <v>200</v>
      </c>
      <c r="B14" s="274" t="s">
        <v>573</v>
      </c>
      <c r="C14" s="276"/>
      <c r="D14" s="278" t="s">
        <v>894</v>
      </c>
      <c r="E14" s="282" t="s">
        <v>578</v>
      </c>
    </row>
    <row r="15" spans="1:5" ht="15" thickBot="1" x14ac:dyDescent="0.35">
      <c r="A15" s="273"/>
      <c r="B15" s="275"/>
      <c r="C15" s="277"/>
      <c r="D15" s="279"/>
      <c r="E15" s="279"/>
    </row>
    <row r="16" spans="1:5" x14ac:dyDescent="0.3">
      <c r="A16" s="272" t="s">
        <v>48</v>
      </c>
      <c r="B16" s="274" t="s">
        <v>573</v>
      </c>
      <c r="C16" s="276"/>
      <c r="D16" s="278" t="s">
        <v>894</v>
      </c>
      <c r="E16" s="282" t="s">
        <v>578</v>
      </c>
    </row>
    <row r="17" spans="1:5" ht="15" thickBot="1" x14ac:dyDescent="0.35">
      <c r="A17" s="273"/>
      <c r="B17" s="275"/>
      <c r="C17" s="277"/>
      <c r="D17" s="279"/>
      <c r="E17" s="279"/>
    </row>
    <row r="18" spans="1:5" x14ac:dyDescent="0.3">
      <c r="A18" s="272" t="s">
        <v>202</v>
      </c>
      <c r="B18" s="274" t="s">
        <v>573</v>
      </c>
      <c r="C18" s="276" t="s">
        <v>579</v>
      </c>
      <c r="D18" s="278" t="s">
        <v>895</v>
      </c>
      <c r="E18" s="280">
        <v>10.106999999999999</v>
      </c>
    </row>
    <row r="19" spans="1:5" ht="15" thickBot="1" x14ac:dyDescent="0.35">
      <c r="A19" s="273"/>
      <c r="B19" s="275"/>
      <c r="C19" s="277"/>
      <c r="D19" s="279"/>
      <c r="E19" s="279"/>
    </row>
    <row r="20" spans="1:5" x14ac:dyDescent="0.3">
      <c r="A20" s="272" t="s">
        <v>70</v>
      </c>
      <c r="B20" s="274" t="s">
        <v>573</v>
      </c>
      <c r="C20" s="276"/>
      <c r="D20" s="278" t="s">
        <v>894</v>
      </c>
      <c r="E20" s="282" t="s">
        <v>578</v>
      </c>
    </row>
    <row r="21" spans="1:5" ht="15" thickBot="1" x14ac:dyDescent="0.35">
      <c r="A21" s="273"/>
      <c r="B21" s="275"/>
      <c r="C21" s="277"/>
      <c r="D21" s="279"/>
      <c r="E21" s="279"/>
    </row>
    <row r="22" spans="1:5" x14ac:dyDescent="0.3">
      <c r="A22" s="272" t="s">
        <v>204</v>
      </c>
      <c r="B22" s="274" t="s">
        <v>573</v>
      </c>
      <c r="C22" s="276" t="s">
        <v>581</v>
      </c>
      <c r="D22" s="278" t="s">
        <v>895</v>
      </c>
      <c r="E22" s="281">
        <v>36.43</v>
      </c>
    </row>
    <row r="23" spans="1:5" ht="15" thickBot="1" x14ac:dyDescent="0.35">
      <c r="A23" s="273"/>
      <c r="B23" s="275"/>
      <c r="C23" s="277"/>
      <c r="D23" s="279"/>
      <c r="E23" s="279"/>
    </row>
    <row r="24" spans="1:5" x14ac:dyDescent="0.3">
      <c r="A24" s="272" t="s">
        <v>92</v>
      </c>
      <c r="B24" s="274" t="s">
        <v>573</v>
      </c>
      <c r="C24" s="276"/>
      <c r="D24" s="278" t="s">
        <v>894</v>
      </c>
      <c r="E24" s="282" t="s">
        <v>578</v>
      </c>
    </row>
    <row r="25" spans="1:5" ht="15" thickBot="1" x14ac:dyDescent="0.35">
      <c r="A25" s="273"/>
      <c r="B25" s="275"/>
      <c r="C25" s="277"/>
      <c r="D25" s="279"/>
      <c r="E25" s="279"/>
    </row>
    <row r="26" spans="1:5" x14ac:dyDescent="0.3">
      <c r="A26" s="272" t="s">
        <v>206</v>
      </c>
      <c r="B26" s="274" t="s">
        <v>573</v>
      </c>
      <c r="C26" s="276" t="s">
        <v>582</v>
      </c>
      <c r="D26" s="278" t="s">
        <v>895</v>
      </c>
      <c r="E26" s="280">
        <v>18.640999999999998</v>
      </c>
    </row>
    <row r="27" spans="1:5" ht="15" thickBot="1" x14ac:dyDescent="0.35">
      <c r="A27" s="273"/>
      <c r="B27" s="275"/>
      <c r="C27" s="277"/>
      <c r="D27" s="279"/>
      <c r="E27" s="279"/>
    </row>
    <row r="28" spans="1:5" x14ac:dyDescent="0.3">
      <c r="A28" s="272" t="s">
        <v>112</v>
      </c>
      <c r="B28" s="274" t="s">
        <v>573</v>
      </c>
      <c r="C28" s="276"/>
      <c r="D28" s="278" t="s">
        <v>894</v>
      </c>
      <c r="E28" s="282" t="s">
        <v>578</v>
      </c>
    </row>
    <row r="29" spans="1:5" ht="15" thickBot="1" x14ac:dyDescent="0.35">
      <c r="A29" s="273"/>
      <c r="B29" s="275"/>
      <c r="C29" s="277"/>
      <c r="D29" s="279"/>
      <c r="E29" s="279"/>
    </row>
    <row r="30" spans="1:5" x14ac:dyDescent="0.3">
      <c r="A30" s="272" t="s">
        <v>134</v>
      </c>
      <c r="B30" s="274" t="s">
        <v>573</v>
      </c>
      <c r="C30" s="276"/>
      <c r="D30" s="278" t="s">
        <v>894</v>
      </c>
      <c r="E30" s="282" t="s">
        <v>578</v>
      </c>
    </row>
    <row r="31" spans="1:5" ht="15" thickBot="1" x14ac:dyDescent="0.35">
      <c r="A31" s="273"/>
      <c r="B31" s="275"/>
      <c r="C31" s="277"/>
      <c r="D31" s="279"/>
      <c r="E31" s="279"/>
    </row>
    <row r="32" spans="1:5" x14ac:dyDescent="0.3">
      <c r="A32" s="272" t="s">
        <v>156</v>
      </c>
      <c r="B32" s="274" t="s">
        <v>573</v>
      </c>
      <c r="C32" s="276"/>
      <c r="D32" s="278" t="s">
        <v>894</v>
      </c>
      <c r="E32" s="282" t="s">
        <v>578</v>
      </c>
    </row>
    <row r="33" spans="1:5" ht="15" thickBot="1" x14ac:dyDescent="0.35">
      <c r="A33" s="273"/>
      <c r="B33" s="275"/>
      <c r="C33" s="277"/>
      <c r="D33" s="279"/>
      <c r="E33" s="279"/>
    </row>
    <row r="34" spans="1:5" x14ac:dyDescent="0.3">
      <c r="A34" s="272" t="s">
        <v>178</v>
      </c>
      <c r="B34" s="274" t="s">
        <v>573</v>
      </c>
      <c r="C34" s="276" t="s">
        <v>583</v>
      </c>
      <c r="D34" s="278" t="s">
        <v>895</v>
      </c>
      <c r="E34" s="280">
        <v>25.759</v>
      </c>
    </row>
    <row r="35" spans="1:5" ht="15" thickBot="1" x14ac:dyDescent="0.35">
      <c r="A35" s="273"/>
      <c r="B35" s="275"/>
      <c r="C35" s="277"/>
      <c r="D35" s="279"/>
      <c r="E35" s="279"/>
    </row>
    <row r="36" spans="1:5" x14ac:dyDescent="0.3">
      <c r="A36" s="272" t="s">
        <v>198</v>
      </c>
      <c r="B36" s="274" t="s">
        <v>573</v>
      </c>
      <c r="C36" s="276" t="s">
        <v>584</v>
      </c>
      <c r="D36" s="278" t="s">
        <v>895</v>
      </c>
      <c r="E36" s="280">
        <v>7.0380000000000003</v>
      </c>
    </row>
    <row r="37" spans="1:5" ht="15" thickBot="1" x14ac:dyDescent="0.35">
      <c r="A37" s="273"/>
      <c r="B37" s="275"/>
      <c r="C37" s="277"/>
      <c r="D37" s="279"/>
      <c r="E37" s="279"/>
    </row>
    <row r="38" spans="1:5" x14ac:dyDescent="0.3">
      <c r="A38" s="272" t="s">
        <v>28</v>
      </c>
      <c r="B38" s="274" t="s">
        <v>573</v>
      </c>
      <c r="C38" s="276"/>
      <c r="D38" s="278" t="s">
        <v>894</v>
      </c>
      <c r="E38" s="282" t="s">
        <v>578</v>
      </c>
    </row>
    <row r="39" spans="1:5" ht="15" thickBot="1" x14ac:dyDescent="0.35">
      <c r="A39" s="273"/>
      <c r="B39" s="275"/>
      <c r="C39" s="277"/>
      <c r="D39" s="279"/>
      <c r="E39" s="279"/>
    </row>
    <row r="40" spans="1:5" x14ac:dyDescent="0.3">
      <c r="A40" s="272" t="s">
        <v>30</v>
      </c>
      <c r="B40" s="274" t="s">
        <v>573</v>
      </c>
      <c r="C40" s="276"/>
      <c r="D40" s="278" t="s">
        <v>894</v>
      </c>
      <c r="E40" s="282" t="s">
        <v>578</v>
      </c>
    </row>
    <row r="41" spans="1:5" ht="15" thickBot="1" x14ac:dyDescent="0.35">
      <c r="A41" s="273"/>
      <c r="B41" s="275"/>
      <c r="C41" s="277"/>
      <c r="D41" s="279"/>
      <c r="E41" s="279"/>
    </row>
    <row r="42" spans="1:5" x14ac:dyDescent="0.3">
      <c r="A42" s="272" t="s">
        <v>32</v>
      </c>
      <c r="B42" s="274" t="s">
        <v>573</v>
      </c>
      <c r="C42" s="283">
        <v>100911</v>
      </c>
      <c r="D42" s="278" t="s">
        <v>895</v>
      </c>
      <c r="E42" s="280">
        <v>12.683</v>
      </c>
    </row>
    <row r="43" spans="1:5" ht="15" thickBot="1" x14ac:dyDescent="0.35">
      <c r="A43" s="273"/>
      <c r="B43" s="275"/>
      <c r="C43" s="277"/>
      <c r="D43" s="279"/>
      <c r="E43" s="279"/>
    </row>
    <row r="44" spans="1:5" x14ac:dyDescent="0.3">
      <c r="A44" s="272" t="s">
        <v>34</v>
      </c>
      <c r="B44" s="274" t="s">
        <v>573</v>
      </c>
      <c r="C44" s="283">
        <v>100912</v>
      </c>
      <c r="D44" s="278" t="s">
        <v>895</v>
      </c>
      <c r="E44" s="280">
        <v>4.9059999999999997</v>
      </c>
    </row>
    <row r="45" spans="1:5" ht="15" thickBot="1" x14ac:dyDescent="0.35">
      <c r="A45" s="273"/>
      <c r="B45" s="275"/>
      <c r="C45" s="277"/>
      <c r="D45" s="279"/>
      <c r="E45" s="279"/>
    </row>
    <row r="46" spans="1:5" x14ac:dyDescent="0.3">
      <c r="A46" s="272" t="s">
        <v>36</v>
      </c>
      <c r="B46" s="274" t="s">
        <v>573</v>
      </c>
      <c r="C46" s="276"/>
      <c r="D46" s="278" t="s">
        <v>894</v>
      </c>
      <c r="E46" s="282" t="s">
        <v>578</v>
      </c>
    </row>
    <row r="47" spans="1:5" ht="15" thickBot="1" x14ac:dyDescent="0.35">
      <c r="A47" s="273"/>
      <c r="B47" s="275"/>
      <c r="C47" s="277"/>
      <c r="D47" s="279"/>
      <c r="E47" s="279"/>
    </row>
    <row r="48" spans="1:5" x14ac:dyDescent="0.3">
      <c r="A48" s="272" t="s">
        <v>38</v>
      </c>
      <c r="B48" s="274" t="s">
        <v>573</v>
      </c>
      <c r="C48" s="285">
        <v>44299</v>
      </c>
      <c r="D48" s="278" t="s">
        <v>895</v>
      </c>
      <c r="E48" s="280">
        <v>25.164999999999999</v>
      </c>
    </row>
    <row r="49" spans="1:5" ht="15" thickBot="1" x14ac:dyDescent="0.35">
      <c r="A49" s="273"/>
      <c r="B49" s="275"/>
      <c r="C49" s="277"/>
      <c r="D49" s="279"/>
      <c r="E49" s="279"/>
    </row>
    <row r="50" spans="1:5" x14ac:dyDescent="0.3">
      <c r="A50" s="272" t="s">
        <v>40</v>
      </c>
      <c r="B50" s="274" t="s">
        <v>573</v>
      </c>
      <c r="C50" s="276" t="s">
        <v>586</v>
      </c>
      <c r="D50" s="278" t="s">
        <v>895</v>
      </c>
      <c r="E50" s="280">
        <v>5.7590000000000003</v>
      </c>
    </row>
    <row r="51" spans="1:5" ht="15" thickBot="1" x14ac:dyDescent="0.35">
      <c r="A51" s="273"/>
      <c r="B51" s="275"/>
      <c r="C51" s="277"/>
      <c r="D51" s="279"/>
      <c r="E51" s="279"/>
    </row>
    <row r="52" spans="1:5" x14ac:dyDescent="0.3">
      <c r="A52" s="272" t="s">
        <v>42</v>
      </c>
      <c r="B52" s="274" t="s">
        <v>573</v>
      </c>
      <c r="C52" s="276" t="s">
        <v>588</v>
      </c>
      <c r="D52" s="278" t="s">
        <v>895</v>
      </c>
      <c r="E52" s="280">
        <v>5.2039999999999997</v>
      </c>
    </row>
    <row r="53" spans="1:5" ht="15" thickBot="1" x14ac:dyDescent="0.35">
      <c r="A53" s="273"/>
      <c r="B53" s="275"/>
      <c r="C53" s="277"/>
      <c r="D53" s="279"/>
      <c r="E53" s="279"/>
    </row>
    <row r="54" spans="1:5" x14ac:dyDescent="0.3">
      <c r="A54" s="272" t="s">
        <v>44</v>
      </c>
      <c r="B54" s="274" t="s">
        <v>573</v>
      </c>
      <c r="C54" s="276"/>
      <c r="D54" s="278" t="s">
        <v>894</v>
      </c>
      <c r="E54" s="282" t="s">
        <v>578</v>
      </c>
    </row>
    <row r="55" spans="1:5" ht="15" thickBot="1" x14ac:dyDescent="0.35">
      <c r="A55" s="273"/>
      <c r="B55" s="275"/>
      <c r="C55" s="277"/>
      <c r="D55" s="279"/>
      <c r="E55" s="279"/>
    </row>
    <row r="56" spans="1:5" x14ac:dyDescent="0.3">
      <c r="A56" s="272" t="s">
        <v>46</v>
      </c>
      <c r="B56" s="274" t="s">
        <v>573</v>
      </c>
      <c r="C56" s="276"/>
      <c r="D56" s="278" t="s">
        <v>894</v>
      </c>
      <c r="E56" s="282" t="s">
        <v>578</v>
      </c>
    </row>
    <row r="57" spans="1:5" ht="15" thickBot="1" x14ac:dyDescent="0.35">
      <c r="A57" s="273"/>
      <c r="B57" s="275"/>
      <c r="C57" s="277"/>
      <c r="D57" s="279"/>
      <c r="E57" s="279"/>
    </row>
    <row r="58" spans="1:5" x14ac:dyDescent="0.3">
      <c r="A58" s="272" t="s">
        <v>50</v>
      </c>
      <c r="B58" s="274" t="s">
        <v>573</v>
      </c>
      <c r="C58" s="283">
        <v>100906</v>
      </c>
      <c r="D58" s="278" t="s">
        <v>895</v>
      </c>
      <c r="E58" s="280">
        <v>2.1920000000000002</v>
      </c>
    </row>
    <row r="59" spans="1:5" ht="15" thickBot="1" x14ac:dyDescent="0.35">
      <c r="A59" s="273"/>
      <c r="B59" s="275"/>
      <c r="C59" s="277"/>
      <c r="D59" s="279"/>
      <c r="E59" s="279"/>
    </row>
    <row r="60" spans="1:5" x14ac:dyDescent="0.3">
      <c r="A60" s="272" t="s">
        <v>52</v>
      </c>
      <c r="B60" s="274" t="s">
        <v>573</v>
      </c>
      <c r="C60" s="283">
        <v>100915</v>
      </c>
      <c r="D60" s="278" t="s">
        <v>895</v>
      </c>
      <c r="E60" s="280">
        <v>9.9719999999999995</v>
      </c>
    </row>
    <row r="61" spans="1:5" ht="15" thickBot="1" x14ac:dyDescent="0.35">
      <c r="A61" s="273"/>
      <c r="B61" s="275"/>
      <c r="C61" s="277"/>
      <c r="D61" s="279"/>
      <c r="E61" s="279"/>
    </row>
    <row r="62" spans="1:5" x14ac:dyDescent="0.3">
      <c r="A62" s="272" t="s">
        <v>54</v>
      </c>
      <c r="B62" s="274" t="s">
        <v>573</v>
      </c>
      <c r="C62" s="276" t="s">
        <v>590</v>
      </c>
      <c r="D62" s="278" t="s">
        <v>895</v>
      </c>
      <c r="E62" s="280">
        <v>6.5030000000000001</v>
      </c>
    </row>
    <row r="63" spans="1:5" ht="15" thickBot="1" x14ac:dyDescent="0.35">
      <c r="A63" s="273"/>
      <c r="B63" s="275"/>
      <c r="C63" s="277"/>
      <c r="D63" s="279"/>
      <c r="E63" s="279"/>
    </row>
    <row r="64" spans="1:5" x14ac:dyDescent="0.3">
      <c r="A64" s="272" t="s">
        <v>56</v>
      </c>
      <c r="B64" s="274" t="s">
        <v>573</v>
      </c>
      <c r="C64" s="276" t="s">
        <v>896</v>
      </c>
      <c r="D64" s="278" t="s">
        <v>897</v>
      </c>
      <c r="E64" s="282" t="s">
        <v>578</v>
      </c>
    </row>
    <row r="65" spans="1:5" ht="15" thickBot="1" x14ac:dyDescent="0.35">
      <c r="A65" s="273"/>
      <c r="B65" s="275"/>
      <c r="C65" s="277"/>
      <c r="D65" s="279"/>
      <c r="E65" s="279"/>
    </row>
    <row r="66" spans="1:5" x14ac:dyDescent="0.3">
      <c r="A66" s="272" t="s">
        <v>58</v>
      </c>
      <c r="B66" s="274" t="s">
        <v>573</v>
      </c>
      <c r="C66" s="283">
        <v>1670182</v>
      </c>
      <c r="D66" s="278" t="s">
        <v>894</v>
      </c>
      <c r="E66" s="282" t="s">
        <v>578</v>
      </c>
    </row>
    <row r="67" spans="1:5" ht="15" thickBot="1" x14ac:dyDescent="0.35">
      <c r="A67" s="273"/>
      <c r="B67" s="275"/>
      <c r="C67" s="277"/>
      <c r="D67" s="279"/>
      <c r="E67" s="279"/>
    </row>
    <row r="68" spans="1:5" x14ac:dyDescent="0.3">
      <c r="A68" s="272" t="s">
        <v>60</v>
      </c>
      <c r="B68" s="274" t="s">
        <v>573</v>
      </c>
      <c r="C68" s="285">
        <v>71690</v>
      </c>
      <c r="D68" s="278" t="s">
        <v>895</v>
      </c>
      <c r="E68" s="280">
        <v>3.3570000000000002</v>
      </c>
    </row>
    <row r="69" spans="1:5" ht="15" thickBot="1" x14ac:dyDescent="0.35">
      <c r="A69" s="273"/>
      <c r="B69" s="275"/>
      <c r="C69" s="277"/>
      <c r="D69" s="279"/>
      <c r="E69" s="279"/>
    </row>
    <row r="70" spans="1:5" x14ac:dyDescent="0.3">
      <c r="A70" s="272" t="s">
        <v>62</v>
      </c>
      <c r="B70" s="274" t="s">
        <v>573</v>
      </c>
      <c r="C70" s="276"/>
      <c r="D70" s="278" t="s">
        <v>894</v>
      </c>
      <c r="E70" s="282" t="s">
        <v>578</v>
      </c>
    </row>
    <row r="71" spans="1:5" ht="15" thickBot="1" x14ac:dyDescent="0.35">
      <c r="A71" s="273"/>
      <c r="B71" s="275"/>
      <c r="C71" s="277"/>
      <c r="D71" s="279"/>
      <c r="E71" s="279"/>
    </row>
    <row r="72" spans="1:5" x14ac:dyDescent="0.3">
      <c r="A72" s="272" t="s">
        <v>64</v>
      </c>
      <c r="B72" s="274" t="s">
        <v>573</v>
      </c>
      <c r="C72" s="276"/>
      <c r="D72" s="278" t="s">
        <v>894</v>
      </c>
      <c r="E72" s="282" t="s">
        <v>578</v>
      </c>
    </row>
    <row r="73" spans="1:5" ht="15" thickBot="1" x14ac:dyDescent="0.35">
      <c r="A73" s="273"/>
      <c r="B73" s="275"/>
      <c r="C73" s="277"/>
      <c r="D73" s="279"/>
      <c r="E73" s="279"/>
    </row>
    <row r="74" spans="1:5" x14ac:dyDescent="0.3">
      <c r="A74" s="272" t="s">
        <v>66</v>
      </c>
      <c r="B74" s="274" t="s">
        <v>573</v>
      </c>
      <c r="C74" s="276"/>
      <c r="D74" s="278" t="s">
        <v>894</v>
      </c>
      <c r="E74" s="282" t="s">
        <v>578</v>
      </c>
    </row>
    <row r="75" spans="1:5" ht="15" thickBot="1" x14ac:dyDescent="0.35">
      <c r="A75" s="273"/>
      <c r="B75" s="275"/>
      <c r="C75" s="277"/>
      <c r="D75" s="279"/>
      <c r="E75" s="279"/>
    </row>
    <row r="76" spans="1:5" x14ac:dyDescent="0.3">
      <c r="A76" s="272" t="s">
        <v>68</v>
      </c>
      <c r="B76" s="274" t="s">
        <v>573</v>
      </c>
      <c r="C76" s="276" t="s">
        <v>592</v>
      </c>
      <c r="D76" s="278" t="s">
        <v>895</v>
      </c>
      <c r="E76" s="281">
        <v>22.56</v>
      </c>
    </row>
    <row r="77" spans="1:5" ht="15" thickBot="1" x14ac:dyDescent="0.35">
      <c r="A77" s="273"/>
      <c r="B77" s="275"/>
      <c r="C77" s="277"/>
      <c r="D77" s="279"/>
      <c r="E77" s="279"/>
    </row>
    <row r="78" spans="1:5" x14ac:dyDescent="0.3">
      <c r="A78" s="272" t="s">
        <v>72</v>
      </c>
      <c r="B78" s="274" t="s">
        <v>573</v>
      </c>
      <c r="C78" s="276"/>
      <c r="D78" s="278" t="s">
        <v>894</v>
      </c>
      <c r="E78" s="282" t="s">
        <v>578</v>
      </c>
    </row>
    <row r="79" spans="1:5" ht="15" thickBot="1" x14ac:dyDescent="0.35">
      <c r="A79" s="273"/>
      <c r="B79" s="275"/>
      <c r="C79" s="277"/>
      <c r="D79" s="279"/>
      <c r="E79" s="279"/>
    </row>
    <row r="80" spans="1:5" x14ac:dyDescent="0.3">
      <c r="A80" s="272" t="s">
        <v>74</v>
      </c>
      <c r="B80" s="274" t="s">
        <v>573</v>
      </c>
      <c r="C80" s="276" t="s">
        <v>898</v>
      </c>
      <c r="D80" s="278" t="s">
        <v>895</v>
      </c>
      <c r="E80" s="280">
        <v>1.1779999999999999</v>
      </c>
    </row>
    <row r="81" spans="1:5" ht="15" thickBot="1" x14ac:dyDescent="0.35">
      <c r="A81" s="273"/>
      <c r="B81" s="275"/>
      <c r="C81" s="277"/>
      <c r="D81" s="279"/>
      <c r="E81" s="279"/>
    </row>
    <row r="82" spans="1:5" x14ac:dyDescent="0.3">
      <c r="A82" s="272" t="s">
        <v>76</v>
      </c>
      <c r="B82" s="274" t="s">
        <v>573</v>
      </c>
      <c r="C82" s="276" t="s">
        <v>593</v>
      </c>
      <c r="D82" s="278" t="s">
        <v>895</v>
      </c>
      <c r="E82" s="280">
        <v>21.021999999999998</v>
      </c>
    </row>
    <row r="83" spans="1:5" ht="15" thickBot="1" x14ac:dyDescent="0.35">
      <c r="A83" s="273"/>
      <c r="B83" s="275"/>
      <c r="C83" s="277"/>
      <c r="D83" s="279"/>
      <c r="E83" s="279"/>
    </row>
    <row r="84" spans="1:5" x14ac:dyDescent="0.3">
      <c r="A84" s="272" t="s">
        <v>78</v>
      </c>
      <c r="B84" s="274" t="s">
        <v>573</v>
      </c>
      <c r="C84" s="276"/>
      <c r="D84" s="278" t="s">
        <v>894</v>
      </c>
      <c r="E84" s="282" t="s">
        <v>578</v>
      </c>
    </row>
    <row r="85" spans="1:5" ht="15" thickBot="1" x14ac:dyDescent="0.35">
      <c r="A85" s="273"/>
      <c r="B85" s="275"/>
      <c r="C85" s="277"/>
      <c r="D85" s="279"/>
      <c r="E85" s="279"/>
    </row>
    <row r="86" spans="1:5" x14ac:dyDescent="0.3">
      <c r="A86" s="272" t="s">
        <v>80</v>
      </c>
      <c r="B86" s="274" t="s">
        <v>573</v>
      </c>
      <c r="C86" s="276"/>
      <c r="D86" s="278" t="s">
        <v>894</v>
      </c>
      <c r="E86" s="282" t="s">
        <v>578</v>
      </c>
    </row>
    <row r="87" spans="1:5" ht="15" thickBot="1" x14ac:dyDescent="0.35">
      <c r="A87" s="273"/>
      <c r="B87" s="275"/>
      <c r="C87" s="277"/>
      <c r="D87" s="279"/>
      <c r="E87" s="279"/>
    </row>
    <row r="88" spans="1:5" x14ac:dyDescent="0.3">
      <c r="A88" s="272" t="s">
        <v>82</v>
      </c>
      <c r="B88" s="274" t="s">
        <v>573</v>
      </c>
      <c r="C88" s="284">
        <v>1671810</v>
      </c>
      <c r="D88" s="278" t="s">
        <v>895</v>
      </c>
      <c r="E88" s="280">
        <v>11.613</v>
      </c>
    </row>
    <row r="89" spans="1:5" ht="15" thickBot="1" x14ac:dyDescent="0.35">
      <c r="A89" s="273"/>
      <c r="B89" s="275"/>
      <c r="C89" s="277"/>
      <c r="D89" s="279"/>
      <c r="E89" s="279"/>
    </row>
    <row r="90" spans="1:5" x14ac:dyDescent="0.3">
      <c r="A90" s="272" t="s">
        <v>84</v>
      </c>
      <c r="B90" s="274" t="s">
        <v>573</v>
      </c>
      <c r="C90" s="276" t="s">
        <v>595</v>
      </c>
      <c r="D90" s="278" t="s">
        <v>895</v>
      </c>
      <c r="E90" s="280">
        <v>16.585999999999999</v>
      </c>
    </row>
    <row r="91" spans="1:5" ht="15" thickBot="1" x14ac:dyDescent="0.35">
      <c r="A91" s="273"/>
      <c r="B91" s="275"/>
      <c r="C91" s="277"/>
      <c r="D91" s="279"/>
      <c r="E91" s="279"/>
    </row>
    <row r="92" spans="1:5" x14ac:dyDescent="0.3">
      <c r="A92" s="272" t="s">
        <v>86</v>
      </c>
      <c r="B92" s="274" t="s">
        <v>573</v>
      </c>
      <c r="C92" s="276"/>
      <c r="D92" s="278" t="s">
        <v>894</v>
      </c>
      <c r="E92" s="282" t="s">
        <v>578</v>
      </c>
    </row>
    <row r="93" spans="1:5" ht="15" thickBot="1" x14ac:dyDescent="0.35">
      <c r="A93" s="273"/>
      <c r="B93" s="275"/>
      <c r="C93" s="277"/>
      <c r="D93" s="279"/>
      <c r="E93" s="279"/>
    </row>
    <row r="94" spans="1:5" x14ac:dyDescent="0.3">
      <c r="A94" s="272" t="s">
        <v>88</v>
      </c>
      <c r="B94" s="274" t="s">
        <v>573</v>
      </c>
      <c r="C94" s="276"/>
      <c r="D94" s="278" t="s">
        <v>894</v>
      </c>
      <c r="E94" s="282" t="s">
        <v>578</v>
      </c>
    </row>
    <row r="95" spans="1:5" ht="15" thickBot="1" x14ac:dyDescent="0.35">
      <c r="A95" s="273"/>
      <c r="B95" s="275"/>
      <c r="C95" s="277"/>
      <c r="D95" s="279"/>
      <c r="E95" s="279"/>
    </row>
    <row r="96" spans="1:5" x14ac:dyDescent="0.3">
      <c r="A96" s="272" t="s">
        <v>90</v>
      </c>
      <c r="B96" s="274" t="s">
        <v>573</v>
      </c>
      <c r="C96" s="283">
        <v>100907</v>
      </c>
      <c r="D96" s="278" t="s">
        <v>895</v>
      </c>
      <c r="E96" s="280">
        <v>4.0990000000000002</v>
      </c>
    </row>
    <row r="97" spans="1:5" ht="15" thickBot="1" x14ac:dyDescent="0.35">
      <c r="A97" s="273"/>
      <c r="B97" s="275"/>
      <c r="C97" s="277"/>
      <c r="D97" s="279"/>
      <c r="E97" s="279"/>
    </row>
    <row r="98" spans="1:5" x14ac:dyDescent="0.3">
      <c r="A98" s="272" t="s">
        <v>94</v>
      </c>
      <c r="B98" s="274" t="s">
        <v>573</v>
      </c>
      <c r="C98" s="276" t="s">
        <v>596</v>
      </c>
      <c r="D98" s="278" t="s">
        <v>895</v>
      </c>
      <c r="E98" s="281">
        <v>14.23</v>
      </c>
    </row>
    <row r="99" spans="1:5" ht="15" thickBot="1" x14ac:dyDescent="0.35">
      <c r="A99" s="273"/>
      <c r="B99" s="275"/>
      <c r="C99" s="277"/>
      <c r="D99" s="279"/>
      <c r="E99" s="279"/>
    </row>
    <row r="100" spans="1:5" x14ac:dyDescent="0.3">
      <c r="A100" s="272" t="s">
        <v>96</v>
      </c>
      <c r="B100" s="274" t="s">
        <v>573</v>
      </c>
      <c r="C100" s="276"/>
      <c r="D100" s="278" t="s">
        <v>894</v>
      </c>
      <c r="E100" s="282" t="s">
        <v>578</v>
      </c>
    </row>
    <row r="101" spans="1:5" ht="15" thickBot="1" x14ac:dyDescent="0.35">
      <c r="A101" s="273"/>
      <c r="B101" s="275"/>
      <c r="C101" s="277"/>
      <c r="D101" s="279"/>
      <c r="E101" s="279"/>
    </row>
    <row r="102" spans="1:5" x14ac:dyDescent="0.3">
      <c r="A102" s="272" t="s">
        <v>98</v>
      </c>
      <c r="B102" s="274" t="s">
        <v>573</v>
      </c>
      <c r="C102" s="276" t="s">
        <v>899</v>
      </c>
      <c r="D102" s="278" t="s">
        <v>895</v>
      </c>
      <c r="E102" s="280">
        <v>2.101</v>
      </c>
    </row>
    <row r="103" spans="1:5" ht="15" thickBot="1" x14ac:dyDescent="0.35">
      <c r="A103" s="273"/>
      <c r="B103" s="275"/>
      <c r="C103" s="277"/>
      <c r="D103" s="279"/>
      <c r="E103" s="279"/>
    </row>
    <row r="104" spans="1:5" x14ac:dyDescent="0.3">
      <c r="A104" s="272" t="s">
        <v>100</v>
      </c>
      <c r="B104" s="274" t="s">
        <v>573</v>
      </c>
      <c r="C104" s="276" t="s">
        <v>597</v>
      </c>
      <c r="D104" s="278" t="s">
        <v>895</v>
      </c>
      <c r="E104" s="280">
        <v>15.500999999999999</v>
      </c>
    </row>
    <row r="105" spans="1:5" ht="15" thickBot="1" x14ac:dyDescent="0.35">
      <c r="A105" s="273"/>
      <c r="B105" s="275"/>
      <c r="C105" s="277"/>
      <c r="D105" s="279"/>
      <c r="E105" s="279"/>
    </row>
    <row r="106" spans="1:5" x14ac:dyDescent="0.3">
      <c r="A106" s="272" t="s">
        <v>102</v>
      </c>
      <c r="B106" s="274" t="s">
        <v>573</v>
      </c>
      <c r="C106" s="276" t="s">
        <v>598</v>
      </c>
      <c r="D106" s="278" t="s">
        <v>895</v>
      </c>
      <c r="E106" s="280">
        <v>17.736000000000001</v>
      </c>
    </row>
    <row r="107" spans="1:5" ht="15" thickBot="1" x14ac:dyDescent="0.35">
      <c r="A107" s="273"/>
      <c r="B107" s="275"/>
      <c r="C107" s="277"/>
      <c r="D107" s="279"/>
      <c r="E107" s="279"/>
    </row>
    <row r="108" spans="1:5" x14ac:dyDescent="0.3">
      <c r="A108" s="272" t="s">
        <v>104</v>
      </c>
      <c r="B108" s="274" t="s">
        <v>573</v>
      </c>
      <c r="C108" s="276"/>
      <c r="D108" s="278" t="s">
        <v>894</v>
      </c>
      <c r="E108" s="282" t="s">
        <v>578</v>
      </c>
    </row>
    <row r="109" spans="1:5" ht="15" thickBot="1" x14ac:dyDescent="0.35">
      <c r="A109" s="273"/>
      <c r="B109" s="275"/>
      <c r="C109" s="277"/>
      <c r="D109" s="279"/>
      <c r="E109" s="279"/>
    </row>
    <row r="110" spans="1:5" x14ac:dyDescent="0.3">
      <c r="A110" s="272" t="s">
        <v>106</v>
      </c>
      <c r="B110" s="274" t="s">
        <v>573</v>
      </c>
      <c r="C110" s="276"/>
      <c r="D110" s="278" t="s">
        <v>894</v>
      </c>
      <c r="E110" s="282" t="s">
        <v>578</v>
      </c>
    </row>
    <row r="111" spans="1:5" ht="15" thickBot="1" x14ac:dyDescent="0.35">
      <c r="A111" s="273"/>
      <c r="B111" s="275"/>
      <c r="C111" s="277"/>
      <c r="D111" s="279"/>
      <c r="E111" s="279"/>
    </row>
    <row r="112" spans="1:5" x14ac:dyDescent="0.3">
      <c r="A112" s="272" t="s">
        <v>108</v>
      </c>
      <c r="B112" s="274" t="s">
        <v>573</v>
      </c>
      <c r="C112" s="276"/>
      <c r="D112" s="278" t="s">
        <v>894</v>
      </c>
      <c r="E112" s="282" t="s">
        <v>578</v>
      </c>
    </row>
    <row r="113" spans="1:5" ht="15" thickBot="1" x14ac:dyDescent="0.35">
      <c r="A113" s="273"/>
      <c r="B113" s="275"/>
      <c r="C113" s="277"/>
      <c r="D113" s="279"/>
      <c r="E113" s="279"/>
    </row>
    <row r="114" spans="1:5" x14ac:dyDescent="0.3">
      <c r="A114" s="272" t="s">
        <v>110</v>
      </c>
      <c r="B114" s="274" t="s">
        <v>573</v>
      </c>
      <c r="C114" s="276" t="s">
        <v>599</v>
      </c>
      <c r="D114" s="278" t="s">
        <v>895</v>
      </c>
      <c r="E114" s="280">
        <v>17.777000000000001</v>
      </c>
    </row>
    <row r="115" spans="1:5" ht="15" thickBot="1" x14ac:dyDescent="0.35">
      <c r="A115" s="273"/>
      <c r="B115" s="275"/>
      <c r="C115" s="277"/>
      <c r="D115" s="279"/>
      <c r="E115" s="279"/>
    </row>
    <row r="116" spans="1:5" x14ac:dyDescent="0.3">
      <c r="A116" s="272" t="s">
        <v>114</v>
      </c>
      <c r="B116" s="274" t="s">
        <v>573</v>
      </c>
      <c r="C116" s="276" t="s">
        <v>900</v>
      </c>
      <c r="D116" s="278" t="s">
        <v>895</v>
      </c>
      <c r="E116" s="280">
        <v>3.6829999999999998</v>
      </c>
    </row>
    <row r="117" spans="1:5" ht="15" thickBot="1" x14ac:dyDescent="0.35">
      <c r="A117" s="273"/>
      <c r="B117" s="275"/>
      <c r="C117" s="277"/>
      <c r="D117" s="279"/>
      <c r="E117" s="279"/>
    </row>
    <row r="118" spans="1:5" x14ac:dyDescent="0.3">
      <c r="A118" s="272" t="s">
        <v>116</v>
      </c>
      <c r="B118" s="274" t="s">
        <v>573</v>
      </c>
      <c r="C118" s="276" t="s">
        <v>600</v>
      </c>
      <c r="D118" s="278" t="s">
        <v>895</v>
      </c>
      <c r="E118" s="280">
        <v>4.2839999999999998</v>
      </c>
    </row>
    <row r="119" spans="1:5" ht="15" thickBot="1" x14ac:dyDescent="0.35">
      <c r="A119" s="273"/>
      <c r="B119" s="275"/>
      <c r="C119" s="277"/>
      <c r="D119" s="279"/>
      <c r="E119" s="279"/>
    </row>
    <row r="120" spans="1:5" x14ac:dyDescent="0.3">
      <c r="A120" s="272" t="s">
        <v>118</v>
      </c>
      <c r="B120" s="274" t="s">
        <v>573</v>
      </c>
      <c r="C120" s="276" t="s">
        <v>601</v>
      </c>
      <c r="D120" s="278" t="s">
        <v>901</v>
      </c>
      <c r="E120" s="280">
        <v>11.581</v>
      </c>
    </row>
    <row r="121" spans="1:5" ht="15" thickBot="1" x14ac:dyDescent="0.35">
      <c r="A121" s="273"/>
      <c r="B121" s="275"/>
      <c r="C121" s="277"/>
      <c r="D121" s="279"/>
      <c r="E121" s="279"/>
    </row>
    <row r="122" spans="1:5" x14ac:dyDescent="0.3">
      <c r="A122" s="272" t="s">
        <v>120</v>
      </c>
      <c r="B122" s="274" t="s">
        <v>573</v>
      </c>
      <c r="C122" s="276"/>
      <c r="D122" s="278" t="s">
        <v>894</v>
      </c>
      <c r="E122" s="282" t="s">
        <v>578</v>
      </c>
    </row>
    <row r="123" spans="1:5" ht="15" thickBot="1" x14ac:dyDescent="0.35">
      <c r="A123" s="273"/>
      <c r="B123" s="275"/>
      <c r="C123" s="277"/>
      <c r="D123" s="279"/>
      <c r="E123" s="279"/>
    </row>
    <row r="124" spans="1:5" x14ac:dyDescent="0.3">
      <c r="A124" s="272" t="s">
        <v>122</v>
      </c>
      <c r="B124" s="274" t="s">
        <v>573</v>
      </c>
      <c r="C124" s="276"/>
      <c r="D124" s="278" t="s">
        <v>894</v>
      </c>
      <c r="E124" s="282" t="s">
        <v>578</v>
      </c>
    </row>
    <row r="125" spans="1:5" ht="15" thickBot="1" x14ac:dyDescent="0.35">
      <c r="A125" s="273"/>
      <c r="B125" s="275"/>
      <c r="C125" s="277"/>
      <c r="D125" s="279"/>
      <c r="E125" s="279"/>
    </row>
    <row r="126" spans="1:5" x14ac:dyDescent="0.3">
      <c r="A126" s="272" t="s">
        <v>124</v>
      </c>
      <c r="B126" s="274" t="s">
        <v>573</v>
      </c>
      <c r="C126" s="276"/>
      <c r="D126" s="278" t="s">
        <v>894</v>
      </c>
      <c r="E126" s="282" t="s">
        <v>578</v>
      </c>
    </row>
    <row r="127" spans="1:5" ht="15" thickBot="1" x14ac:dyDescent="0.35">
      <c r="A127" s="273"/>
      <c r="B127" s="275"/>
      <c r="C127" s="277"/>
      <c r="D127" s="279"/>
      <c r="E127" s="279"/>
    </row>
    <row r="128" spans="1:5" x14ac:dyDescent="0.3">
      <c r="A128" s="272" t="s">
        <v>126</v>
      </c>
      <c r="B128" s="274" t="s">
        <v>573</v>
      </c>
      <c r="C128" s="283">
        <v>100905</v>
      </c>
      <c r="D128" s="278" t="s">
        <v>895</v>
      </c>
      <c r="E128" s="280">
        <v>3.4380000000000002</v>
      </c>
    </row>
    <row r="129" spans="1:5" ht="15" thickBot="1" x14ac:dyDescent="0.35">
      <c r="A129" s="273"/>
      <c r="B129" s="275"/>
      <c r="C129" s="277"/>
      <c r="D129" s="279"/>
      <c r="E129" s="279"/>
    </row>
    <row r="130" spans="1:5" x14ac:dyDescent="0.3">
      <c r="A130" s="272" t="s">
        <v>128</v>
      </c>
      <c r="B130" s="274" t="s">
        <v>573</v>
      </c>
      <c r="C130" s="276" t="s">
        <v>602</v>
      </c>
      <c r="D130" s="278" t="s">
        <v>895</v>
      </c>
      <c r="E130" s="280">
        <v>8.7170000000000005</v>
      </c>
    </row>
    <row r="131" spans="1:5" ht="15" thickBot="1" x14ac:dyDescent="0.35">
      <c r="A131" s="273"/>
      <c r="B131" s="275"/>
      <c r="C131" s="277"/>
      <c r="D131" s="279"/>
      <c r="E131" s="279"/>
    </row>
    <row r="132" spans="1:5" x14ac:dyDescent="0.3">
      <c r="A132" s="272" t="s">
        <v>130</v>
      </c>
      <c r="B132" s="274" t="s">
        <v>573</v>
      </c>
      <c r="C132" s="276" t="s">
        <v>603</v>
      </c>
      <c r="D132" s="278" t="s">
        <v>895</v>
      </c>
      <c r="E132" s="280">
        <v>5.6070000000000002</v>
      </c>
    </row>
    <row r="133" spans="1:5" ht="15" thickBot="1" x14ac:dyDescent="0.35">
      <c r="A133" s="273"/>
      <c r="B133" s="275"/>
      <c r="C133" s="277"/>
      <c r="D133" s="279"/>
      <c r="E133" s="279"/>
    </row>
    <row r="134" spans="1:5" x14ac:dyDescent="0.3">
      <c r="A134" s="272" t="s">
        <v>132</v>
      </c>
      <c r="B134" s="274" t="s">
        <v>573</v>
      </c>
      <c r="C134" s="276" t="s">
        <v>604</v>
      </c>
      <c r="D134" s="278" t="s">
        <v>895</v>
      </c>
      <c r="E134" s="280">
        <v>9.3179999999999996</v>
      </c>
    </row>
    <row r="135" spans="1:5" ht="15" thickBot="1" x14ac:dyDescent="0.35">
      <c r="A135" s="273"/>
      <c r="B135" s="275"/>
      <c r="C135" s="277"/>
      <c r="D135" s="279"/>
      <c r="E135" s="279"/>
    </row>
    <row r="136" spans="1:5" x14ac:dyDescent="0.3">
      <c r="A136" s="272" t="s">
        <v>136</v>
      </c>
      <c r="B136" s="274" t="s">
        <v>573</v>
      </c>
      <c r="C136" s="276" t="s">
        <v>605</v>
      </c>
      <c r="D136" s="278" t="s">
        <v>895</v>
      </c>
      <c r="E136" s="280">
        <v>4.2249999999999996</v>
      </c>
    </row>
    <row r="137" spans="1:5" ht="15" thickBot="1" x14ac:dyDescent="0.35">
      <c r="A137" s="273"/>
      <c r="B137" s="275"/>
      <c r="C137" s="277"/>
      <c r="D137" s="279"/>
      <c r="E137" s="279"/>
    </row>
    <row r="138" spans="1:5" x14ac:dyDescent="0.3">
      <c r="A138" s="272" t="s">
        <v>138</v>
      </c>
      <c r="B138" s="274" t="s">
        <v>573</v>
      </c>
      <c r="C138" s="276" t="s">
        <v>606</v>
      </c>
      <c r="D138" s="278" t="s">
        <v>895</v>
      </c>
      <c r="E138" s="280">
        <v>11.571999999999999</v>
      </c>
    </row>
    <row r="139" spans="1:5" ht="15" thickBot="1" x14ac:dyDescent="0.35">
      <c r="A139" s="273"/>
      <c r="B139" s="275"/>
      <c r="C139" s="277"/>
      <c r="D139" s="279"/>
      <c r="E139" s="279"/>
    </row>
    <row r="140" spans="1:5" x14ac:dyDescent="0.3">
      <c r="A140" s="272" t="s">
        <v>140</v>
      </c>
      <c r="B140" s="274" t="s">
        <v>573</v>
      </c>
      <c r="C140" s="276" t="s">
        <v>607</v>
      </c>
      <c r="D140" s="278" t="s">
        <v>895</v>
      </c>
      <c r="E140" s="280">
        <v>16.154</v>
      </c>
    </row>
    <row r="141" spans="1:5" ht="15" thickBot="1" x14ac:dyDescent="0.35">
      <c r="A141" s="273"/>
      <c r="B141" s="275"/>
      <c r="C141" s="277"/>
      <c r="D141" s="279"/>
      <c r="E141" s="279"/>
    </row>
    <row r="142" spans="1:5" x14ac:dyDescent="0.3">
      <c r="A142" s="272" t="s">
        <v>142</v>
      </c>
      <c r="B142" s="274" t="s">
        <v>573</v>
      </c>
      <c r="C142" s="283">
        <v>100898</v>
      </c>
      <c r="D142" s="278" t="s">
        <v>895</v>
      </c>
      <c r="E142" s="280">
        <v>6.4470000000000001</v>
      </c>
    </row>
    <row r="143" spans="1:5" ht="15" thickBot="1" x14ac:dyDescent="0.35">
      <c r="A143" s="273"/>
      <c r="B143" s="275"/>
      <c r="C143" s="277"/>
      <c r="D143" s="279"/>
      <c r="E143" s="279"/>
    </row>
    <row r="144" spans="1:5" x14ac:dyDescent="0.3">
      <c r="A144" s="272" t="s">
        <v>144</v>
      </c>
      <c r="B144" s="274" t="s">
        <v>573</v>
      </c>
      <c r="C144" s="276" t="s">
        <v>902</v>
      </c>
      <c r="D144" s="278" t="s">
        <v>895</v>
      </c>
      <c r="E144" s="280">
        <v>2.1349999999999998</v>
      </c>
    </row>
    <row r="145" spans="1:5" ht="15" thickBot="1" x14ac:dyDescent="0.35">
      <c r="A145" s="273"/>
      <c r="B145" s="275"/>
      <c r="C145" s="277"/>
      <c r="D145" s="279"/>
      <c r="E145" s="279"/>
    </row>
    <row r="146" spans="1:5" x14ac:dyDescent="0.3">
      <c r="A146" s="272" t="s">
        <v>146</v>
      </c>
      <c r="B146" s="274" t="s">
        <v>573</v>
      </c>
      <c r="C146" s="276" t="s">
        <v>903</v>
      </c>
      <c r="D146" s="278" t="s">
        <v>895</v>
      </c>
      <c r="E146" s="280">
        <v>2.8210000000000002</v>
      </c>
    </row>
    <row r="147" spans="1:5" ht="15" thickBot="1" x14ac:dyDescent="0.35">
      <c r="A147" s="273"/>
      <c r="B147" s="275"/>
      <c r="C147" s="277"/>
      <c r="D147" s="279"/>
      <c r="E147" s="279"/>
    </row>
    <row r="148" spans="1:5" x14ac:dyDescent="0.3">
      <c r="A148" s="272" t="s">
        <v>148</v>
      </c>
      <c r="B148" s="274" t="s">
        <v>573</v>
      </c>
      <c r="C148" s="276"/>
      <c r="D148" s="278" t="s">
        <v>894</v>
      </c>
      <c r="E148" s="282" t="s">
        <v>578</v>
      </c>
    </row>
    <row r="149" spans="1:5" ht="15" thickBot="1" x14ac:dyDescent="0.35">
      <c r="A149" s="273"/>
      <c r="B149" s="275"/>
      <c r="C149" s="277"/>
      <c r="D149" s="279"/>
      <c r="E149" s="279"/>
    </row>
    <row r="150" spans="1:5" x14ac:dyDescent="0.3">
      <c r="A150" s="272" t="s">
        <v>150</v>
      </c>
      <c r="B150" s="274" t="s">
        <v>573</v>
      </c>
      <c r="C150" s="276"/>
      <c r="D150" s="278" t="s">
        <v>894</v>
      </c>
      <c r="E150" s="282" t="s">
        <v>578</v>
      </c>
    </row>
    <row r="151" spans="1:5" ht="15" thickBot="1" x14ac:dyDescent="0.35">
      <c r="A151" s="273"/>
      <c r="B151" s="275"/>
      <c r="C151" s="277"/>
      <c r="D151" s="279"/>
      <c r="E151" s="279"/>
    </row>
    <row r="152" spans="1:5" x14ac:dyDescent="0.3">
      <c r="A152" s="272" t="s">
        <v>152</v>
      </c>
      <c r="B152" s="274" t="s">
        <v>573</v>
      </c>
      <c r="C152" s="283">
        <v>1668103</v>
      </c>
      <c r="D152" s="278" t="s">
        <v>894</v>
      </c>
      <c r="E152" s="282" t="s">
        <v>578</v>
      </c>
    </row>
    <row r="153" spans="1:5" ht="15" thickBot="1" x14ac:dyDescent="0.35">
      <c r="A153" s="273"/>
      <c r="B153" s="275"/>
      <c r="C153" s="277"/>
      <c r="D153" s="279"/>
      <c r="E153" s="279"/>
    </row>
    <row r="154" spans="1:5" x14ac:dyDescent="0.3">
      <c r="A154" s="272" t="s">
        <v>154</v>
      </c>
      <c r="B154" s="274" t="s">
        <v>573</v>
      </c>
      <c r="C154" s="276"/>
      <c r="D154" s="278" t="s">
        <v>894</v>
      </c>
      <c r="E154" s="282" t="s">
        <v>578</v>
      </c>
    </row>
    <row r="155" spans="1:5" ht="15" thickBot="1" x14ac:dyDescent="0.35">
      <c r="A155" s="273"/>
      <c r="B155" s="275"/>
      <c r="C155" s="277"/>
      <c r="D155" s="279"/>
      <c r="E155" s="279"/>
    </row>
    <row r="156" spans="1:5" x14ac:dyDescent="0.3">
      <c r="A156" s="272" t="s">
        <v>158</v>
      </c>
      <c r="B156" s="274" t="s">
        <v>573</v>
      </c>
      <c r="C156" s="283">
        <v>1662155</v>
      </c>
      <c r="D156" s="278" t="s">
        <v>894</v>
      </c>
      <c r="E156" s="282" t="s">
        <v>578</v>
      </c>
    </row>
    <row r="157" spans="1:5" ht="15" thickBot="1" x14ac:dyDescent="0.35">
      <c r="A157" s="273"/>
      <c r="B157" s="275"/>
      <c r="C157" s="277"/>
      <c r="D157" s="279"/>
      <c r="E157" s="279"/>
    </row>
    <row r="158" spans="1:5" x14ac:dyDescent="0.3">
      <c r="A158" s="272" t="s">
        <v>160</v>
      </c>
      <c r="B158" s="274" t="s">
        <v>573</v>
      </c>
      <c r="C158" s="276"/>
      <c r="D158" s="278" t="s">
        <v>894</v>
      </c>
      <c r="E158" s="282" t="s">
        <v>578</v>
      </c>
    </row>
    <row r="159" spans="1:5" ht="15" thickBot="1" x14ac:dyDescent="0.35">
      <c r="A159" s="273"/>
      <c r="B159" s="275"/>
      <c r="C159" s="277"/>
      <c r="D159" s="279"/>
      <c r="E159" s="279"/>
    </row>
    <row r="160" spans="1:5" x14ac:dyDescent="0.3">
      <c r="A160" s="272" t="s">
        <v>162</v>
      </c>
      <c r="B160" s="274" t="s">
        <v>573</v>
      </c>
      <c r="C160" s="276"/>
      <c r="D160" s="278" t="s">
        <v>894</v>
      </c>
      <c r="E160" s="282" t="s">
        <v>578</v>
      </c>
    </row>
    <row r="161" spans="1:5" ht="15" thickBot="1" x14ac:dyDescent="0.35">
      <c r="A161" s="273"/>
      <c r="B161" s="275"/>
      <c r="C161" s="277"/>
      <c r="D161" s="279"/>
      <c r="E161" s="279"/>
    </row>
    <row r="162" spans="1:5" x14ac:dyDescent="0.3">
      <c r="A162" s="272" t="s">
        <v>164</v>
      </c>
      <c r="B162" s="274" t="s">
        <v>573</v>
      </c>
      <c r="C162" s="276"/>
      <c r="D162" s="278" t="s">
        <v>894</v>
      </c>
      <c r="E162" s="282" t="s">
        <v>578</v>
      </c>
    </row>
    <row r="163" spans="1:5" ht="15" thickBot="1" x14ac:dyDescent="0.35">
      <c r="A163" s="273"/>
      <c r="B163" s="275"/>
      <c r="C163" s="277"/>
      <c r="D163" s="279"/>
      <c r="E163" s="279"/>
    </row>
    <row r="164" spans="1:5" x14ac:dyDescent="0.3">
      <c r="A164" s="272" t="s">
        <v>166</v>
      </c>
      <c r="B164" s="274" t="s">
        <v>573</v>
      </c>
      <c r="C164" s="276"/>
      <c r="D164" s="278" t="s">
        <v>894</v>
      </c>
      <c r="E164" s="282" t="s">
        <v>578</v>
      </c>
    </row>
    <row r="165" spans="1:5" ht="15" thickBot="1" x14ac:dyDescent="0.35">
      <c r="A165" s="273"/>
      <c r="B165" s="275"/>
      <c r="C165" s="277"/>
      <c r="D165" s="279"/>
      <c r="E165" s="279"/>
    </row>
    <row r="166" spans="1:5" x14ac:dyDescent="0.3">
      <c r="A166" s="272" t="s">
        <v>168</v>
      </c>
      <c r="B166" s="274" t="s">
        <v>573</v>
      </c>
      <c r="C166" s="276"/>
      <c r="D166" s="278" t="s">
        <v>894</v>
      </c>
      <c r="E166" s="282" t="s">
        <v>578</v>
      </c>
    </row>
    <row r="167" spans="1:5" ht="15" thickBot="1" x14ac:dyDescent="0.35">
      <c r="A167" s="273"/>
      <c r="B167" s="275"/>
      <c r="C167" s="277"/>
      <c r="D167" s="279"/>
      <c r="E167" s="279"/>
    </row>
    <row r="168" spans="1:5" x14ac:dyDescent="0.3">
      <c r="A168" s="272" t="s">
        <v>170</v>
      </c>
      <c r="B168" s="274" t="s">
        <v>573</v>
      </c>
      <c r="C168" s="276"/>
      <c r="D168" s="278" t="s">
        <v>894</v>
      </c>
      <c r="E168" s="282" t="s">
        <v>578</v>
      </c>
    </row>
    <row r="169" spans="1:5" ht="15" thickBot="1" x14ac:dyDescent="0.35">
      <c r="A169" s="273"/>
      <c r="B169" s="275"/>
      <c r="C169" s="277"/>
      <c r="D169" s="279"/>
      <c r="E169" s="279"/>
    </row>
    <row r="170" spans="1:5" x14ac:dyDescent="0.3">
      <c r="A170" s="272" t="s">
        <v>172</v>
      </c>
      <c r="B170" s="274" t="s">
        <v>573</v>
      </c>
      <c r="C170" s="276"/>
      <c r="D170" s="278" t="s">
        <v>894</v>
      </c>
      <c r="E170" s="282" t="s">
        <v>578</v>
      </c>
    </row>
    <row r="171" spans="1:5" ht="15" thickBot="1" x14ac:dyDescent="0.35">
      <c r="A171" s="273"/>
      <c r="B171" s="275"/>
      <c r="C171" s="277"/>
      <c r="D171" s="279"/>
      <c r="E171" s="279"/>
    </row>
    <row r="172" spans="1:5" x14ac:dyDescent="0.3">
      <c r="A172" s="272" t="s">
        <v>174</v>
      </c>
      <c r="B172" s="274" t="s">
        <v>573</v>
      </c>
      <c r="C172" s="283">
        <v>1662724</v>
      </c>
      <c r="D172" s="278" t="s">
        <v>894</v>
      </c>
      <c r="E172" s="282" t="s">
        <v>578</v>
      </c>
    </row>
    <row r="173" spans="1:5" ht="15" thickBot="1" x14ac:dyDescent="0.35">
      <c r="A173" s="273"/>
      <c r="B173" s="275"/>
      <c r="C173" s="277"/>
      <c r="D173" s="279"/>
      <c r="E173" s="279"/>
    </row>
    <row r="174" spans="1:5" x14ac:dyDescent="0.3">
      <c r="A174" s="272" t="s">
        <v>176</v>
      </c>
      <c r="B174" s="274" t="s">
        <v>573</v>
      </c>
      <c r="C174" s="276"/>
      <c r="D174" s="278" t="s">
        <v>894</v>
      </c>
      <c r="E174" s="282" t="s">
        <v>578</v>
      </c>
    </row>
    <row r="175" spans="1:5" ht="15" thickBot="1" x14ac:dyDescent="0.35">
      <c r="A175" s="273"/>
      <c r="B175" s="275"/>
      <c r="C175" s="277"/>
      <c r="D175" s="279"/>
      <c r="E175" s="279"/>
    </row>
    <row r="176" spans="1:5" x14ac:dyDescent="0.3">
      <c r="A176" s="272" t="s">
        <v>180</v>
      </c>
      <c r="B176" s="274" t="s">
        <v>573</v>
      </c>
      <c r="C176" s="276" t="s">
        <v>608</v>
      </c>
      <c r="D176" s="278" t="s">
        <v>895</v>
      </c>
      <c r="E176" s="280">
        <v>31.280999999999999</v>
      </c>
    </row>
    <row r="177" spans="1:5" ht="15" thickBot="1" x14ac:dyDescent="0.35">
      <c r="A177" s="273"/>
      <c r="B177" s="275"/>
      <c r="C177" s="277"/>
      <c r="D177" s="279"/>
      <c r="E177" s="279"/>
    </row>
    <row r="178" spans="1:5" x14ac:dyDescent="0.3">
      <c r="A178" s="272" t="s">
        <v>183</v>
      </c>
      <c r="B178" s="274" t="s">
        <v>573</v>
      </c>
      <c r="C178" s="276" t="s">
        <v>609</v>
      </c>
      <c r="D178" s="278" t="s">
        <v>895</v>
      </c>
      <c r="E178" s="280">
        <v>14.601000000000001</v>
      </c>
    </row>
    <row r="179" spans="1:5" ht="15" thickBot="1" x14ac:dyDescent="0.35">
      <c r="A179" s="273"/>
      <c r="B179" s="275"/>
      <c r="C179" s="277"/>
      <c r="D179" s="279"/>
      <c r="E179" s="279"/>
    </row>
    <row r="180" spans="1:5" x14ac:dyDescent="0.3">
      <c r="A180" s="272" t="s">
        <v>181</v>
      </c>
      <c r="B180" s="274" t="s">
        <v>573</v>
      </c>
      <c r="C180" s="276" t="s">
        <v>610</v>
      </c>
      <c r="D180" s="278" t="s">
        <v>895</v>
      </c>
      <c r="E180" s="280">
        <v>11.493</v>
      </c>
    </row>
    <row r="181" spans="1:5" ht="15" thickBot="1" x14ac:dyDescent="0.35">
      <c r="A181" s="273"/>
      <c r="B181" s="275"/>
      <c r="C181" s="277"/>
      <c r="D181" s="279"/>
      <c r="E181" s="279"/>
    </row>
    <row r="182" spans="1:5" x14ac:dyDescent="0.3">
      <c r="A182" s="272" t="s">
        <v>183</v>
      </c>
      <c r="B182" s="274" t="s">
        <v>573</v>
      </c>
      <c r="C182" s="276" t="s">
        <v>610</v>
      </c>
      <c r="D182" s="278" t="s">
        <v>895</v>
      </c>
      <c r="E182" s="280">
        <v>11.493</v>
      </c>
    </row>
    <row r="183" spans="1:5" ht="15" thickBot="1" x14ac:dyDescent="0.35">
      <c r="A183" s="273"/>
      <c r="B183" s="275"/>
      <c r="C183" s="277"/>
      <c r="D183" s="279"/>
      <c r="E183" s="279"/>
    </row>
    <row r="184" spans="1:5" x14ac:dyDescent="0.3">
      <c r="A184" s="272" t="s">
        <v>184</v>
      </c>
      <c r="B184" s="274" t="s">
        <v>573</v>
      </c>
      <c r="C184" s="276" t="s">
        <v>609</v>
      </c>
      <c r="D184" s="278" t="s">
        <v>895</v>
      </c>
      <c r="E184" s="280">
        <v>14.601000000000001</v>
      </c>
    </row>
    <row r="185" spans="1:5" ht="15" thickBot="1" x14ac:dyDescent="0.35">
      <c r="A185" s="273"/>
      <c r="B185" s="275"/>
      <c r="C185" s="277"/>
      <c r="D185" s="279"/>
      <c r="E185" s="279"/>
    </row>
    <row r="186" spans="1:5" x14ac:dyDescent="0.3">
      <c r="A186" s="272" t="s">
        <v>186</v>
      </c>
      <c r="B186" s="274" t="s">
        <v>573</v>
      </c>
      <c r="C186" s="276"/>
      <c r="D186" s="278" t="s">
        <v>894</v>
      </c>
      <c r="E186" s="282" t="s">
        <v>578</v>
      </c>
    </row>
    <row r="187" spans="1:5" ht="15" thickBot="1" x14ac:dyDescent="0.35">
      <c r="A187" s="273"/>
      <c r="B187" s="275"/>
      <c r="C187" s="277"/>
      <c r="D187" s="279"/>
      <c r="E187" s="279"/>
    </row>
    <row r="188" spans="1:5" x14ac:dyDescent="0.3">
      <c r="A188" s="272" t="s">
        <v>188</v>
      </c>
      <c r="B188" s="274" t="s">
        <v>573</v>
      </c>
      <c r="C188" s="276"/>
      <c r="D188" s="278" t="s">
        <v>894</v>
      </c>
      <c r="E188" s="282" t="s">
        <v>578</v>
      </c>
    </row>
    <row r="189" spans="1:5" ht="15" thickBot="1" x14ac:dyDescent="0.35">
      <c r="A189" s="273"/>
      <c r="B189" s="275"/>
      <c r="C189" s="277"/>
      <c r="D189" s="279"/>
      <c r="E189" s="279"/>
    </row>
    <row r="190" spans="1:5" x14ac:dyDescent="0.3">
      <c r="A190" s="272" t="s">
        <v>190</v>
      </c>
      <c r="B190" s="274" t="s">
        <v>573</v>
      </c>
      <c r="C190" s="276"/>
      <c r="D190" s="278" t="s">
        <v>894</v>
      </c>
      <c r="E190" s="282" t="s">
        <v>578</v>
      </c>
    </row>
    <row r="191" spans="1:5" ht="15" thickBot="1" x14ac:dyDescent="0.35">
      <c r="A191" s="273"/>
      <c r="B191" s="275"/>
      <c r="C191" s="277"/>
      <c r="D191" s="279"/>
      <c r="E191" s="279"/>
    </row>
    <row r="192" spans="1:5" x14ac:dyDescent="0.3">
      <c r="A192" s="272" t="s">
        <v>192</v>
      </c>
      <c r="B192" s="274" t="s">
        <v>573</v>
      </c>
      <c r="C192" s="276" t="s">
        <v>611</v>
      </c>
      <c r="D192" s="278" t="s">
        <v>895</v>
      </c>
      <c r="E192" s="280">
        <v>37.402999999999999</v>
      </c>
    </row>
    <row r="193" spans="1:5" ht="15" thickBot="1" x14ac:dyDescent="0.35">
      <c r="A193" s="273"/>
      <c r="B193" s="275"/>
      <c r="C193" s="277"/>
      <c r="D193" s="279"/>
      <c r="E193" s="279"/>
    </row>
    <row r="194" spans="1:5" x14ac:dyDescent="0.3">
      <c r="A194" s="272" t="s">
        <v>192</v>
      </c>
      <c r="B194" s="274" t="s">
        <v>573</v>
      </c>
      <c r="C194" s="276" t="s">
        <v>612</v>
      </c>
      <c r="D194" s="278" t="s">
        <v>895</v>
      </c>
      <c r="E194" s="280">
        <v>20.582999999999998</v>
      </c>
    </row>
    <row r="195" spans="1:5" ht="15" thickBot="1" x14ac:dyDescent="0.35">
      <c r="A195" s="273"/>
      <c r="B195" s="275"/>
      <c r="C195" s="277"/>
      <c r="D195" s="279"/>
      <c r="E195" s="279"/>
    </row>
    <row r="196" spans="1:5" x14ac:dyDescent="0.3">
      <c r="A196" s="272" t="s">
        <v>194</v>
      </c>
      <c r="B196" s="274" t="s">
        <v>573</v>
      </c>
      <c r="C196" s="276" t="s">
        <v>613</v>
      </c>
      <c r="D196" s="278" t="s">
        <v>895</v>
      </c>
      <c r="E196" s="280">
        <v>9.7219999999999995</v>
      </c>
    </row>
    <row r="197" spans="1:5" ht="15" thickBot="1" x14ac:dyDescent="0.35">
      <c r="A197" s="273"/>
      <c r="B197" s="275"/>
      <c r="C197" s="277"/>
      <c r="D197" s="279"/>
      <c r="E197" s="279"/>
    </row>
    <row r="198" spans="1:5" x14ac:dyDescent="0.3">
      <c r="A198" s="272" t="s">
        <v>194</v>
      </c>
      <c r="B198" s="274" t="s">
        <v>573</v>
      </c>
      <c r="C198" s="276" t="s">
        <v>614</v>
      </c>
      <c r="D198" s="278" t="s">
        <v>895</v>
      </c>
      <c r="E198" s="281">
        <v>0.84</v>
      </c>
    </row>
    <row r="199" spans="1:5" ht="15" thickBot="1" x14ac:dyDescent="0.35">
      <c r="A199" s="273"/>
      <c r="B199" s="275"/>
      <c r="C199" s="277"/>
      <c r="D199" s="279"/>
      <c r="E199" s="279"/>
    </row>
    <row r="200" spans="1:5" x14ac:dyDescent="0.3">
      <c r="A200" s="272" t="s">
        <v>196</v>
      </c>
      <c r="B200" s="274" t="s">
        <v>573</v>
      </c>
      <c r="C200" s="276" t="s">
        <v>615</v>
      </c>
      <c r="D200" s="278" t="s">
        <v>895</v>
      </c>
      <c r="E200" s="280">
        <v>35.634</v>
      </c>
    </row>
    <row r="201" spans="1:5" ht="15" thickBot="1" x14ac:dyDescent="0.35">
      <c r="A201" s="273"/>
      <c r="B201" s="275"/>
      <c r="C201" s="277"/>
      <c r="D201" s="279"/>
      <c r="E201" s="279"/>
    </row>
    <row r="202" spans="1:5" x14ac:dyDescent="0.3">
      <c r="A202" s="158" t="s">
        <v>616</v>
      </c>
      <c r="B202" s="155"/>
      <c r="C202" s="155"/>
      <c r="D202" s="155"/>
      <c r="E202" s="155"/>
    </row>
    <row r="203" spans="1:5" x14ac:dyDescent="0.3">
      <c r="A203" s="158" t="s">
        <v>617</v>
      </c>
      <c r="B203" s="159" t="s">
        <v>618</v>
      </c>
      <c r="C203" s="155"/>
      <c r="D203" s="155"/>
      <c r="E203" s="155"/>
    </row>
    <row r="204" spans="1:5" x14ac:dyDescent="0.3">
      <c r="A204" s="155"/>
      <c r="B204" s="155"/>
      <c r="C204" s="155"/>
      <c r="D204" s="155"/>
      <c r="E204" s="155"/>
    </row>
    <row r="205" spans="1:5" x14ac:dyDescent="0.3">
      <c r="A205" s="155"/>
      <c r="B205" s="155"/>
      <c r="C205" s="155"/>
      <c r="D205" s="155"/>
      <c r="E205" s="155"/>
    </row>
    <row r="206" spans="1:5" x14ac:dyDescent="0.3">
      <c r="A206" s="155"/>
      <c r="B206" s="155"/>
      <c r="C206" s="155"/>
      <c r="D206" s="155"/>
      <c r="E206" s="155"/>
    </row>
    <row r="207" spans="1:5" x14ac:dyDescent="0.3">
      <c r="A207" s="155"/>
      <c r="B207" s="155"/>
      <c r="C207" s="155"/>
      <c r="D207" s="155"/>
      <c r="E207" s="155"/>
    </row>
    <row r="208" spans="1:5" x14ac:dyDescent="0.3">
      <c r="A208" s="155"/>
      <c r="B208" s="155"/>
      <c r="C208" s="155"/>
      <c r="D208" s="155"/>
      <c r="E208" s="155"/>
    </row>
    <row r="209" spans="1:5" x14ac:dyDescent="0.3">
      <c r="A209" s="155"/>
      <c r="B209" s="155"/>
      <c r="C209" s="155"/>
      <c r="D209" s="155"/>
      <c r="E209" s="155"/>
    </row>
    <row r="210" spans="1:5" x14ac:dyDescent="0.3">
      <c r="A210" s="155"/>
      <c r="B210" s="155"/>
      <c r="C210" s="155"/>
      <c r="D210" s="155"/>
      <c r="E210" s="155"/>
    </row>
    <row r="211" spans="1:5" x14ac:dyDescent="0.3">
      <c r="A211" s="155"/>
      <c r="B211" s="155"/>
      <c r="C211" s="155"/>
      <c r="D211" s="155"/>
      <c r="E211" s="155"/>
    </row>
    <row r="212" spans="1:5" x14ac:dyDescent="0.3">
      <c r="A212" s="155"/>
      <c r="B212" s="155"/>
      <c r="C212" s="155"/>
      <c r="D212" s="155"/>
      <c r="E212" s="155"/>
    </row>
    <row r="213" spans="1:5" x14ac:dyDescent="0.3">
      <c r="A213" s="155"/>
      <c r="B213" s="155"/>
      <c r="C213" s="155"/>
      <c r="D213" s="155"/>
      <c r="E213" s="155"/>
    </row>
    <row r="214" spans="1:5" x14ac:dyDescent="0.3">
      <c r="A214" s="155"/>
      <c r="B214" s="155"/>
      <c r="C214" s="155"/>
      <c r="D214" s="155"/>
      <c r="E214" s="155"/>
    </row>
    <row r="215" spans="1:5" x14ac:dyDescent="0.3">
      <c r="A215" s="155"/>
      <c r="B215" s="155"/>
      <c r="C215" s="155"/>
      <c r="D215" s="155"/>
      <c r="E215" s="155"/>
    </row>
    <row r="216" spans="1:5" x14ac:dyDescent="0.3">
      <c r="A216" s="155"/>
      <c r="B216" s="155"/>
      <c r="C216" s="155"/>
      <c r="D216" s="155"/>
      <c r="E216" s="155"/>
    </row>
    <row r="217" spans="1:5" x14ac:dyDescent="0.3">
      <c r="A217" s="155"/>
      <c r="B217" s="155"/>
      <c r="C217" s="155"/>
      <c r="D217" s="155"/>
      <c r="E217" s="155"/>
    </row>
    <row r="218" spans="1:5" x14ac:dyDescent="0.3">
      <c r="A218" s="155"/>
      <c r="B218" s="155"/>
      <c r="C218" s="155"/>
      <c r="D218" s="155"/>
      <c r="E218" s="155"/>
    </row>
    <row r="219" spans="1:5" x14ac:dyDescent="0.3">
      <c r="A219" s="155"/>
      <c r="B219" s="155"/>
      <c r="C219" s="155"/>
      <c r="D219" s="155"/>
      <c r="E219" s="155"/>
    </row>
    <row r="220" spans="1:5" x14ac:dyDescent="0.3">
      <c r="A220" s="155"/>
      <c r="B220" s="155"/>
      <c r="C220" s="155"/>
      <c r="D220" s="155"/>
      <c r="E220" s="155"/>
    </row>
    <row r="221" spans="1:5" x14ac:dyDescent="0.3">
      <c r="A221" s="155"/>
      <c r="B221" s="155"/>
      <c r="C221" s="155"/>
      <c r="D221" s="155"/>
      <c r="E221" s="155"/>
    </row>
    <row r="222" spans="1:5" x14ac:dyDescent="0.3">
      <c r="A222" s="155"/>
      <c r="B222" s="155"/>
      <c r="C222" s="155"/>
      <c r="D222" s="155"/>
      <c r="E222" s="155"/>
    </row>
    <row r="223" spans="1:5" x14ac:dyDescent="0.3">
      <c r="A223" s="155"/>
      <c r="B223" s="155"/>
      <c r="C223" s="155"/>
      <c r="D223" s="155"/>
      <c r="E223" s="155"/>
    </row>
    <row r="224" spans="1:5" x14ac:dyDescent="0.3">
      <c r="A224" s="155"/>
      <c r="B224" s="155"/>
      <c r="C224" s="155"/>
      <c r="D224" s="155"/>
      <c r="E224" s="155"/>
    </row>
    <row r="225" spans="1:5" x14ac:dyDescent="0.3">
      <c r="A225" s="155"/>
      <c r="B225" s="155"/>
      <c r="C225" s="155"/>
      <c r="D225" s="155"/>
      <c r="E225" s="155"/>
    </row>
    <row r="226" spans="1:5" x14ac:dyDescent="0.3">
      <c r="A226" s="155"/>
      <c r="B226" s="155"/>
      <c r="C226" s="155"/>
      <c r="D226" s="155"/>
      <c r="E226" s="155"/>
    </row>
    <row r="227" spans="1:5" x14ac:dyDescent="0.3">
      <c r="A227" s="155"/>
      <c r="B227" s="155"/>
      <c r="C227" s="155"/>
      <c r="D227" s="155"/>
      <c r="E227" s="155"/>
    </row>
    <row r="228" spans="1:5" x14ac:dyDescent="0.3">
      <c r="A228" s="155"/>
      <c r="B228" s="155"/>
      <c r="C228" s="155"/>
      <c r="D228" s="155"/>
      <c r="E228" s="155"/>
    </row>
    <row r="229" spans="1:5" x14ac:dyDescent="0.3">
      <c r="A229" s="155"/>
      <c r="B229" s="155"/>
      <c r="C229" s="155"/>
      <c r="D229" s="155"/>
      <c r="E229" s="155"/>
    </row>
    <row r="230" spans="1:5" x14ac:dyDescent="0.3">
      <c r="A230" s="155"/>
      <c r="B230" s="155"/>
      <c r="C230" s="155"/>
      <c r="D230" s="155"/>
      <c r="E230" s="155"/>
    </row>
    <row r="231" spans="1:5" x14ac:dyDescent="0.3">
      <c r="A231" s="155"/>
      <c r="B231" s="155"/>
      <c r="C231" s="155"/>
      <c r="D231" s="155"/>
      <c r="E231" s="155"/>
    </row>
    <row r="232" spans="1:5" x14ac:dyDescent="0.3">
      <c r="A232" s="155"/>
      <c r="B232" s="155"/>
      <c r="C232" s="155"/>
      <c r="D232" s="155"/>
      <c r="E232" s="155"/>
    </row>
    <row r="233" spans="1:5" x14ac:dyDescent="0.3">
      <c r="A233" s="155"/>
      <c r="B233" s="155"/>
      <c r="C233" s="155"/>
      <c r="D233" s="155"/>
      <c r="E233" s="155"/>
    </row>
    <row r="234" spans="1:5" x14ac:dyDescent="0.3">
      <c r="A234" s="155"/>
      <c r="B234" s="155"/>
      <c r="C234" s="155"/>
      <c r="D234" s="155"/>
      <c r="E234" s="155"/>
    </row>
    <row r="235" spans="1:5" x14ac:dyDescent="0.3">
      <c r="A235" s="155"/>
      <c r="B235" s="155"/>
      <c r="C235" s="155"/>
      <c r="D235" s="155"/>
      <c r="E235" s="155"/>
    </row>
    <row r="236" spans="1:5" x14ac:dyDescent="0.3">
      <c r="A236" s="155"/>
      <c r="B236" s="155"/>
      <c r="C236" s="155"/>
      <c r="D236" s="155"/>
      <c r="E236" s="155"/>
    </row>
    <row r="237" spans="1:5" x14ac:dyDescent="0.3">
      <c r="A237" s="155"/>
      <c r="B237" s="155"/>
      <c r="C237" s="155"/>
      <c r="D237" s="155"/>
      <c r="E237" s="155"/>
    </row>
    <row r="238" spans="1:5" x14ac:dyDescent="0.3">
      <c r="A238" s="155"/>
      <c r="B238" s="155"/>
      <c r="C238" s="155"/>
      <c r="D238" s="155"/>
      <c r="E238" s="155"/>
    </row>
    <row r="239" spans="1:5" x14ac:dyDescent="0.3">
      <c r="A239" s="155"/>
      <c r="B239" s="155"/>
      <c r="C239" s="155"/>
      <c r="D239" s="155"/>
      <c r="E239" s="155"/>
    </row>
    <row r="240" spans="1:5" x14ac:dyDescent="0.3">
      <c r="A240" s="155"/>
      <c r="B240" s="155"/>
      <c r="C240" s="155"/>
      <c r="D240" s="155"/>
      <c r="E240" s="155"/>
    </row>
    <row r="241" spans="1:5" x14ac:dyDescent="0.3">
      <c r="A241" s="155"/>
      <c r="B241" s="155"/>
      <c r="C241" s="155"/>
      <c r="D241" s="155"/>
      <c r="E241" s="155"/>
    </row>
    <row r="242" spans="1:5" x14ac:dyDescent="0.3">
      <c r="A242" s="155"/>
      <c r="B242" s="155"/>
      <c r="C242" s="155"/>
      <c r="D242" s="155"/>
      <c r="E242" s="155"/>
    </row>
    <row r="243" spans="1:5" x14ac:dyDescent="0.3">
      <c r="A243" s="155"/>
      <c r="B243" s="155"/>
      <c r="C243" s="155"/>
      <c r="D243" s="155"/>
      <c r="E243" s="155"/>
    </row>
    <row r="244" spans="1:5" x14ac:dyDescent="0.3">
      <c r="A244" s="155"/>
      <c r="B244" s="155"/>
      <c r="C244" s="155"/>
      <c r="D244" s="155"/>
      <c r="E244" s="155"/>
    </row>
    <row r="245" spans="1:5" x14ac:dyDescent="0.3">
      <c r="A245" s="155"/>
      <c r="B245" s="155"/>
      <c r="C245" s="155"/>
      <c r="D245" s="155"/>
      <c r="E245" s="155"/>
    </row>
    <row r="246" spans="1:5" x14ac:dyDescent="0.3">
      <c r="A246" s="155"/>
      <c r="B246" s="155"/>
      <c r="C246" s="155"/>
      <c r="D246" s="155"/>
      <c r="E246" s="155"/>
    </row>
    <row r="247" spans="1:5" x14ac:dyDescent="0.3">
      <c r="A247" s="155"/>
      <c r="B247" s="155"/>
      <c r="C247" s="155"/>
      <c r="D247" s="155"/>
      <c r="E247" s="155"/>
    </row>
    <row r="248" spans="1:5" x14ac:dyDescent="0.3">
      <c r="A248" s="155"/>
      <c r="B248" s="155"/>
      <c r="C248" s="155"/>
      <c r="D248" s="155"/>
      <c r="E248" s="155"/>
    </row>
    <row r="249" spans="1:5" x14ac:dyDescent="0.3">
      <c r="A249" s="155"/>
      <c r="B249" s="155"/>
      <c r="C249" s="155"/>
      <c r="D249" s="155"/>
      <c r="E249" s="155"/>
    </row>
    <row r="250" spans="1:5" x14ac:dyDescent="0.3">
      <c r="A250" s="155"/>
      <c r="B250" s="155"/>
      <c r="C250" s="155"/>
      <c r="D250" s="155"/>
      <c r="E250" s="155"/>
    </row>
    <row r="251" spans="1:5" x14ac:dyDescent="0.3">
      <c r="A251" s="155"/>
      <c r="B251" s="155"/>
      <c r="C251" s="155"/>
      <c r="D251" s="155"/>
      <c r="E251" s="155"/>
    </row>
    <row r="252" spans="1:5" x14ac:dyDescent="0.3">
      <c r="A252" s="155"/>
      <c r="B252" s="155"/>
      <c r="C252" s="155"/>
      <c r="D252" s="155"/>
      <c r="E252" s="155"/>
    </row>
    <row r="253" spans="1:5" x14ac:dyDescent="0.3">
      <c r="A253" s="155"/>
      <c r="B253" s="155"/>
      <c r="C253" s="155"/>
      <c r="D253" s="155"/>
      <c r="E253" s="155"/>
    </row>
    <row r="254" spans="1:5" x14ac:dyDescent="0.3">
      <c r="A254" s="155"/>
      <c r="B254" s="155"/>
      <c r="C254" s="155"/>
      <c r="D254" s="155"/>
      <c r="E254" s="155"/>
    </row>
    <row r="255" spans="1:5" x14ac:dyDescent="0.3">
      <c r="A255" s="155"/>
      <c r="B255" s="155"/>
      <c r="C255" s="155"/>
      <c r="D255" s="155"/>
      <c r="E255" s="155"/>
    </row>
    <row r="256" spans="1:5" x14ac:dyDescent="0.3">
      <c r="A256" s="155"/>
      <c r="B256" s="155"/>
      <c r="C256" s="155"/>
      <c r="D256" s="155"/>
      <c r="E256" s="155"/>
    </row>
    <row r="257" spans="1:5" x14ac:dyDescent="0.3">
      <c r="A257" s="155"/>
      <c r="B257" s="155"/>
      <c r="C257" s="155"/>
      <c r="D257" s="155"/>
      <c r="E257" s="155"/>
    </row>
    <row r="258" spans="1:5" x14ac:dyDescent="0.3">
      <c r="A258" s="155"/>
      <c r="B258" s="155"/>
      <c r="C258" s="155"/>
      <c r="D258" s="155"/>
      <c r="E258" s="155"/>
    </row>
    <row r="259" spans="1:5" x14ac:dyDescent="0.3">
      <c r="A259" s="155"/>
      <c r="B259" s="155"/>
      <c r="C259" s="155"/>
      <c r="D259" s="155"/>
      <c r="E259" s="155"/>
    </row>
    <row r="260" spans="1:5" x14ac:dyDescent="0.3">
      <c r="A260" s="155"/>
      <c r="B260" s="155"/>
      <c r="C260" s="155"/>
      <c r="D260" s="155"/>
      <c r="E260" s="155"/>
    </row>
    <row r="261" spans="1:5" x14ac:dyDescent="0.3">
      <c r="A261" s="155"/>
      <c r="B261" s="155"/>
      <c r="C261" s="155"/>
      <c r="D261" s="155"/>
      <c r="E261" s="155"/>
    </row>
    <row r="262" spans="1:5" x14ac:dyDescent="0.3">
      <c r="A262" s="155"/>
      <c r="B262" s="155"/>
      <c r="C262" s="155"/>
      <c r="D262" s="155"/>
      <c r="E262" s="155"/>
    </row>
    <row r="263" spans="1:5" x14ac:dyDescent="0.3">
      <c r="A263" s="155"/>
      <c r="B263" s="155"/>
      <c r="C263" s="155"/>
      <c r="D263" s="155"/>
      <c r="E263" s="155"/>
    </row>
    <row r="264" spans="1:5" x14ac:dyDescent="0.3">
      <c r="A264" s="155"/>
      <c r="B264" s="155"/>
      <c r="C264" s="155"/>
      <c r="D264" s="155"/>
      <c r="E264" s="155"/>
    </row>
    <row r="265" spans="1:5" x14ac:dyDescent="0.3">
      <c r="A265" s="155"/>
      <c r="B265" s="155"/>
      <c r="C265" s="155"/>
      <c r="D265" s="155"/>
      <c r="E265" s="155"/>
    </row>
    <row r="266" spans="1:5" x14ac:dyDescent="0.3">
      <c r="A266" s="155"/>
      <c r="B266" s="155"/>
      <c r="C266" s="155"/>
      <c r="D266" s="155"/>
      <c r="E266" s="155"/>
    </row>
    <row r="267" spans="1:5" x14ac:dyDescent="0.3">
      <c r="A267" s="155"/>
      <c r="B267" s="155"/>
      <c r="C267" s="155"/>
      <c r="D267" s="155"/>
      <c r="E267" s="155"/>
    </row>
    <row r="268" spans="1:5" x14ac:dyDescent="0.3">
      <c r="A268" s="155"/>
      <c r="B268" s="155"/>
      <c r="C268" s="155"/>
      <c r="D268" s="155"/>
      <c r="E268" s="155"/>
    </row>
    <row r="269" spans="1:5" x14ac:dyDescent="0.3">
      <c r="A269" s="155"/>
      <c r="B269" s="155"/>
      <c r="C269" s="155"/>
      <c r="D269" s="155"/>
      <c r="E269" s="155"/>
    </row>
    <row r="270" spans="1:5" x14ac:dyDescent="0.3">
      <c r="A270" s="155"/>
      <c r="B270" s="155"/>
      <c r="C270" s="155"/>
      <c r="D270" s="155"/>
      <c r="E270" s="155"/>
    </row>
    <row r="271" spans="1:5" x14ac:dyDescent="0.3">
      <c r="A271" s="155"/>
      <c r="B271" s="155"/>
      <c r="C271" s="155"/>
      <c r="D271" s="155"/>
      <c r="E271" s="155"/>
    </row>
    <row r="272" spans="1:5" x14ac:dyDescent="0.3">
      <c r="A272" s="155"/>
      <c r="B272" s="155"/>
      <c r="C272" s="155"/>
      <c r="D272" s="155"/>
      <c r="E272" s="155"/>
    </row>
    <row r="273" spans="1:5" x14ac:dyDescent="0.3">
      <c r="A273" s="155"/>
      <c r="B273" s="155"/>
      <c r="C273" s="155"/>
      <c r="D273" s="155"/>
      <c r="E273" s="155"/>
    </row>
    <row r="274" spans="1:5" x14ac:dyDescent="0.3">
      <c r="A274" s="155"/>
      <c r="B274" s="155"/>
      <c r="C274" s="155"/>
      <c r="D274" s="155"/>
      <c r="E274" s="155"/>
    </row>
    <row r="275" spans="1:5" x14ac:dyDescent="0.3">
      <c r="A275" s="155"/>
      <c r="B275" s="155"/>
      <c r="C275" s="155"/>
      <c r="D275" s="155"/>
      <c r="E275" s="155"/>
    </row>
    <row r="276" spans="1:5" x14ac:dyDescent="0.3">
      <c r="A276" s="155"/>
      <c r="B276" s="155"/>
      <c r="C276" s="155"/>
      <c r="D276" s="155"/>
      <c r="E276" s="155"/>
    </row>
    <row r="277" spans="1:5" x14ac:dyDescent="0.3">
      <c r="A277" s="155"/>
      <c r="B277" s="155"/>
      <c r="C277" s="155"/>
      <c r="D277" s="155"/>
      <c r="E277" s="155"/>
    </row>
    <row r="278" spans="1:5" x14ac:dyDescent="0.3">
      <c r="A278" s="155"/>
      <c r="B278" s="155"/>
      <c r="C278" s="155"/>
      <c r="D278" s="155"/>
      <c r="E278" s="155"/>
    </row>
    <row r="279" spans="1:5" x14ac:dyDescent="0.3">
      <c r="A279" s="155"/>
      <c r="B279" s="155"/>
      <c r="C279" s="155"/>
      <c r="D279" s="155"/>
      <c r="E279" s="155"/>
    </row>
    <row r="280" spans="1:5" x14ac:dyDescent="0.3">
      <c r="A280" s="155"/>
      <c r="B280" s="155"/>
      <c r="C280" s="155"/>
      <c r="D280" s="155"/>
      <c r="E280" s="155"/>
    </row>
    <row r="281" spans="1:5" x14ac:dyDescent="0.3">
      <c r="A281" s="155"/>
      <c r="B281" s="155"/>
      <c r="C281" s="155"/>
      <c r="D281" s="155"/>
      <c r="E281" s="155"/>
    </row>
    <row r="282" spans="1:5" x14ac:dyDescent="0.3">
      <c r="A282" s="155"/>
      <c r="B282" s="155"/>
      <c r="C282" s="155"/>
      <c r="D282" s="155"/>
      <c r="E282" s="155"/>
    </row>
    <row r="283" spans="1:5" x14ac:dyDescent="0.3">
      <c r="A283" s="155"/>
      <c r="B283" s="155"/>
      <c r="C283" s="155"/>
      <c r="D283" s="155"/>
      <c r="E283" s="155"/>
    </row>
    <row r="284" spans="1:5" x14ac:dyDescent="0.3">
      <c r="A284" s="155"/>
      <c r="B284" s="155"/>
      <c r="C284" s="155"/>
      <c r="D284" s="155"/>
      <c r="E284" s="155"/>
    </row>
    <row r="285" spans="1:5" x14ac:dyDescent="0.3">
      <c r="A285" s="155"/>
      <c r="B285" s="155"/>
      <c r="C285" s="155"/>
      <c r="D285" s="155"/>
      <c r="E285" s="155"/>
    </row>
    <row r="286" spans="1:5" x14ac:dyDescent="0.3">
      <c r="A286" s="155"/>
      <c r="B286" s="155"/>
      <c r="C286" s="155"/>
      <c r="D286" s="155"/>
      <c r="E286" s="155"/>
    </row>
    <row r="287" spans="1:5" x14ac:dyDescent="0.3">
      <c r="A287" s="155"/>
      <c r="B287" s="155"/>
      <c r="C287" s="155"/>
      <c r="D287" s="155"/>
      <c r="E287" s="155"/>
    </row>
    <row r="288" spans="1:5" x14ac:dyDescent="0.3">
      <c r="A288" s="155"/>
      <c r="B288" s="155"/>
      <c r="C288" s="155"/>
      <c r="D288" s="155"/>
      <c r="E288" s="155"/>
    </row>
    <row r="289" spans="1:5" x14ac:dyDescent="0.3">
      <c r="A289" s="155"/>
      <c r="B289" s="155"/>
      <c r="C289" s="155"/>
      <c r="D289" s="155"/>
      <c r="E289" s="155"/>
    </row>
    <row r="290" spans="1:5" x14ac:dyDescent="0.3">
      <c r="A290" s="155"/>
      <c r="B290" s="155"/>
      <c r="C290" s="155"/>
      <c r="D290" s="155"/>
      <c r="E290" s="155"/>
    </row>
    <row r="291" spans="1:5" x14ac:dyDescent="0.3">
      <c r="A291" s="155"/>
      <c r="B291" s="155"/>
      <c r="C291" s="155"/>
      <c r="D291" s="155"/>
      <c r="E291" s="155"/>
    </row>
    <row r="292" spans="1:5" x14ac:dyDescent="0.3">
      <c r="A292" s="155"/>
      <c r="B292" s="155"/>
      <c r="C292" s="155"/>
      <c r="D292" s="155"/>
      <c r="E292" s="155"/>
    </row>
    <row r="293" spans="1:5" x14ac:dyDescent="0.3">
      <c r="A293" s="155"/>
      <c r="B293" s="155"/>
      <c r="C293" s="155"/>
      <c r="D293" s="155"/>
      <c r="E293" s="155"/>
    </row>
    <row r="294" spans="1:5" x14ac:dyDescent="0.3">
      <c r="A294" s="155"/>
      <c r="B294" s="155"/>
      <c r="C294" s="155"/>
      <c r="D294" s="155"/>
      <c r="E294" s="155"/>
    </row>
    <row r="295" spans="1:5" x14ac:dyDescent="0.3">
      <c r="A295" s="155"/>
      <c r="B295" s="155"/>
      <c r="C295" s="155"/>
      <c r="D295" s="155"/>
      <c r="E295" s="155"/>
    </row>
    <row r="296" spans="1:5" x14ac:dyDescent="0.3">
      <c r="A296" s="155"/>
      <c r="B296" s="155"/>
      <c r="C296" s="155"/>
      <c r="D296" s="155"/>
      <c r="E296" s="155"/>
    </row>
    <row r="297" spans="1:5" x14ac:dyDescent="0.3">
      <c r="A297" s="155"/>
      <c r="B297" s="155"/>
      <c r="C297" s="155"/>
      <c r="D297" s="155"/>
      <c r="E297" s="155"/>
    </row>
    <row r="298" spans="1:5" x14ac:dyDescent="0.3">
      <c r="A298" s="155"/>
      <c r="B298" s="155"/>
      <c r="C298" s="155"/>
      <c r="D298" s="155"/>
      <c r="E298" s="155"/>
    </row>
    <row r="299" spans="1:5" x14ac:dyDescent="0.3">
      <c r="A299" s="155"/>
      <c r="B299" s="155"/>
      <c r="C299" s="155"/>
      <c r="D299" s="155"/>
      <c r="E299" s="155"/>
    </row>
    <row r="300" spans="1:5" x14ac:dyDescent="0.3">
      <c r="A300" s="155"/>
      <c r="B300" s="155"/>
      <c r="C300" s="155"/>
      <c r="D300" s="155"/>
      <c r="E300" s="155"/>
    </row>
    <row r="301" spans="1:5" x14ac:dyDescent="0.3">
      <c r="A301" s="155"/>
      <c r="B301" s="155"/>
      <c r="C301" s="155"/>
      <c r="D301" s="155"/>
      <c r="E301" s="155"/>
    </row>
    <row r="302" spans="1:5" x14ac:dyDescent="0.3">
      <c r="A302" s="155"/>
      <c r="B302" s="155"/>
      <c r="C302" s="155"/>
      <c r="D302" s="155"/>
      <c r="E302" s="155"/>
    </row>
    <row r="303" spans="1:5" x14ac:dyDescent="0.3">
      <c r="A303" s="155"/>
      <c r="B303" s="155"/>
      <c r="C303" s="155"/>
      <c r="D303" s="155"/>
      <c r="E303" s="155"/>
    </row>
    <row r="304" spans="1:5" x14ac:dyDescent="0.3">
      <c r="A304" s="155"/>
      <c r="B304" s="155"/>
      <c r="C304" s="155"/>
      <c r="D304" s="155"/>
      <c r="E304" s="155"/>
    </row>
    <row r="305" spans="1:5" x14ac:dyDescent="0.3">
      <c r="A305" s="155"/>
      <c r="B305" s="155"/>
      <c r="C305" s="155"/>
      <c r="D305" s="155"/>
      <c r="E305" s="155"/>
    </row>
    <row r="306" spans="1:5" x14ac:dyDescent="0.3">
      <c r="A306" s="155"/>
      <c r="B306" s="155"/>
      <c r="C306" s="155"/>
      <c r="D306" s="155"/>
      <c r="E306" s="155"/>
    </row>
    <row r="307" spans="1:5" x14ac:dyDescent="0.3">
      <c r="A307" s="155"/>
      <c r="B307" s="155"/>
      <c r="C307" s="155"/>
      <c r="D307" s="155"/>
      <c r="E307" s="155"/>
    </row>
    <row r="308" spans="1:5" x14ac:dyDescent="0.3">
      <c r="A308" s="155"/>
      <c r="B308" s="155"/>
      <c r="C308" s="155"/>
      <c r="D308" s="155"/>
      <c r="E308" s="155"/>
    </row>
    <row r="309" spans="1:5" x14ac:dyDescent="0.3">
      <c r="A309" s="155"/>
      <c r="B309" s="155"/>
      <c r="C309" s="155"/>
      <c r="D309" s="155"/>
      <c r="E309" s="155"/>
    </row>
    <row r="310" spans="1:5" x14ac:dyDescent="0.3">
      <c r="A310" s="155"/>
      <c r="B310" s="155"/>
      <c r="C310" s="155"/>
      <c r="D310" s="155"/>
      <c r="E310" s="155"/>
    </row>
    <row r="311" spans="1:5" x14ac:dyDescent="0.3">
      <c r="A311" s="155"/>
      <c r="B311" s="155"/>
      <c r="C311" s="155"/>
      <c r="D311" s="155"/>
      <c r="E311" s="155"/>
    </row>
    <row r="312" spans="1:5" x14ac:dyDescent="0.3">
      <c r="A312" s="155"/>
      <c r="B312" s="155"/>
      <c r="C312" s="155"/>
      <c r="D312" s="155"/>
      <c r="E312" s="155"/>
    </row>
    <row r="313" spans="1:5" x14ac:dyDescent="0.3">
      <c r="A313" s="155"/>
      <c r="B313" s="155"/>
      <c r="C313" s="155"/>
      <c r="D313" s="155"/>
      <c r="E313" s="155"/>
    </row>
    <row r="314" spans="1:5" x14ac:dyDescent="0.3">
      <c r="A314" s="155"/>
      <c r="B314" s="155"/>
      <c r="C314" s="155"/>
      <c r="D314" s="155"/>
      <c r="E314" s="155"/>
    </row>
    <row r="315" spans="1:5" x14ac:dyDescent="0.3">
      <c r="A315" s="155"/>
      <c r="B315" s="155"/>
      <c r="C315" s="155"/>
      <c r="D315" s="155"/>
      <c r="E315" s="155"/>
    </row>
    <row r="316" spans="1:5" x14ac:dyDescent="0.3">
      <c r="A316" s="155"/>
      <c r="B316" s="155"/>
      <c r="C316" s="155"/>
      <c r="D316" s="155"/>
      <c r="E316" s="155"/>
    </row>
    <row r="317" spans="1:5" x14ac:dyDescent="0.3">
      <c r="A317" s="155"/>
      <c r="B317" s="155"/>
      <c r="C317" s="155"/>
      <c r="D317" s="155"/>
      <c r="E317" s="155"/>
    </row>
    <row r="318" spans="1:5" x14ac:dyDescent="0.3">
      <c r="A318" s="155"/>
      <c r="B318" s="155"/>
      <c r="C318" s="155"/>
      <c r="D318" s="155"/>
      <c r="E318" s="155"/>
    </row>
    <row r="319" spans="1:5" x14ac:dyDescent="0.3">
      <c r="A319" s="155"/>
      <c r="B319" s="155"/>
      <c r="C319" s="155"/>
      <c r="D319" s="155"/>
      <c r="E319" s="155"/>
    </row>
    <row r="320" spans="1:5" x14ac:dyDescent="0.3">
      <c r="A320" s="155"/>
      <c r="B320" s="155"/>
      <c r="C320" s="155"/>
      <c r="D320" s="155"/>
      <c r="E320" s="155"/>
    </row>
    <row r="321" spans="1:5" x14ac:dyDescent="0.3">
      <c r="A321" s="155"/>
      <c r="B321" s="155"/>
      <c r="C321" s="155"/>
      <c r="D321" s="155"/>
      <c r="E321" s="155"/>
    </row>
    <row r="322" spans="1:5" x14ac:dyDescent="0.3">
      <c r="A322" s="155"/>
      <c r="B322" s="155"/>
      <c r="C322" s="155"/>
      <c r="D322" s="155"/>
      <c r="E322" s="155"/>
    </row>
    <row r="323" spans="1:5" x14ac:dyDescent="0.3">
      <c r="A323" s="155"/>
      <c r="B323" s="155"/>
      <c r="C323" s="155"/>
      <c r="D323" s="155"/>
      <c r="E323" s="155"/>
    </row>
    <row r="324" spans="1:5" x14ac:dyDescent="0.3">
      <c r="A324" s="155"/>
      <c r="B324" s="155"/>
      <c r="C324" s="155"/>
      <c r="D324" s="155"/>
      <c r="E324" s="155"/>
    </row>
    <row r="325" spans="1:5" x14ac:dyDescent="0.3">
      <c r="A325" s="155"/>
      <c r="B325" s="155"/>
      <c r="C325" s="155"/>
      <c r="D325" s="155"/>
      <c r="E325" s="155"/>
    </row>
    <row r="326" spans="1:5" x14ac:dyDescent="0.3">
      <c r="A326" s="155"/>
      <c r="B326" s="155"/>
      <c r="C326" s="155"/>
      <c r="D326" s="155"/>
      <c r="E326" s="155"/>
    </row>
    <row r="327" spans="1:5" x14ac:dyDescent="0.3">
      <c r="A327" s="155"/>
      <c r="B327" s="155"/>
      <c r="C327" s="155"/>
      <c r="D327" s="155"/>
      <c r="E327" s="155"/>
    </row>
    <row r="328" spans="1:5" x14ac:dyDescent="0.3">
      <c r="A328" s="155"/>
      <c r="B328" s="155"/>
      <c r="C328" s="155"/>
      <c r="D328" s="155"/>
      <c r="E328" s="155"/>
    </row>
    <row r="329" spans="1:5" x14ac:dyDescent="0.3">
      <c r="A329" s="155"/>
      <c r="B329" s="155"/>
      <c r="C329" s="155"/>
      <c r="D329" s="155"/>
      <c r="E329" s="155"/>
    </row>
    <row r="330" spans="1:5" x14ac:dyDescent="0.3">
      <c r="A330" s="155"/>
      <c r="B330" s="155"/>
      <c r="C330" s="155"/>
      <c r="D330" s="155"/>
      <c r="E330" s="155"/>
    </row>
    <row r="331" spans="1:5" x14ac:dyDescent="0.3">
      <c r="A331" s="155"/>
      <c r="B331" s="155"/>
      <c r="C331" s="155"/>
      <c r="D331" s="155"/>
      <c r="E331" s="155"/>
    </row>
    <row r="332" spans="1:5" x14ac:dyDescent="0.3">
      <c r="A332" s="155"/>
      <c r="B332" s="155"/>
      <c r="C332" s="155"/>
      <c r="D332" s="155"/>
      <c r="E332" s="155"/>
    </row>
    <row r="333" spans="1:5" x14ac:dyDescent="0.3">
      <c r="A333" s="155"/>
      <c r="B333" s="155"/>
      <c r="C333" s="155"/>
      <c r="D333" s="155"/>
      <c r="E333" s="155"/>
    </row>
    <row r="334" spans="1:5" x14ac:dyDescent="0.3">
      <c r="A334" s="155"/>
      <c r="B334" s="155"/>
      <c r="C334" s="155"/>
      <c r="D334" s="155"/>
      <c r="E334" s="155"/>
    </row>
    <row r="335" spans="1:5" x14ac:dyDescent="0.3">
      <c r="A335" s="155"/>
      <c r="B335" s="155"/>
      <c r="C335" s="155"/>
      <c r="D335" s="155"/>
      <c r="E335" s="155"/>
    </row>
    <row r="336" spans="1:5" x14ac:dyDescent="0.3">
      <c r="A336" s="155"/>
      <c r="B336" s="155"/>
      <c r="C336" s="155"/>
      <c r="D336" s="155"/>
      <c r="E336" s="155"/>
    </row>
    <row r="337" spans="1:5" x14ac:dyDescent="0.3">
      <c r="A337" s="155"/>
      <c r="B337" s="155"/>
      <c r="C337" s="155"/>
      <c r="D337" s="155"/>
      <c r="E337" s="155"/>
    </row>
    <row r="338" spans="1:5" x14ac:dyDescent="0.3">
      <c r="A338" s="155"/>
      <c r="B338" s="155"/>
      <c r="C338" s="155"/>
      <c r="D338" s="155"/>
      <c r="E338" s="155"/>
    </row>
    <row r="339" spans="1:5" x14ac:dyDescent="0.3">
      <c r="A339" s="155"/>
      <c r="B339" s="155"/>
      <c r="C339" s="155"/>
      <c r="D339" s="155"/>
      <c r="E339" s="155"/>
    </row>
    <row r="340" spans="1:5" x14ac:dyDescent="0.3">
      <c r="A340" s="155"/>
      <c r="B340" s="155"/>
      <c r="C340" s="155"/>
      <c r="D340" s="155"/>
      <c r="E340" s="155"/>
    </row>
    <row r="341" spans="1:5" x14ac:dyDescent="0.3">
      <c r="A341" s="155"/>
      <c r="B341" s="155"/>
      <c r="C341" s="155"/>
      <c r="D341" s="155"/>
      <c r="E341" s="155"/>
    </row>
    <row r="342" spans="1:5" x14ac:dyDescent="0.3">
      <c r="A342" s="155"/>
      <c r="B342" s="155"/>
      <c r="C342" s="155"/>
      <c r="D342" s="155"/>
      <c r="E342" s="155"/>
    </row>
    <row r="343" spans="1:5" x14ac:dyDescent="0.3">
      <c r="A343" s="155"/>
      <c r="B343" s="155"/>
      <c r="C343" s="155"/>
      <c r="D343" s="155"/>
      <c r="E343" s="155"/>
    </row>
    <row r="344" spans="1:5" x14ac:dyDescent="0.3">
      <c r="A344" s="155"/>
      <c r="B344" s="155"/>
      <c r="C344" s="155"/>
      <c r="D344" s="155"/>
      <c r="E344" s="155"/>
    </row>
    <row r="345" spans="1:5" x14ac:dyDescent="0.3">
      <c r="A345" s="155"/>
      <c r="B345" s="155"/>
      <c r="C345" s="155"/>
      <c r="D345" s="155"/>
      <c r="E345" s="155"/>
    </row>
    <row r="346" spans="1:5" x14ac:dyDescent="0.3">
      <c r="A346" s="155"/>
      <c r="B346" s="155"/>
      <c r="C346" s="155"/>
      <c r="D346" s="155"/>
      <c r="E346" s="155"/>
    </row>
    <row r="347" spans="1:5" x14ac:dyDescent="0.3">
      <c r="A347" s="155"/>
      <c r="B347" s="155"/>
      <c r="C347" s="155"/>
      <c r="D347" s="155"/>
      <c r="E347" s="155"/>
    </row>
    <row r="348" spans="1:5" x14ac:dyDescent="0.3">
      <c r="A348" s="155"/>
      <c r="B348" s="155"/>
      <c r="C348" s="155"/>
      <c r="D348" s="155"/>
      <c r="E348" s="155"/>
    </row>
    <row r="349" spans="1:5" x14ac:dyDescent="0.3">
      <c r="A349" s="155"/>
      <c r="B349" s="155"/>
      <c r="C349" s="155"/>
      <c r="D349" s="155"/>
      <c r="E349" s="155"/>
    </row>
    <row r="350" spans="1:5" x14ac:dyDescent="0.3">
      <c r="A350" s="155"/>
      <c r="B350" s="155"/>
      <c r="C350" s="155"/>
      <c r="D350" s="155"/>
      <c r="E350" s="155"/>
    </row>
    <row r="351" spans="1:5" x14ac:dyDescent="0.3">
      <c r="A351" s="155"/>
      <c r="B351" s="155"/>
      <c r="C351" s="155"/>
      <c r="D351" s="155"/>
      <c r="E351" s="155"/>
    </row>
    <row r="352" spans="1:5" x14ac:dyDescent="0.3">
      <c r="A352" s="155"/>
      <c r="B352" s="155"/>
      <c r="C352" s="155"/>
      <c r="D352" s="155"/>
      <c r="E352" s="155"/>
    </row>
    <row r="353" spans="1:5" x14ac:dyDescent="0.3">
      <c r="A353" s="155"/>
      <c r="B353" s="155"/>
      <c r="C353" s="155"/>
      <c r="D353" s="155"/>
      <c r="E353" s="155"/>
    </row>
  </sheetData>
  <mergeCells count="487">
    <mergeCell ref="A6:A9"/>
    <mergeCell ref="B6:B9"/>
    <mergeCell ref="C6:C9"/>
    <mergeCell ref="D6:E6"/>
    <mergeCell ref="D7:E7"/>
    <mergeCell ref="D8:D9"/>
    <mergeCell ref="E8:E9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E18:E19"/>
    <mergeCell ref="A20:A21"/>
    <mergeCell ref="B20:B21"/>
    <mergeCell ref="C20:C21"/>
    <mergeCell ref="D20:D21"/>
    <mergeCell ref="E20:E21"/>
    <mergeCell ref="A22:A23"/>
    <mergeCell ref="B22:B23"/>
    <mergeCell ref="C22:C23"/>
    <mergeCell ref="D22:D23"/>
    <mergeCell ref="E22:E23"/>
    <mergeCell ref="A24:A25"/>
    <mergeCell ref="B24:B25"/>
    <mergeCell ref="C24:C25"/>
    <mergeCell ref="D24:D25"/>
    <mergeCell ref="E24:E25"/>
    <mergeCell ref="A26:A27"/>
    <mergeCell ref="B26:B27"/>
    <mergeCell ref="C26:C27"/>
    <mergeCell ref="D26:D27"/>
    <mergeCell ref="E26:E27"/>
    <mergeCell ref="A28:A29"/>
    <mergeCell ref="B28:B29"/>
    <mergeCell ref="C28:C29"/>
    <mergeCell ref="D28:D29"/>
    <mergeCell ref="E28:E29"/>
    <mergeCell ref="A30:A31"/>
    <mergeCell ref="B30:B31"/>
    <mergeCell ref="C30:C31"/>
    <mergeCell ref="D30:D31"/>
    <mergeCell ref="E30:E31"/>
    <mergeCell ref="A32:A33"/>
    <mergeCell ref="B32:B33"/>
    <mergeCell ref="C32:C33"/>
    <mergeCell ref="D32:D33"/>
    <mergeCell ref="E32:E33"/>
    <mergeCell ref="A34:A35"/>
    <mergeCell ref="B34:B35"/>
    <mergeCell ref="C34:C35"/>
    <mergeCell ref="D34:D35"/>
    <mergeCell ref="E34:E35"/>
    <mergeCell ref="A36:A37"/>
    <mergeCell ref="B36:B37"/>
    <mergeCell ref="C36:C37"/>
    <mergeCell ref="D36:D37"/>
    <mergeCell ref="E36:E37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E40:E41"/>
    <mergeCell ref="A42:A43"/>
    <mergeCell ref="B42:B43"/>
    <mergeCell ref="C42:C43"/>
    <mergeCell ref="D42:D43"/>
    <mergeCell ref="E42:E43"/>
    <mergeCell ref="A44:A45"/>
    <mergeCell ref="B44:B45"/>
    <mergeCell ref="C44:C45"/>
    <mergeCell ref="D44:D45"/>
    <mergeCell ref="E44:E45"/>
    <mergeCell ref="A46:A47"/>
    <mergeCell ref="B46:B47"/>
    <mergeCell ref="C46:C47"/>
    <mergeCell ref="D46:D47"/>
    <mergeCell ref="E46:E47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52:A53"/>
    <mergeCell ref="B52:B53"/>
    <mergeCell ref="C52:C53"/>
    <mergeCell ref="D52:D53"/>
    <mergeCell ref="E52:E53"/>
    <mergeCell ref="A54:A55"/>
    <mergeCell ref="B54:B55"/>
    <mergeCell ref="C54:C55"/>
    <mergeCell ref="D54:D55"/>
    <mergeCell ref="E54:E55"/>
    <mergeCell ref="A56:A57"/>
    <mergeCell ref="B56:B57"/>
    <mergeCell ref="C56:C57"/>
    <mergeCell ref="D56:D57"/>
    <mergeCell ref="E56:E57"/>
    <mergeCell ref="A58:A59"/>
    <mergeCell ref="B58:B59"/>
    <mergeCell ref="C58:C59"/>
    <mergeCell ref="D58:D59"/>
    <mergeCell ref="E58:E59"/>
    <mergeCell ref="A60:A61"/>
    <mergeCell ref="B60:B61"/>
    <mergeCell ref="C60:C61"/>
    <mergeCell ref="D60:D61"/>
    <mergeCell ref="E60:E61"/>
    <mergeCell ref="A62:A63"/>
    <mergeCell ref="B62:B63"/>
    <mergeCell ref="C62:C63"/>
    <mergeCell ref="D62:D63"/>
    <mergeCell ref="E62:E63"/>
    <mergeCell ref="A64:A65"/>
    <mergeCell ref="B64:B65"/>
    <mergeCell ref="C64:C65"/>
    <mergeCell ref="D64:D65"/>
    <mergeCell ref="E64:E65"/>
    <mergeCell ref="A66:A67"/>
    <mergeCell ref="B66:B67"/>
    <mergeCell ref="C66:C67"/>
    <mergeCell ref="D66:D67"/>
    <mergeCell ref="E66:E67"/>
    <mergeCell ref="A68:A69"/>
    <mergeCell ref="B68:B69"/>
    <mergeCell ref="C68:C69"/>
    <mergeCell ref="D68:D69"/>
    <mergeCell ref="E68:E69"/>
    <mergeCell ref="A70:A71"/>
    <mergeCell ref="B70:B71"/>
    <mergeCell ref="C70:C71"/>
    <mergeCell ref="D70:D71"/>
    <mergeCell ref="E70:E71"/>
    <mergeCell ref="A72:A73"/>
    <mergeCell ref="B72:B73"/>
    <mergeCell ref="C72:C73"/>
    <mergeCell ref="D72:D73"/>
    <mergeCell ref="E72:E73"/>
    <mergeCell ref="A74:A75"/>
    <mergeCell ref="B74:B75"/>
    <mergeCell ref="C74:C75"/>
    <mergeCell ref="D74:D75"/>
    <mergeCell ref="E74:E75"/>
    <mergeCell ref="A76:A77"/>
    <mergeCell ref="B76:B77"/>
    <mergeCell ref="C76:C77"/>
    <mergeCell ref="D76:D77"/>
    <mergeCell ref="E76:E77"/>
    <mergeCell ref="A78:A79"/>
    <mergeCell ref="B78:B79"/>
    <mergeCell ref="C78:C79"/>
    <mergeCell ref="D78:D79"/>
    <mergeCell ref="E78:E79"/>
    <mergeCell ref="A80:A81"/>
    <mergeCell ref="B80:B81"/>
    <mergeCell ref="C80:C81"/>
    <mergeCell ref="D80:D81"/>
    <mergeCell ref="E80:E81"/>
    <mergeCell ref="A82:A83"/>
    <mergeCell ref="B82:B83"/>
    <mergeCell ref="C82:C83"/>
    <mergeCell ref="D82:D83"/>
    <mergeCell ref="E82:E83"/>
    <mergeCell ref="A84:A85"/>
    <mergeCell ref="B84:B85"/>
    <mergeCell ref="C84:C85"/>
    <mergeCell ref="D84:D85"/>
    <mergeCell ref="E84:E85"/>
    <mergeCell ref="A86:A87"/>
    <mergeCell ref="B86:B87"/>
    <mergeCell ref="C86:C87"/>
    <mergeCell ref="D86:D87"/>
    <mergeCell ref="E86:E87"/>
    <mergeCell ref="A88:A89"/>
    <mergeCell ref="B88:B89"/>
    <mergeCell ref="C88:C89"/>
    <mergeCell ref="D88:D89"/>
    <mergeCell ref="E88:E89"/>
    <mergeCell ref="A90:A91"/>
    <mergeCell ref="B90:B91"/>
    <mergeCell ref="C90:C91"/>
    <mergeCell ref="D90:D91"/>
    <mergeCell ref="E90:E91"/>
    <mergeCell ref="A92:A93"/>
    <mergeCell ref="B92:B93"/>
    <mergeCell ref="C92:C93"/>
    <mergeCell ref="D92:D93"/>
    <mergeCell ref="E92:E93"/>
    <mergeCell ref="A94:A95"/>
    <mergeCell ref="B94:B95"/>
    <mergeCell ref="C94:C95"/>
    <mergeCell ref="D94:D95"/>
    <mergeCell ref="E94:E95"/>
    <mergeCell ref="A96:A97"/>
    <mergeCell ref="B96:B97"/>
    <mergeCell ref="C96:C97"/>
    <mergeCell ref="D96:D97"/>
    <mergeCell ref="E96:E97"/>
    <mergeCell ref="A98:A99"/>
    <mergeCell ref="B98:B99"/>
    <mergeCell ref="C98:C99"/>
    <mergeCell ref="D98:D99"/>
    <mergeCell ref="E98:E99"/>
    <mergeCell ref="A100:A101"/>
    <mergeCell ref="B100:B101"/>
    <mergeCell ref="C100:C101"/>
    <mergeCell ref="D100:D101"/>
    <mergeCell ref="E100:E101"/>
    <mergeCell ref="A102:A103"/>
    <mergeCell ref="B102:B103"/>
    <mergeCell ref="C102:C103"/>
    <mergeCell ref="D102:D103"/>
    <mergeCell ref="E102:E103"/>
    <mergeCell ref="A104:A105"/>
    <mergeCell ref="B104:B105"/>
    <mergeCell ref="C104:C105"/>
    <mergeCell ref="D104:D105"/>
    <mergeCell ref="E104:E105"/>
    <mergeCell ref="A106:A107"/>
    <mergeCell ref="B106:B107"/>
    <mergeCell ref="C106:C107"/>
    <mergeCell ref="D106:D107"/>
    <mergeCell ref="E106:E107"/>
    <mergeCell ref="A108:A109"/>
    <mergeCell ref="B108:B109"/>
    <mergeCell ref="C108:C109"/>
    <mergeCell ref="D108:D109"/>
    <mergeCell ref="E108:E109"/>
    <mergeCell ref="A110:A111"/>
    <mergeCell ref="B110:B111"/>
    <mergeCell ref="C110:C111"/>
    <mergeCell ref="D110:D111"/>
    <mergeCell ref="E110:E111"/>
    <mergeCell ref="A112:A113"/>
    <mergeCell ref="B112:B113"/>
    <mergeCell ref="C112:C113"/>
    <mergeCell ref="D112:D113"/>
    <mergeCell ref="E112:E113"/>
    <mergeCell ref="A114:A115"/>
    <mergeCell ref="B114:B115"/>
    <mergeCell ref="C114:C115"/>
    <mergeCell ref="D114:D115"/>
    <mergeCell ref="E114:E115"/>
    <mergeCell ref="A116:A117"/>
    <mergeCell ref="B116:B117"/>
    <mergeCell ref="C116:C117"/>
    <mergeCell ref="D116:D117"/>
    <mergeCell ref="E116:E117"/>
    <mergeCell ref="A118:A119"/>
    <mergeCell ref="B118:B119"/>
    <mergeCell ref="C118:C119"/>
    <mergeCell ref="D118:D119"/>
    <mergeCell ref="E118:E119"/>
    <mergeCell ref="A120:A121"/>
    <mergeCell ref="B120:B121"/>
    <mergeCell ref="C120:C121"/>
    <mergeCell ref="D120:D121"/>
    <mergeCell ref="E120:E121"/>
    <mergeCell ref="A122:A123"/>
    <mergeCell ref="B122:B123"/>
    <mergeCell ref="C122:C123"/>
    <mergeCell ref="D122:D123"/>
    <mergeCell ref="E122:E123"/>
    <mergeCell ref="A124:A125"/>
    <mergeCell ref="B124:B125"/>
    <mergeCell ref="C124:C125"/>
    <mergeCell ref="D124:D125"/>
    <mergeCell ref="E124:E125"/>
    <mergeCell ref="A126:A127"/>
    <mergeCell ref="B126:B127"/>
    <mergeCell ref="C126:C127"/>
    <mergeCell ref="D126:D127"/>
    <mergeCell ref="E126:E127"/>
    <mergeCell ref="A128:A129"/>
    <mergeCell ref="B128:B129"/>
    <mergeCell ref="C128:C129"/>
    <mergeCell ref="D128:D129"/>
    <mergeCell ref="E128:E129"/>
    <mergeCell ref="A130:A131"/>
    <mergeCell ref="B130:B131"/>
    <mergeCell ref="C130:C131"/>
    <mergeCell ref="D130:D131"/>
    <mergeCell ref="E130:E131"/>
    <mergeCell ref="A132:A133"/>
    <mergeCell ref="B132:B133"/>
    <mergeCell ref="C132:C133"/>
    <mergeCell ref="D132:D133"/>
    <mergeCell ref="E132:E133"/>
    <mergeCell ref="A134:A135"/>
    <mergeCell ref="B134:B135"/>
    <mergeCell ref="C134:C135"/>
    <mergeCell ref="D134:D135"/>
    <mergeCell ref="E134:E135"/>
    <mergeCell ref="A136:A137"/>
    <mergeCell ref="B136:B137"/>
    <mergeCell ref="C136:C137"/>
    <mergeCell ref="D136:D137"/>
    <mergeCell ref="E136:E137"/>
    <mergeCell ref="A138:A139"/>
    <mergeCell ref="B138:B139"/>
    <mergeCell ref="C138:C139"/>
    <mergeCell ref="D138:D139"/>
    <mergeCell ref="E138:E139"/>
    <mergeCell ref="A140:A141"/>
    <mergeCell ref="B140:B141"/>
    <mergeCell ref="C140:C141"/>
    <mergeCell ref="D140:D141"/>
    <mergeCell ref="E140:E141"/>
    <mergeCell ref="A142:A143"/>
    <mergeCell ref="B142:B143"/>
    <mergeCell ref="C142:C143"/>
    <mergeCell ref="D142:D143"/>
    <mergeCell ref="E142:E143"/>
    <mergeCell ref="A144:A145"/>
    <mergeCell ref="B144:B145"/>
    <mergeCell ref="C144:C145"/>
    <mergeCell ref="D144:D145"/>
    <mergeCell ref="E144:E145"/>
    <mergeCell ref="A146:A147"/>
    <mergeCell ref="B146:B147"/>
    <mergeCell ref="C146:C147"/>
    <mergeCell ref="D146:D147"/>
    <mergeCell ref="E146:E147"/>
    <mergeCell ref="A148:A149"/>
    <mergeCell ref="B148:B149"/>
    <mergeCell ref="C148:C149"/>
    <mergeCell ref="D148:D149"/>
    <mergeCell ref="E148:E149"/>
    <mergeCell ref="A150:A151"/>
    <mergeCell ref="B150:B151"/>
    <mergeCell ref="C150:C151"/>
    <mergeCell ref="D150:D151"/>
    <mergeCell ref="E150:E151"/>
    <mergeCell ref="A152:A153"/>
    <mergeCell ref="B152:B153"/>
    <mergeCell ref="C152:C153"/>
    <mergeCell ref="D152:D153"/>
    <mergeCell ref="E152:E153"/>
    <mergeCell ref="A154:A155"/>
    <mergeCell ref="B154:B155"/>
    <mergeCell ref="C154:C155"/>
    <mergeCell ref="D154:D155"/>
    <mergeCell ref="E154:E155"/>
    <mergeCell ref="A156:A157"/>
    <mergeCell ref="B156:B157"/>
    <mergeCell ref="C156:C157"/>
    <mergeCell ref="D156:D157"/>
    <mergeCell ref="E156:E157"/>
    <mergeCell ref="A158:A159"/>
    <mergeCell ref="B158:B159"/>
    <mergeCell ref="C158:C159"/>
    <mergeCell ref="D158:D159"/>
    <mergeCell ref="E158:E159"/>
    <mergeCell ref="A160:A161"/>
    <mergeCell ref="B160:B161"/>
    <mergeCell ref="C160:C161"/>
    <mergeCell ref="D160:D161"/>
    <mergeCell ref="E160:E161"/>
    <mergeCell ref="A162:A163"/>
    <mergeCell ref="B162:B163"/>
    <mergeCell ref="C162:C163"/>
    <mergeCell ref="D162:D163"/>
    <mergeCell ref="E162:E163"/>
    <mergeCell ref="A164:A165"/>
    <mergeCell ref="B164:B165"/>
    <mergeCell ref="C164:C165"/>
    <mergeCell ref="D164:D165"/>
    <mergeCell ref="E164:E165"/>
    <mergeCell ref="A166:A167"/>
    <mergeCell ref="B166:B167"/>
    <mergeCell ref="C166:C167"/>
    <mergeCell ref="D166:D167"/>
    <mergeCell ref="E166:E167"/>
    <mergeCell ref="A168:A169"/>
    <mergeCell ref="B168:B169"/>
    <mergeCell ref="C168:C169"/>
    <mergeCell ref="D168:D169"/>
    <mergeCell ref="E168:E169"/>
    <mergeCell ref="A170:A171"/>
    <mergeCell ref="B170:B171"/>
    <mergeCell ref="C170:C171"/>
    <mergeCell ref="D170:D171"/>
    <mergeCell ref="E170:E171"/>
    <mergeCell ref="A172:A173"/>
    <mergeCell ref="B172:B173"/>
    <mergeCell ref="C172:C173"/>
    <mergeCell ref="D172:D173"/>
    <mergeCell ref="E172:E173"/>
    <mergeCell ref="A174:A175"/>
    <mergeCell ref="B174:B175"/>
    <mergeCell ref="C174:C175"/>
    <mergeCell ref="D174:D175"/>
    <mergeCell ref="E174:E175"/>
    <mergeCell ref="A176:A177"/>
    <mergeCell ref="B176:B177"/>
    <mergeCell ref="C176:C177"/>
    <mergeCell ref="D176:D177"/>
    <mergeCell ref="E176:E177"/>
    <mergeCell ref="A178:A179"/>
    <mergeCell ref="B178:B179"/>
    <mergeCell ref="C178:C179"/>
    <mergeCell ref="D178:D179"/>
    <mergeCell ref="E178:E179"/>
    <mergeCell ref="A180:A181"/>
    <mergeCell ref="B180:B181"/>
    <mergeCell ref="C180:C181"/>
    <mergeCell ref="D180:D181"/>
    <mergeCell ref="E180:E181"/>
    <mergeCell ref="A182:A183"/>
    <mergeCell ref="B182:B183"/>
    <mergeCell ref="C182:C183"/>
    <mergeCell ref="D182:D183"/>
    <mergeCell ref="E182:E183"/>
    <mergeCell ref="A184:A185"/>
    <mergeCell ref="B184:B185"/>
    <mergeCell ref="C184:C185"/>
    <mergeCell ref="D184:D185"/>
    <mergeCell ref="E184:E185"/>
    <mergeCell ref="A186:A187"/>
    <mergeCell ref="B186:B187"/>
    <mergeCell ref="C186:C187"/>
    <mergeCell ref="D186:D187"/>
    <mergeCell ref="E186:E187"/>
    <mergeCell ref="A188:A189"/>
    <mergeCell ref="B188:B189"/>
    <mergeCell ref="C188:C189"/>
    <mergeCell ref="D188:D189"/>
    <mergeCell ref="E188:E189"/>
    <mergeCell ref="A190:A191"/>
    <mergeCell ref="B190:B191"/>
    <mergeCell ref="C190:C191"/>
    <mergeCell ref="D190:D191"/>
    <mergeCell ref="E190:E191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E194:E195"/>
    <mergeCell ref="A200:A201"/>
    <mergeCell ref="B200:B201"/>
    <mergeCell ref="C200:C201"/>
    <mergeCell ref="D200:D201"/>
    <mergeCell ref="E200:E201"/>
    <mergeCell ref="A196:A197"/>
    <mergeCell ref="B196:B197"/>
    <mergeCell ref="C196:C197"/>
    <mergeCell ref="D196:D197"/>
    <mergeCell ref="E196:E197"/>
    <mergeCell ref="A198:A199"/>
    <mergeCell ref="B198:B199"/>
    <mergeCell ref="C198:C199"/>
    <mergeCell ref="D198:D199"/>
    <mergeCell ref="E198:E19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6128"/>
  <sheetViews>
    <sheetView topLeftCell="A5983" workbookViewId="0">
      <selection activeCell="A5918" sqref="A5918:C6128"/>
    </sheetView>
  </sheetViews>
  <sheetFormatPr defaultRowHeight="14.4" x14ac:dyDescent="0.3"/>
  <cols>
    <col min="2" max="2" width="16.33203125" customWidth="1"/>
    <col min="3" max="3" width="12.109375" customWidth="1"/>
  </cols>
  <sheetData>
    <row r="1" spans="1:5" x14ac:dyDescent="0.3">
      <c r="A1" s="139" t="s">
        <v>625</v>
      </c>
      <c r="B1" s="138"/>
      <c r="C1" s="138" t="s">
        <v>626</v>
      </c>
    </row>
    <row r="2" spans="1:5" x14ac:dyDescent="0.3">
      <c r="A2" s="139" t="s">
        <v>627</v>
      </c>
      <c r="B2" s="139" t="s">
        <v>628</v>
      </c>
      <c r="C2" s="138" t="s">
        <v>626</v>
      </c>
    </row>
    <row r="3" spans="1:5" x14ac:dyDescent="0.3">
      <c r="A3" s="139" t="s">
        <v>629</v>
      </c>
      <c r="B3" s="138"/>
      <c r="C3" s="140" t="s">
        <v>630</v>
      </c>
    </row>
    <row r="4" spans="1:5" x14ac:dyDescent="0.3">
      <c r="A4" s="139" t="s">
        <v>631</v>
      </c>
      <c r="B4" s="138"/>
      <c r="C4" s="140" t="s">
        <v>632</v>
      </c>
    </row>
    <row r="5" spans="1:5" x14ac:dyDescent="0.3">
      <c r="A5" s="138" t="s">
        <v>207</v>
      </c>
      <c r="B5" s="138"/>
      <c r="C5" s="141">
        <v>13770.39</v>
      </c>
    </row>
    <row r="6" spans="1:5" x14ac:dyDescent="0.3">
      <c r="A6" s="142" t="s">
        <v>208</v>
      </c>
      <c r="B6" s="142" t="s">
        <v>209</v>
      </c>
      <c r="C6" s="143">
        <v>123.73</v>
      </c>
      <c r="D6" t="str">
        <f>A7</f>
        <v>4МР/ДУ-3/ММ-01</v>
      </c>
      <c r="E6" t="str">
        <f>A8</f>
        <v>Начисление услуг 00000000772 от 31.01.2024 23:59:59</v>
      </c>
    </row>
    <row r="7" spans="1:5" x14ac:dyDescent="0.3">
      <c r="A7" s="142" t="s">
        <v>633</v>
      </c>
      <c r="B7" s="142"/>
      <c r="C7" s="143">
        <v>123.73</v>
      </c>
      <c r="D7" t="str">
        <f t="shared" ref="D7:D70" si="0">A8</f>
        <v>Начисление услуг 00000000772 от 31.01.2024 23:59:59</v>
      </c>
      <c r="E7" t="str">
        <f t="shared" ref="E7:E70" si="1">A9</f>
        <v>л/с №0000000089487</v>
      </c>
    </row>
    <row r="8" spans="1:5" x14ac:dyDescent="0.3">
      <c r="A8" s="144" t="s">
        <v>634</v>
      </c>
      <c r="B8" s="144"/>
      <c r="C8" s="143">
        <v>123.73</v>
      </c>
      <c r="D8" t="str">
        <f t="shared" si="0"/>
        <v>л/с №0000000089487</v>
      </c>
      <c r="E8" t="str">
        <f t="shared" si="1"/>
        <v>4МР/ДУ-3/ММ-10</v>
      </c>
    </row>
    <row r="9" spans="1:5" x14ac:dyDescent="0.3">
      <c r="A9" s="142" t="s">
        <v>210</v>
      </c>
      <c r="B9" s="142" t="s">
        <v>211</v>
      </c>
      <c r="C9" s="143">
        <v>123.73</v>
      </c>
      <c r="D9" t="str">
        <f t="shared" si="0"/>
        <v>4МР/ДУ-3/ММ-10</v>
      </c>
      <c r="E9" t="str">
        <f t="shared" si="1"/>
        <v>Начисление услуг 00000000772 от 31.01.2024 23:59:59</v>
      </c>
    </row>
    <row r="10" spans="1:5" x14ac:dyDescent="0.3">
      <c r="A10" s="142" t="s">
        <v>635</v>
      </c>
      <c r="B10" s="142"/>
      <c r="C10" s="143">
        <v>123.73</v>
      </c>
      <c r="D10" t="str">
        <f t="shared" si="0"/>
        <v>Начисление услуг 00000000772 от 31.01.2024 23:59:59</v>
      </c>
      <c r="E10" t="str">
        <f t="shared" si="1"/>
        <v>л/с №0000000089488</v>
      </c>
    </row>
    <row r="11" spans="1:5" x14ac:dyDescent="0.3">
      <c r="A11" s="144" t="s">
        <v>634</v>
      </c>
      <c r="B11" s="144"/>
      <c r="C11" s="143">
        <v>123.73</v>
      </c>
      <c r="D11" t="str">
        <f t="shared" si="0"/>
        <v>л/с №0000000089488</v>
      </c>
      <c r="E11" t="str">
        <f t="shared" si="1"/>
        <v>4МР/ДУ-3/ММ-11</v>
      </c>
    </row>
    <row r="12" spans="1:5" x14ac:dyDescent="0.3">
      <c r="A12" s="142" t="s">
        <v>212</v>
      </c>
      <c r="B12" s="142" t="s">
        <v>213</v>
      </c>
      <c r="C12" s="143">
        <v>123.73</v>
      </c>
      <c r="D12" t="str">
        <f t="shared" si="0"/>
        <v>4МР/ДУ-3/ММ-11</v>
      </c>
      <c r="E12" t="str">
        <f t="shared" si="1"/>
        <v>Начисление услуг 00000000772 от 31.01.2024 23:59:59</v>
      </c>
    </row>
    <row r="13" spans="1:5" x14ac:dyDescent="0.3">
      <c r="A13" s="142" t="s">
        <v>636</v>
      </c>
      <c r="B13" s="142"/>
      <c r="C13" s="143">
        <v>123.73</v>
      </c>
      <c r="D13" t="str">
        <f t="shared" si="0"/>
        <v>Начисление услуг 00000000772 от 31.01.2024 23:59:59</v>
      </c>
      <c r="E13" t="str">
        <f t="shared" si="1"/>
        <v>л/с №0000000112485</v>
      </c>
    </row>
    <row r="14" spans="1:5" x14ac:dyDescent="0.3">
      <c r="A14" s="144" t="s">
        <v>634</v>
      </c>
      <c r="B14" s="144"/>
      <c r="C14" s="143">
        <v>123.73</v>
      </c>
      <c r="D14" t="str">
        <f t="shared" si="0"/>
        <v>л/с №0000000112485</v>
      </c>
      <c r="E14" t="str">
        <f t="shared" si="1"/>
        <v>4МР/ДУ-3/ММ-12/ВТОР</v>
      </c>
    </row>
    <row r="15" spans="1:5" x14ac:dyDescent="0.3">
      <c r="A15" s="142" t="s">
        <v>214</v>
      </c>
      <c r="B15" s="142" t="s">
        <v>215</v>
      </c>
      <c r="C15" s="143">
        <v>123.73</v>
      </c>
      <c r="D15" t="str">
        <f t="shared" si="0"/>
        <v>4МР/ДУ-3/ММ-12/ВТОР</v>
      </c>
      <c r="E15" t="str">
        <f t="shared" si="1"/>
        <v>Начисление услуг 00000000772 от 31.01.2024 23:59:59</v>
      </c>
    </row>
    <row r="16" spans="1:5" x14ac:dyDescent="0.3">
      <c r="A16" s="142" t="s">
        <v>637</v>
      </c>
      <c r="B16" s="142"/>
      <c r="C16" s="143">
        <v>123.73</v>
      </c>
      <c r="D16" t="str">
        <f t="shared" si="0"/>
        <v>Начисление услуг 00000000772 от 31.01.2024 23:59:59</v>
      </c>
      <c r="E16" t="str">
        <f t="shared" si="1"/>
        <v>л/с №0000000089490</v>
      </c>
    </row>
    <row r="17" spans="1:5" x14ac:dyDescent="0.3">
      <c r="A17" s="144" t="s">
        <v>634</v>
      </c>
      <c r="B17" s="144"/>
      <c r="C17" s="143">
        <v>123.73</v>
      </c>
      <c r="D17" t="str">
        <f t="shared" si="0"/>
        <v>л/с №0000000089490</v>
      </c>
      <c r="E17" t="str">
        <f t="shared" si="1"/>
        <v>4МР/ДУ-3/ММ-13</v>
      </c>
    </row>
    <row r="18" spans="1:5" x14ac:dyDescent="0.3">
      <c r="A18" s="142" t="s">
        <v>216</v>
      </c>
      <c r="B18" s="142" t="s">
        <v>217</v>
      </c>
      <c r="C18" s="143">
        <v>123.73</v>
      </c>
      <c r="D18" t="str">
        <f t="shared" si="0"/>
        <v>4МР/ДУ-3/ММ-13</v>
      </c>
      <c r="E18" t="str">
        <f t="shared" si="1"/>
        <v>Начисление услуг 00000000772 от 31.01.2024 23:59:59</v>
      </c>
    </row>
    <row r="19" spans="1:5" x14ac:dyDescent="0.3">
      <c r="A19" s="142" t="s">
        <v>638</v>
      </c>
      <c r="B19" s="142"/>
      <c r="C19" s="143">
        <v>123.73</v>
      </c>
      <c r="D19" t="str">
        <f t="shared" si="0"/>
        <v>Начисление услуг 00000000772 от 31.01.2024 23:59:59</v>
      </c>
      <c r="E19" t="str">
        <f t="shared" si="1"/>
        <v>л/с №0000000089491</v>
      </c>
    </row>
    <row r="20" spans="1:5" x14ac:dyDescent="0.3">
      <c r="A20" s="144" t="s">
        <v>634</v>
      </c>
      <c r="B20" s="144"/>
      <c r="C20" s="143">
        <v>123.73</v>
      </c>
      <c r="D20" t="str">
        <f t="shared" si="0"/>
        <v>л/с №0000000089491</v>
      </c>
      <c r="E20" t="str">
        <f t="shared" si="1"/>
        <v>4МР/ДУ-3/ММ-14</v>
      </c>
    </row>
    <row r="21" spans="1:5" x14ac:dyDescent="0.3">
      <c r="A21" s="142" t="s">
        <v>218</v>
      </c>
      <c r="B21" s="142" t="s">
        <v>219</v>
      </c>
      <c r="C21" s="143">
        <v>123.73</v>
      </c>
      <c r="D21" t="str">
        <f t="shared" si="0"/>
        <v>4МР/ДУ-3/ММ-14</v>
      </c>
      <c r="E21" t="str">
        <f t="shared" si="1"/>
        <v>Начисление услуг 00000000772 от 31.01.2024 23:59:59</v>
      </c>
    </row>
    <row r="22" spans="1:5" x14ac:dyDescent="0.3">
      <c r="A22" s="142" t="s">
        <v>639</v>
      </c>
      <c r="B22" s="142"/>
      <c r="C22" s="143">
        <v>123.73</v>
      </c>
      <c r="D22" t="str">
        <f t="shared" si="0"/>
        <v>Начисление услуг 00000000772 от 31.01.2024 23:59:59</v>
      </c>
      <c r="E22" t="str">
        <f t="shared" si="1"/>
        <v>л/с №0000000089492</v>
      </c>
    </row>
    <row r="23" spans="1:5" x14ac:dyDescent="0.3">
      <c r="A23" s="144" t="s">
        <v>634</v>
      </c>
      <c r="B23" s="144"/>
      <c r="C23" s="143">
        <v>123.73</v>
      </c>
      <c r="D23" t="str">
        <f t="shared" si="0"/>
        <v>л/с №0000000089492</v>
      </c>
      <c r="E23" t="str">
        <f t="shared" si="1"/>
        <v>4МР/ДУ-3/ММ-15</v>
      </c>
    </row>
    <row r="24" spans="1:5" x14ac:dyDescent="0.3">
      <c r="A24" s="142" t="s">
        <v>220</v>
      </c>
      <c r="B24" s="142" t="s">
        <v>221</v>
      </c>
      <c r="C24" s="143">
        <v>123.73</v>
      </c>
      <c r="D24" t="str">
        <f t="shared" si="0"/>
        <v>4МР/ДУ-3/ММ-15</v>
      </c>
      <c r="E24" t="str">
        <f t="shared" si="1"/>
        <v>Начисление услуг 00000000772 от 31.01.2024 23:59:59</v>
      </c>
    </row>
    <row r="25" spans="1:5" x14ac:dyDescent="0.3">
      <c r="A25" s="142" t="s">
        <v>640</v>
      </c>
      <c r="B25" s="142"/>
      <c r="C25" s="143">
        <v>123.73</v>
      </c>
      <c r="D25" t="str">
        <f t="shared" si="0"/>
        <v>Начисление услуг 00000000772 от 31.01.2024 23:59:59</v>
      </c>
      <c r="E25" t="str">
        <f t="shared" si="1"/>
        <v>л/с №0000000089493</v>
      </c>
    </row>
    <row r="26" spans="1:5" x14ac:dyDescent="0.3">
      <c r="A26" s="144" t="s">
        <v>634</v>
      </c>
      <c r="B26" s="144"/>
      <c r="C26" s="143">
        <v>123.73</v>
      </c>
      <c r="D26" t="str">
        <f t="shared" si="0"/>
        <v>л/с №0000000089493</v>
      </c>
      <c r="E26" t="str">
        <f t="shared" si="1"/>
        <v>4МР/ДУ-3/ММ-16</v>
      </c>
    </row>
    <row r="27" spans="1:5" x14ac:dyDescent="0.3">
      <c r="A27" s="142" t="s">
        <v>222</v>
      </c>
      <c r="B27" s="142" t="s">
        <v>223</v>
      </c>
      <c r="C27" s="143">
        <v>123.73</v>
      </c>
      <c r="D27" t="str">
        <f t="shared" si="0"/>
        <v>4МР/ДУ-3/ММ-16</v>
      </c>
      <c r="E27" t="str">
        <f t="shared" si="1"/>
        <v>Начисление услуг 00000000772 от 31.01.2024 23:59:59</v>
      </c>
    </row>
    <row r="28" spans="1:5" x14ac:dyDescent="0.3">
      <c r="A28" s="142" t="s">
        <v>641</v>
      </c>
      <c r="B28" s="142"/>
      <c r="C28" s="143">
        <v>123.73</v>
      </c>
      <c r="D28" t="str">
        <f t="shared" si="0"/>
        <v>Начисление услуг 00000000772 от 31.01.2024 23:59:59</v>
      </c>
      <c r="E28" t="str">
        <f t="shared" si="1"/>
        <v>л/с №0000000089494</v>
      </c>
    </row>
    <row r="29" spans="1:5" x14ac:dyDescent="0.3">
      <c r="A29" s="144" t="s">
        <v>634</v>
      </c>
      <c r="B29" s="144"/>
      <c r="C29" s="143">
        <v>123.73</v>
      </c>
      <c r="D29" t="str">
        <f t="shared" si="0"/>
        <v>л/с №0000000089494</v>
      </c>
      <c r="E29" t="str">
        <f t="shared" si="1"/>
        <v>4МР/ДУ-3/ММ-17</v>
      </c>
    </row>
    <row r="30" spans="1:5" x14ac:dyDescent="0.3">
      <c r="A30" s="142" t="s">
        <v>224</v>
      </c>
      <c r="B30" s="142" t="s">
        <v>225</v>
      </c>
      <c r="C30" s="143">
        <v>123.73</v>
      </c>
      <c r="D30" t="str">
        <f t="shared" si="0"/>
        <v>4МР/ДУ-3/ММ-17</v>
      </c>
      <c r="E30" t="str">
        <f t="shared" si="1"/>
        <v>Начисление услуг 00000000772 от 31.01.2024 23:59:59</v>
      </c>
    </row>
    <row r="31" spans="1:5" x14ac:dyDescent="0.3">
      <c r="A31" s="142" t="s">
        <v>642</v>
      </c>
      <c r="B31" s="142"/>
      <c r="C31" s="143">
        <v>123.73</v>
      </c>
      <c r="D31" t="str">
        <f t="shared" si="0"/>
        <v>Начисление услуг 00000000772 от 31.01.2024 23:59:59</v>
      </c>
      <c r="E31" t="str">
        <f t="shared" si="1"/>
        <v>л/с №0000000150804</v>
      </c>
    </row>
    <row r="32" spans="1:5" x14ac:dyDescent="0.3">
      <c r="A32" s="144" t="s">
        <v>634</v>
      </c>
      <c r="B32" s="144"/>
      <c r="C32" s="143">
        <v>123.73</v>
      </c>
      <c r="D32" t="str">
        <f t="shared" si="0"/>
        <v>л/с №0000000150804</v>
      </c>
      <c r="E32" t="str">
        <f t="shared" si="1"/>
        <v>4МР/ДУ-3/ММ-18-ВТОР</v>
      </c>
    </row>
    <row r="33" spans="1:5" x14ac:dyDescent="0.3">
      <c r="A33" s="142" t="s">
        <v>226</v>
      </c>
      <c r="B33" s="142" t="s">
        <v>227</v>
      </c>
      <c r="C33" s="143">
        <v>123.73</v>
      </c>
      <c r="D33" t="str">
        <f t="shared" si="0"/>
        <v>4МР/ДУ-3/ММ-18-ВТОР</v>
      </c>
      <c r="E33" t="str">
        <f t="shared" si="1"/>
        <v>Начисление услуг 00000000772 от 31.01.2024 23:59:59</v>
      </c>
    </row>
    <row r="34" spans="1:5" x14ac:dyDescent="0.3">
      <c r="A34" s="142" t="s">
        <v>643</v>
      </c>
      <c r="B34" s="142"/>
      <c r="C34" s="143">
        <v>123.73</v>
      </c>
      <c r="D34" t="str">
        <f t="shared" si="0"/>
        <v>Начисление услуг 00000000772 от 31.01.2024 23:59:59</v>
      </c>
      <c r="E34" t="str">
        <f t="shared" si="1"/>
        <v>л/с №0000000089496</v>
      </c>
    </row>
    <row r="35" spans="1:5" x14ac:dyDescent="0.3">
      <c r="A35" s="144" t="s">
        <v>634</v>
      </c>
      <c r="B35" s="144"/>
      <c r="C35" s="143">
        <v>123.73</v>
      </c>
      <c r="D35" t="str">
        <f t="shared" si="0"/>
        <v>л/с №0000000089496</v>
      </c>
      <c r="E35" t="str">
        <f t="shared" si="1"/>
        <v>4МР/ДУ-3/ММ-19</v>
      </c>
    </row>
    <row r="36" spans="1:5" x14ac:dyDescent="0.3">
      <c r="A36" s="142" t="s">
        <v>228</v>
      </c>
      <c r="B36" s="142" t="s">
        <v>229</v>
      </c>
      <c r="C36" s="143">
        <v>123.73</v>
      </c>
      <c r="D36" t="str">
        <f t="shared" si="0"/>
        <v>4МР/ДУ-3/ММ-19</v>
      </c>
      <c r="E36" t="str">
        <f t="shared" si="1"/>
        <v>Начисление услуг 00000000772 от 31.01.2024 23:59:59</v>
      </c>
    </row>
    <row r="37" spans="1:5" x14ac:dyDescent="0.3">
      <c r="A37" s="142" t="s">
        <v>644</v>
      </c>
      <c r="B37" s="142"/>
      <c r="C37" s="143">
        <v>123.73</v>
      </c>
      <c r="D37" t="str">
        <f t="shared" si="0"/>
        <v>Начисление услуг 00000000772 от 31.01.2024 23:59:59</v>
      </c>
      <c r="E37" t="str">
        <f t="shared" si="1"/>
        <v>л/с №0000000089480</v>
      </c>
    </row>
    <row r="38" spans="1:5" x14ac:dyDescent="0.3">
      <c r="A38" s="144" t="s">
        <v>634</v>
      </c>
      <c r="B38" s="144"/>
      <c r="C38" s="143">
        <v>123.73</v>
      </c>
      <c r="D38" t="str">
        <f t="shared" si="0"/>
        <v>л/с №0000000089480</v>
      </c>
      <c r="E38" t="str">
        <f t="shared" si="1"/>
        <v>4МР/ДУ-3/ММ-02</v>
      </c>
    </row>
    <row r="39" spans="1:5" x14ac:dyDescent="0.3">
      <c r="A39" s="142" t="s">
        <v>230</v>
      </c>
      <c r="B39" s="142" t="s">
        <v>231</v>
      </c>
      <c r="C39" s="143">
        <v>123.73</v>
      </c>
      <c r="D39" t="str">
        <f t="shared" si="0"/>
        <v>4МР/ДУ-3/ММ-02</v>
      </c>
      <c r="E39" t="str">
        <f t="shared" si="1"/>
        <v>Начисление услуг 00000000772 от 31.01.2024 23:59:59</v>
      </c>
    </row>
    <row r="40" spans="1:5" x14ac:dyDescent="0.3">
      <c r="A40" s="142" t="s">
        <v>645</v>
      </c>
      <c r="B40" s="142"/>
      <c r="C40" s="143">
        <v>123.73</v>
      </c>
      <c r="D40" t="str">
        <f t="shared" si="0"/>
        <v>Начисление услуг 00000000772 от 31.01.2024 23:59:59</v>
      </c>
      <c r="E40" t="str">
        <f t="shared" si="1"/>
        <v>л/с №0000000089497</v>
      </c>
    </row>
    <row r="41" spans="1:5" x14ac:dyDescent="0.3">
      <c r="A41" s="144" t="s">
        <v>634</v>
      </c>
      <c r="B41" s="144"/>
      <c r="C41" s="143">
        <v>123.73</v>
      </c>
      <c r="D41" t="str">
        <f t="shared" si="0"/>
        <v>л/с №0000000089497</v>
      </c>
      <c r="E41" t="str">
        <f t="shared" si="1"/>
        <v>4МР/ДУ-3/ММ-20</v>
      </c>
    </row>
    <row r="42" spans="1:5" x14ac:dyDescent="0.3">
      <c r="A42" s="142" t="s">
        <v>232</v>
      </c>
      <c r="B42" s="142" t="s">
        <v>233</v>
      </c>
      <c r="C42" s="143">
        <v>123.73</v>
      </c>
      <c r="D42" t="str">
        <f t="shared" si="0"/>
        <v>4МР/ДУ-3/ММ-20</v>
      </c>
      <c r="E42" t="str">
        <f t="shared" si="1"/>
        <v>Начисление услуг 00000000772 от 31.01.2024 23:59:59</v>
      </c>
    </row>
    <row r="43" spans="1:5" x14ac:dyDescent="0.3">
      <c r="A43" s="142" t="s">
        <v>646</v>
      </c>
      <c r="B43" s="142"/>
      <c r="C43" s="143">
        <v>123.73</v>
      </c>
      <c r="D43" t="str">
        <f t="shared" si="0"/>
        <v>Начисление услуг 00000000772 от 31.01.2024 23:59:59</v>
      </c>
      <c r="E43" t="str">
        <f t="shared" si="1"/>
        <v>л/с №0000001153877</v>
      </c>
    </row>
    <row r="44" spans="1:5" x14ac:dyDescent="0.3">
      <c r="A44" s="144" t="s">
        <v>634</v>
      </c>
      <c r="B44" s="144"/>
      <c r="C44" s="143">
        <v>123.73</v>
      </c>
      <c r="D44" t="str">
        <f t="shared" si="0"/>
        <v>л/с №0000001153877</v>
      </c>
      <c r="E44" t="str">
        <f t="shared" si="1"/>
        <v>4МР/ДУ-3/ММ-21/ВТОР-1</v>
      </c>
    </row>
    <row r="45" spans="1:5" x14ac:dyDescent="0.3">
      <c r="A45" s="142" t="s">
        <v>234</v>
      </c>
      <c r="B45" s="142" t="s">
        <v>235</v>
      </c>
      <c r="C45" s="143">
        <v>123.73</v>
      </c>
      <c r="D45" t="str">
        <f t="shared" si="0"/>
        <v>4МР/ДУ-3/ММ-21/ВТОР-1</v>
      </c>
      <c r="E45" t="str">
        <f t="shared" si="1"/>
        <v>Начисление услуг 00000000772 от 31.01.2024 23:59:59</v>
      </c>
    </row>
    <row r="46" spans="1:5" x14ac:dyDescent="0.3">
      <c r="A46" s="142" t="s">
        <v>647</v>
      </c>
      <c r="B46" s="142"/>
      <c r="C46" s="143">
        <v>123.73</v>
      </c>
      <c r="D46" t="str">
        <f t="shared" si="0"/>
        <v>Начисление услуг 00000000772 от 31.01.2024 23:59:59</v>
      </c>
      <c r="E46" t="str">
        <f t="shared" si="1"/>
        <v>л/с №0000000089499</v>
      </c>
    </row>
    <row r="47" spans="1:5" x14ac:dyDescent="0.3">
      <c r="A47" s="144" t="s">
        <v>634</v>
      </c>
      <c r="B47" s="144"/>
      <c r="C47" s="143">
        <v>123.73</v>
      </c>
      <c r="D47" t="str">
        <f t="shared" si="0"/>
        <v>л/с №0000000089499</v>
      </c>
      <c r="E47" t="str">
        <f t="shared" si="1"/>
        <v>4МР/ДУ-3/ММ-22</v>
      </c>
    </row>
    <row r="48" spans="1:5" x14ac:dyDescent="0.3">
      <c r="A48" s="142" t="s">
        <v>236</v>
      </c>
      <c r="B48" s="142" t="s">
        <v>237</v>
      </c>
      <c r="C48" s="143">
        <v>123.73</v>
      </c>
      <c r="D48" t="str">
        <f t="shared" si="0"/>
        <v>4МР/ДУ-3/ММ-22</v>
      </c>
      <c r="E48" t="str">
        <f t="shared" si="1"/>
        <v>Начисление услуг 00000000772 от 31.01.2024 23:59:59</v>
      </c>
    </row>
    <row r="49" spans="1:5" x14ac:dyDescent="0.3">
      <c r="A49" s="142" t="s">
        <v>648</v>
      </c>
      <c r="B49" s="142"/>
      <c r="C49" s="143">
        <v>123.73</v>
      </c>
      <c r="D49" t="str">
        <f t="shared" si="0"/>
        <v>Начисление услуг 00000000772 от 31.01.2024 23:59:59</v>
      </c>
      <c r="E49" t="str">
        <f t="shared" si="1"/>
        <v>л/с №0000000089500</v>
      </c>
    </row>
    <row r="50" spans="1:5" x14ac:dyDescent="0.3">
      <c r="A50" s="144" t="s">
        <v>634</v>
      </c>
      <c r="B50" s="144"/>
      <c r="C50" s="143">
        <v>123.73</v>
      </c>
      <c r="D50" t="str">
        <f t="shared" si="0"/>
        <v>л/с №0000000089500</v>
      </c>
      <c r="E50" t="str">
        <f t="shared" si="1"/>
        <v>4МР/ДУ-3/ММ-23</v>
      </c>
    </row>
    <row r="51" spans="1:5" x14ac:dyDescent="0.3">
      <c r="A51" s="142" t="s">
        <v>238</v>
      </c>
      <c r="B51" s="142" t="s">
        <v>239</v>
      </c>
      <c r="C51" s="143">
        <v>123.73</v>
      </c>
      <c r="D51" t="str">
        <f t="shared" si="0"/>
        <v>4МР/ДУ-3/ММ-23</v>
      </c>
      <c r="E51" t="str">
        <f t="shared" si="1"/>
        <v>Начисление услуг 00000000772 от 31.01.2024 23:59:59</v>
      </c>
    </row>
    <row r="52" spans="1:5" x14ac:dyDescent="0.3">
      <c r="A52" s="142" t="s">
        <v>649</v>
      </c>
      <c r="B52" s="142"/>
      <c r="C52" s="143">
        <v>123.73</v>
      </c>
      <c r="D52" t="str">
        <f t="shared" si="0"/>
        <v>Начисление услуг 00000000772 от 31.01.2024 23:59:59</v>
      </c>
      <c r="E52" t="str">
        <f t="shared" si="1"/>
        <v>л/с №0000000089501</v>
      </c>
    </row>
    <row r="53" spans="1:5" x14ac:dyDescent="0.3">
      <c r="A53" s="144" t="s">
        <v>634</v>
      </c>
      <c r="B53" s="144"/>
      <c r="C53" s="143">
        <v>123.73</v>
      </c>
      <c r="D53" t="str">
        <f t="shared" si="0"/>
        <v>л/с №0000000089501</v>
      </c>
      <c r="E53" t="str">
        <f t="shared" si="1"/>
        <v>4МР/ДУ-3/ММ-24</v>
      </c>
    </row>
    <row r="54" spans="1:5" x14ac:dyDescent="0.3">
      <c r="A54" s="142" t="s">
        <v>240</v>
      </c>
      <c r="B54" s="142" t="s">
        <v>241</v>
      </c>
      <c r="C54" s="143">
        <v>123.73</v>
      </c>
      <c r="D54" t="str">
        <f t="shared" si="0"/>
        <v>4МР/ДУ-3/ММ-24</v>
      </c>
      <c r="E54" t="str">
        <f t="shared" si="1"/>
        <v>Начисление услуг 00000000772 от 31.01.2024 23:59:59</v>
      </c>
    </row>
    <row r="55" spans="1:5" x14ac:dyDescent="0.3">
      <c r="A55" s="142" t="s">
        <v>650</v>
      </c>
      <c r="B55" s="142"/>
      <c r="C55" s="143">
        <v>123.73</v>
      </c>
      <c r="D55" t="str">
        <f t="shared" si="0"/>
        <v>Начисление услуг 00000000772 от 31.01.2024 23:59:59</v>
      </c>
      <c r="E55" t="str">
        <f t="shared" si="1"/>
        <v>л/с №0000000089502</v>
      </c>
    </row>
    <row r="56" spans="1:5" x14ac:dyDescent="0.3">
      <c r="A56" s="144" t="s">
        <v>634</v>
      </c>
      <c r="B56" s="144"/>
      <c r="C56" s="143">
        <v>123.73</v>
      </c>
      <c r="D56" t="str">
        <f t="shared" si="0"/>
        <v>л/с №0000000089502</v>
      </c>
      <c r="E56" t="str">
        <f t="shared" si="1"/>
        <v>4МР/ДУ-3/ММ-25</v>
      </c>
    </row>
    <row r="57" spans="1:5" x14ac:dyDescent="0.3">
      <c r="A57" s="142" t="s">
        <v>242</v>
      </c>
      <c r="B57" s="142" t="s">
        <v>243</v>
      </c>
      <c r="C57" s="143">
        <v>123.73</v>
      </c>
      <c r="D57" t="str">
        <f t="shared" si="0"/>
        <v>4МР/ДУ-3/ММ-25</v>
      </c>
      <c r="E57" t="str">
        <f t="shared" si="1"/>
        <v>Начисление услуг 00000000772 от 31.01.2024 23:59:59</v>
      </c>
    </row>
    <row r="58" spans="1:5" x14ac:dyDescent="0.3">
      <c r="A58" s="142" t="s">
        <v>651</v>
      </c>
      <c r="B58" s="142"/>
      <c r="C58" s="143">
        <v>123.73</v>
      </c>
      <c r="D58" t="str">
        <f t="shared" si="0"/>
        <v>Начисление услуг 00000000772 от 31.01.2024 23:59:59</v>
      </c>
      <c r="E58" t="str">
        <f t="shared" si="1"/>
        <v>л/с №0000000089503</v>
      </c>
    </row>
    <row r="59" spans="1:5" x14ac:dyDescent="0.3">
      <c r="A59" s="144" t="s">
        <v>634</v>
      </c>
      <c r="B59" s="144"/>
      <c r="C59" s="143">
        <v>123.73</v>
      </c>
      <c r="D59" t="str">
        <f t="shared" si="0"/>
        <v>л/с №0000000089503</v>
      </c>
      <c r="E59" t="str">
        <f t="shared" si="1"/>
        <v>4МР/ДУ-3/ММ-26</v>
      </c>
    </row>
    <row r="60" spans="1:5" x14ac:dyDescent="0.3">
      <c r="A60" s="142" t="s">
        <v>244</v>
      </c>
      <c r="B60" s="142" t="s">
        <v>245</v>
      </c>
      <c r="C60" s="143">
        <v>123.73</v>
      </c>
      <c r="D60" t="str">
        <f t="shared" si="0"/>
        <v>4МР/ДУ-3/ММ-26</v>
      </c>
      <c r="E60" t="str">
        <f t="shared" si="1"/>
        <v>Начисление услуг 00000000772 от 31.01.2024 23:59:59</v>
      </c>
    </row>
    <row r="61" spans="1:5" x14ac:dyDescent="0.3">
      <c r="A61" s="142" t="s">
        <v>652</v>
      </c>
      <c r="B61" s="142"/>
      <c r="C61" s="143">
        <v>123.73</v>
      </c>
      <c r="D61" t="str">
        <f t="shared" si="0"/>
        <v>Начисление услуг 00000000772 от 31.01.2024 23:59:59</v>
      </c>
      <c r="E61" t="str">
        <f t="shared" si="1"/>
        <v>л/с №0000000089504</v>
      </c>
    </row>
    <row r="62" spans="1:5" x14ac:dyDescent="0.3">
      <c r="A62" s="144" t="s">
        <v>634</v>
      </c>
      <c r="B62" s="144"/>
      <c r="C62" s="143">
        <v>123.73</v>
      </c>
      <c r="D62" t="str">
        <f t="shared" si="0"/>
        <v>л/с №0000000089504</v>
      </c>
      <c r="E62" t="str">
        <f t="shared" si="1"/>
        <v>4МР/ДУ-3/ММ-27</v>
      </c>
    </row>
    <row r="63" spans="1:5" x14ac:dyDescent="0.3">
      <c r="A63" s="142" t="s">
        <v>246</v>
      </c>
      <c r="B63" s="142" t="s">
        <v>247</v>
      </c>
      <c r="C63" s="143">
        <v>123.73</v>
      </c>
      <c r="D63" t="str">
        <f t="shared" si="0"/>
        <v>4МР/ДУ-3/ММ-27</v>
      </c>
      <c r="E63" t="str">
        <f t="shared" si="1"/>
        <v>Начисление услуг 00000000772 от 31.01.2024 23:59:59</v>
      </c>
    </row>
    <row r="64" spans="1:5" x14ac:dyDescent="0.3">
      <c r="A64" s="142" t="s">
        <v>653</v>
      </c>
      <c r="B64" s="142"/>
      <c r="C64" s="143">
        <v>123.73</v>
      </c>
      <c r="D64" t="str">
        <f t="shared" si="0"/>
        <v>Начисление услуг 00000000772 от 31.01.2024 23:59:59</v>
      </c>
      <c r="E64" t="str">
        <f t="shared" si="1"/>
        <v>л/с №0000000095420</v>
      </c>
    </row>
    <row r="65" spans="1:5" x14ac:dyDescent="0.3">
      <c r="A65" s="144" t="s">
        <v>634</v>
      </c>
      <c r="B65" s="144"/>
      <c r="C65" s="143">
        <v>123.73</v>
      </c>
      <c r="D65" t="str">
        <f t="shared" si="0"/>
        <v>л/с №0000000095420</v>
      </c>
      <c r="E65" t="str">
        <f t="shared" si="1"/>
        <v>4МР/ДУ-3/ММ-28</v>
      </c>
    </row>
    <row r="66" spans="1:5" x14ac:dyDescent="0.3">
      <c r="A66" s="142" t="s">
        <v>248</v>
      </c>
      <c r="B66" s="142" t="s">
        <v>249</v>
      </c>
      <c r="C66" s="143">
        <v>123.73</v>
      </c>
      <c r="D66" t="str">
        <f t="shared" si="0"/>
        <v>4МР/ДУ-3/ММ-28</v>
      </c>
      <c r="E66" t="str">
        <f t="shared" si="1"/>
        <v>Начисление услуг 00000000772 от 31.01.2024 23:59:59</v>
      </c>
    </row>
    <row r="67" spans="1:5" x14ac:dyDescent="0.3">
      <c r="A67" s="142" t="s">
        <v>654</v>
      </c>
      <c r="B67" s="142"/>
      <c r="C67" s="143">
        <v>123.73</v>
      </c>
      <c r="D67" t="str">
        <f t="shared" si="0"/>
        <v>Начисление услуг 00000000772 от 31.01.2024 23:59:59</v>
      </c>
      <c r="E67" t="str">
        <f t="shared" si="1"/>
        <v>л/с №0000000092058</v>
      </c>
    </row>
    <row r="68" spans="1:5" x14ac:dyDescent="0.3">
      <c r="A68" s="144" t="s">
        <v>634</v>
      </c>
      <c r="B68" s="144"/>
      <c r="C68" s="143">
        <v>123.73</v>
      </c>
      <c r="D68" t="str">
        <f t="shared" si="0"/>
        <v>л/с №0000000092058</v>
      </c>
      <c r="E68" t="str">
        <f t="shared" si="1"/>
        <v>4МР/ДУ-3/ММ-29</v>
      </c>
    </row>
    <row r="69" spans="1:5" x14ac:dyDescent="0.3">
      <c r="A69" s="142" t="s">
        <v>250</v>
      </c>
      <c r="B69" s="142" t="s">
        <v>251</v>
      </c>
      <c r="C69" s="143">
        <v>123.73</v>
      </c>
      <c r="D69" t="str">
        <f t="shared" si="0"/>
        <v>4МР/ДУ-3/ММ-29</v>
      </c>
      <c r="E69" t="str">
        <f t="shared" si="1"/>
        <v>Начисление услуг 00000000772 от 31.01.2024 23:59:59</v>
      </c>
    </row>
    <row r="70" spans="1:5" x14ac:dyDescent="0.3">
      <c r="A70" s="142" t="s">
        <v>655</v>
      </c>
      <c r="B70" s="142"/>
      <c r="C70" s="143">
        <v>123.73</v>
      </c>
      <c r="D70" t="str">
        <f t="shared" si="0"/>
        <v>Начисление услуг 00000000772 от 31.01.2024 23:59:59</v>
      </c>
      <c r="E70" t="str">
        <f t="shared" si="1"/>
        <v>л/с №0000000089481</v>
      </c>
    </row>
    <row r="71" spans="1:5" x14ac:dyDescent="0.3">
      <c r="A71" s="144" t="s">
        <v>634</v>
      </c>
      <c r="B71" s="144"/>
      <c r="C71" s="143">
        <v>123.73</v>
      </c>
      <c r="D71" t="str">
        <f t="shared" ref="D71:D134" si="2">A72</f>
        <v>л/с №0000000089481</v>
      </c>
      <c r="E71" t="str">
        <f t="shared" ref="E71:E134" si="3">A73</f>
        <v>4МР/ДУ-3/ММ-03</v>
      </c>
    </row>
    <row r="72" spans="1:5" x14ac:dyDescent="0.3">
      <c r="A72" s="142" t="s">
        <v>252</v>
      </c>
      <c r="B72" s="142" t="s">
        <v>253</v>
      </c>
      <c r="C72" s="143">
        <v>123.73</v>
      </c>
      <c r="D72" t="str">
        <f t="shared" si="2"/>
        <v>4МР/ДУ-3/ММ-03</v>
      </c>
      <c r="E72" t="str">
        <f t="shared" si="3"/>
        <v>Начисление услуг 00000000772 от 31.01.2024 23:59:59</v>
      </c>
    </row>
    <row r="73" spans="1:5" x14ac:dyDescent="0.3">
      <c r="A73" s="142" t="s">
        <v>656</v>
      </c>
      <c r="B73" s="142"/>
      <c r="C73" s="143">
        <v>123.73</v>
      </c>
      <c r="D73" t="str">
        <f t="shared" si="2"/>
        <v>Начисление услуг 00000000772 от 31.01.2024 23:59:59</v>
      </c>
      <c r="E73" t="str">
        <f t="shared" si="3"/>
        <v>л/с №0000000092184</v>
      </c>
    </row>
    <row r="74" spans="1:5" x14ac:dyDescent="0.3">
      <c r="A74" s="144" t="s">
        <v>634</v>
      </c>
      <c r="B74" s="144"/>
      <c r="C74" s="143">
        <v>123.73</v>
      </c>
      <c r="D74" t="str">
        <f t="shared" si="2"/>
        <v>л/с №0000000092184</v>
      </c>
      <c r="E74" t="str">
        <f t="shared" si="3"/>
        <v>4МР/ДУ-3/ММ-30</v>
      </c>
    </row>
    <row r="75" spans="1:5" x14ac:dyDescent="0.3">
      <c r="A75" s="142" t="s">
        <v>254</v>
      </c>
      <c r="B75" s="142" t="s">
        <v>255</v>
      </c>
      <c r="C75" s="143">
        <v>123.73</v>
      </c>
      <c r="D75" t="str">
        <f t="shared" si="2"/>
        <v>4МР/ДУ-3/ММ-30</v>
      </c>
      <c r="E75" t="str">
        <f t="shared" si="3"/>
        <v>Начисление услуг 00000000772 от 31.01.2024 23:59:59</v>
      </c>
    </row>
    <row r="76" spans="1:5" x14ac:dyDescent="0.3">
      <c r="A76" s="142" t="s">
        <v>657</v>
      </c>
      <c r="B76" s="142"/>
      <c r="C76" s="143">
        <v>123.73</v>
      </c>
      <c r="D76" t="str">
        <f t="shared" si="2"/>
        <v>Начисление услуг 00000000772 от 31.01.2024 23:59:59</v>
      </c>
      <c r="E76" t="str">
        <f t="shared" si="3"/>
        <v>л/с №0000000090761</v>
      </c>
    </row>
    <row r="77" spans="1:5" x14ac:dyDescent="0.3">
      <c r="A77" s="144" t="s">
        <v>634</v>
      </c>
      <c r="B77" s="144"/>
      <c r="C77" s="143">
        <v>123.73</v>
      </c>
      <c r="D77" t="str">
        <f t="shared" si="2"/>
        <v>л/с №0000000090761</v>
      </c>
      <c r="E77" t="str">
        <f t="shared" si="3"/>
        <v>4МР/ДУ-3/ММ-31</v>
      </c>
    </row>
    <row r="78" spans="1:5" x14ac:dyDescent="0.3">
      <c r="A78" s="142" t="s">
        <v>256</v>
      </c>
      <c r="B78" s="142" t="s">
        <v>257</v>
      </c>
      <c r="C78" s="143">
        <v>123.73</v>
      </c>
      <c r="D78" t="str">
        <f t="shared" si="2"/>
        <v>4МР/ДУ-3/ММ-31</v>
      </c>
      <c r="E78" t="str">
        <f t="shared" si="3"/>
        <v>Начисление услуг 00000000772 от 31.01.2024 23:59:59</v>
      </c>
    </row>
    <row r="79" spans="1:5" x14ac:dyDescent="0.3">
      <c r="A79" s="142" t="s">
        <v>658</v>
      </c>
      <c r="B79" s="142"/>
      <c r="C79" s="143">
        <v>123.73</v>
      </c>
      <c r="D79" t="str">
        <f t="shared" si="2"/>
        <v>Начисление услуг 00000000772 от 31.01.2024 23:59:59</v>
      </c>
      <c r="E79" t="str">
        <f t="shared" si="3"/>
        <v>л/с №0000000089505</v>
      </c>
    </row>
    <row r="80" spans="1:5" x14ac:dyDescent="0.3">
      <c r="A80" s="144" t="s">
        <v>634</v>
      </c>
      <c r="B80" s="144"/>
      <c r="C80" s="143">
        <v>123.73</v>
      </c>
      <c r="D80" t="str">
        <f t="shared" si="2"/>
        <v>л/с №0000000089505</v>
      </c>
      <c r="E80" t="str">
        <f t="shared" si="3"/>
        <v>4МР/ДУ-3/ММ-32</v>
      </c>
    </row>
    <row r="81" spans="1:5" x14ac:dyDescent="0.3">
      <c r="A81" s="142" t="s">
        <v>258</v>
      </c>
      <c r="B81" s="142" t="s">
        <v>259</v>
      </c>
      <c r="C81" s="143">
        <v>123.73</v>
      </c>
      <c r="D81" t="str">
        <f t="shared" si="2"/>
        <v>4МР/ДУ-3/ММ-32</v>
      </c>
      <c r="E81" t="str">
        <f t="shared" si="3"/>
        <v>Начисление услуг 00000000772 от 31.01.2024 23:59:59</v>
      </c>
    </row>
    <row r="82" spans="1:5" x14ac:dyDescent="0.3">
      <c r="A82" s="142" t="s">
        <v>659</v>
      </c>
      <c r="B82" s="142"/>
      <c r="C82" s="143">
        <v>123.73</v>
      </c>
      <c r="D82" t="str">
        <f t="shared" si="2"/>
        <v>Начисление услуг 00000000772 от 31.01.2024 23:59:59</v>
      </c>
      <c r="E82" t="str">
        <f t="shared" si="3"/>
        <v>л/с №0000000089506</v>
      </c>
    </row>
    <row r="83" spans="1:5" x14ac:dyDescent="0.3">
      <c r="A83" s="144" t="s">
        <v>634</v>
      </c>
      <c r="B83" s="144"/>
      <c r="C83" s="143">
        <v>123.73</v>
      </c>
      <c r="D83" t="str">
        <f t="shared" si="2"/>
        <v>л/с №0000000089506</v>
      </c>
      <c r="E83" t="str">
        <f t="shared" si="3"/>
        <v>4МР/ДУ-3/ММ-33</v>
      </c>
    </row>
    <row r="84" spans="1:5" x14ac:dyDescent="0.3">
      <c r="A84" s="142" t="s">
        <v>260</v>
      </c>
      <c r="B84" s="142" t="s">
        <v>261</v>
      </c>
      <c r="C84" s="143">
        <v>123.73</v>
      </c>
      <c r="D84" t="str">
        <f t="shared" si="2"/>
        <v>4МР/ДУ-3/ММ-33</v>
      </c>
      <c r="E84" t="str">
        <f t="shared" si="3"/>
        <v>Начисление услуг 00000000772 от 31.01.2024 23:59:59</v>
      </c>
    </row>
    <row r="85" spans="1:5" x14ac:dyDescent="0.3">
      <c r="A85" s="142" t="s">
        <v>660</v>
      </c>
      <c r="B85" s="142"/>
      <c r="C85" s="143">
        <v>123.73</v>
      </c>
      <c r="D85" t="str">
        <f t="shared" si="2"/>
        <v>Начисление услуг 00000000772 от 31.01.2024 23:59:59</v>
      </c>
      <c r="E85" t="str">
        <f t="shared" si="3"/>
        <v>л/с №0000000090488</v>
      </c>
    </row>
    <row r="86" spans="1:5" x14ac:dyDescent="0.3">
      <c r="A86" s="144" t="s">
        <v>634</v>
      </c>
      <c r="B86" s="144"/>
      <c r="C86" s="143">
        <v>123.73</v>
      </c>
      <c r="D86" t="str">
        <f t="shared" si="2"/>
        <v>л/с №0000000090488</v>
      </c>
      <c r="E86" t="str">
        <f t="shared" si="3"/>
        <v>4МР/ДУ-3/ММ-34</v>
      </c>
    </row>
    <row r="87" spans="1:5" x14ac:dyDescent="0.3">
      <c r="A87" s="142" t="s">
        <v>262</v>
      </c>
      <c r="B87" s="142" t="s">
        <v>263</v>
      </c>
      <c r="C87" s="143">
        <v>123.73</v>
      </c>
      <c r="D87" t="str">
        <f t="shared" si="2"/>
        <v>4МР/ДУ-3/ММ-34</v>
      </c>
      <c r="E87" t="str">
        <f t="shared" si="3"/>
        <v>Начисление услуг 00000000772 от 31.01.2024 23:59:59</v>
      </c>
    </row>
    <row r="88" spans="1:5" x14ac:dyDescent="0.3">
      <c r="A88" s="142" t="s">
        <v>661</v>
      </c>
      <c r="B88" s="142"/>
      <c r="C88" s="143">
        <v>123.73</v>
      </c>
      <c r="D88" t="str">
        <f t="shared" si="2"/>
        <v>Начисление услуг 00000000772 от 31.01.2024 23:59:59</v>
      </c>
      <c r="E88" t="str">
        <f t="shared" si="3"/>
        <v>л/с №0000000107139</v>
      </c>
    </row>
    <row r="89" spans="1:5" x14ac:dyDescent="0.3">
      <c r="A89" s="144" t="s">
        <v>634</v>
      </c>
      <c r="B89" s="144"/>
      <c r="C89" s="143">
        <v>123.73</v>
      </c>
      <c r="D89" t="str">
        <f t="shared" si="2"/>
        <v>л/с №0000000107139</v>
      </c>
      <c r="E89" t="str">
        <f t="shared" si="3"/>
        <v>4МР/ДУ3-/ММ-35</v>
      </c>
    </row>
    <row r="90" spans="1:5" x14ac:dyDescent="0.3">
      <c r="A90" s="142" t="s">
        <v>264</v>
      </c>
      <c r="B90" s="142" t="s">
        <v>265</v>
      </c>
      <c r="C90" s="143">
        <v>123.73</v>
      </c>
      <c r="D90" t="str">
        <f t="shared" si="2"/>
        <v>4МР/ДУ3-/ММ-35</v>
      </c>
      <c r="E90" t="str">
        <f t="shared" si="3"/>
        <v>Начисление услуг 00000000772 от 31.01.2024 23:59:59</v>
      </c>
    </row>
    <row r="91" spans="1:5" x14ac:dyDescent="0.3">
      <c r="A91" s="142" t="s">
        <v>662</v>
      </c>
      <c r="B91" s="142"/>
      <c r="C91" s="143">
        <v>123.73</v>
      </c>
      <c r="D91" t="str">
        <f t="shared" si="2"/>
        <v>Начисление услуг 00000000772 от 31.01.2024 23:59:59</v>
      </c>
      <c r="E91" t="str">
        <f t="shared" si="3"/>
        <v>л/с №0000000090811</v>
      </c>
    </row>
    <row r="92" spans="1:5" x14ac:dyDescent="0.3">
      <c r="A92" s="144" t="s">
        <v>634</v>
      </c>
      <c r="B92" s="144"/>
      <c r="C92" s="143">
        <v>123.73</v>
      </c>
      <c r="D92" t="str">
        <f t="shared" si="2"/>
        <v>л/с №0000000090811</v>
      </c>
      <c r="E92" t="str">
        <f t="shared" si="3"/>
        <v>4МР/ДУ-3/ММ-36</v>
      </c>
    </row>
    <row r="93" spans="1:5" x14ac:dyDescent="0.3">
      <c r="A93" s="142" t="s">
        <v>266</v>
      </c>
      <c r="B93" s="142" t="s">
        <v>267</v>
      </c>
      <c r="C93" s="143">
        <v>123.73</v>
      </c>
      <c r="D93" t="str">
        <f t="shared" si="2"/>
        <v>4МР/ДУ-3/ММ-36</v>
      </c>
      <c r="E93" t="str">
        <f t="shared" si="3"/>
        <v>Начисление услуг 00000000772 от 31.01.2024 23:59:59</v>
      </c>
    </row>
    <row r="94" spans="1:5" x14ac:dyDescent="0.3">
      <c r="A94" s="142" t="s">
        <v>663</v>
      </c>
      <c r="B94" s="142"/>
      <c r="C94" s="143">
        <v>123.73</v>
      </c>
      <c r="D94" t="str">
        <f t="shared" si="2"/>
        <v>Начисление услуг 00000000772 от 31.01.2024 23:59:59</v>
      </c>
      <c r="E94" t="str">
        <f t="shared" si="3"/>
        <v>л/с №0000000089507</v>
      </c>
    </row>
    <row r="95" spans="1:5" x14ac:dyDescent="0.3">
      <c r="A95" s="144" t="s">
        <v>634</v>
      </c>
      <c r="B95" s="144"/>
      <c r="C95" s="143">
        <v>123.73</v>
      </c>
      <c r="D95" t="str">
        <f t="shared" si="2"/>
        <v>л/с №0000000089507</v>
      </c>
      <c r="E95" t="str">
        <f t="shared" si="3"/>
        <v>4МР/ДУ-3/ММ-37</v>
      </c>
    </row>
    <row r="96" spans="1:5" x14ac:dyDescent="0.3">
      <c r="A96" s="142" t="s">
        <v>268</v>
      </c>
      <c r="B96" s="142" t="s">
        <v>269</v>
      </c>
      <c r="C96" s="143">
        <v>123.73</v>
      </c>
      <c r="D96" t="str">
        <f t="shared" si="2"/>
        <v>4МР/ДУ-3/ММ-37</v>
      </c>
      <c r="E96" t="str">
        <f t="shared" si="3"/>
        <v>Начисление услуг 00000000772 от 31.01.2024 23:59:59</v>
      </c>
    </row>
    <row r="97" spans="1:5" x14ac:dyDescent="0.3">
      <c r="A97" s="142" t="s">
        <v>664</v>
      </c>
      <c r="B97" s="142"/>
      <c r="C97" s="143">
        <v>123.73</v>
      </c>
      <c r="D97" t="str">
        <f t="shared" si="2"/>
        <v>Начисление услуг 00000000772 от 31.01.2024 23:59:59</v>
      </c>
      <c r="E97" t="str">
        <f t="shared" si="3"/>
        <v>л/с №0000000089508</v>
      </c>
    </row>
    <row r="98" spans="1:5" x14ac:dyDescent="0.3">
      <c r="A98" s="144" t="s">
        <v>634</v>
      </c>
      <c r="B98" s="144"/>
      <c r="C98" s="143">
        <v>123.73</v>
      </c>
      <c r="D98" t="str">
        <f t="shared" si="2"/>
        <v>л/с №0000000089508</v>
      </c>
      <c r="E98" t="str">
        <f t="shared" si="3"/>
        <v>4МР/ДУ-3/ММ-38</v>
      </c>
    </row>
    <row r="99" spans="1:5" x14ac:dyDescent="0.3">
      <c r="A99" s="142" t="s">
        <v>270</v>
      </c>
      <c r="B99" s="142" t="s">
        <v>271</v>
      </c>
      <c r="C99" s="143">
        <v>123.73</v>
      </c>
      <c r="D99" t="str">
        <f t="shared" si="2"/>
        <v>4МР/ДУ-3/ММ-38</v>
      </c>
      <c r="E99" t="str">
        <f t="shared" si="3"/>
        <v>Начисление услуг 00000000772 от 31.01.2024 23:59:59</v>
      </c>
    </row>
    <row r="100" spans="1:5" x14ac:dyDescent="0.3">
      <c r="A100" s="142" t="s">
        <v>665</v>
      </c>
      <c r="B100" s="142"/>
      <c r="C100" s="143">
        <v>123.73</v>
      </c>
      <c r="D100" t="str">
        <f t="shared" si="2"/>
        <v>Начисление услуг 00000000772 от 31.01.2024 23:59:59</v>
      </c>
      <c r="E100" t="str">
        <f t="shared" si="3"/>
        <v>л/с №0000000090489</v>
      </c>
    </row>
    <row r="101" spans="1:5" x14ac:dyDescent="0.3">
      <c r="A101" s="144" t="s">
        <v>634</v>
      </c>
      <c r="B101" s="144"/>
      <c r="C101" s="143">
        <v>123.73</v>
      </c>
      <c r="D101" t="str">
        <f t="shared" si="2"/>
        <v>л/с №0000000090489</v>
      </c>
      <c r="E101" t="str">
        <f t="shared" si="3"/>
        <v>4МР/ДУ-3/ММ-39</v>
      </c>
    </row>
    <row r="102" spans="1:5" x14ac:dyDescent="0.3">
      <c r="A102" s="142" t="s">
        <v>272</v>
      </c>
      <c r="B102" s="142" t="s">
        <v>273</v>
      </c>
      <c r="C102" s="143">
        <v>123.73</v>
      </c>
      <c r="D102" t="str">
        <f t="shared" si="2"/>
        <v>4МР/ДУ-3/ММ-39</v>
      </c>
      <c r="E102" t="str">
        <f t="shared" si="3"/>
        <v>Начисление услуг 00000000772 от 31.01.2024 23:59:59</v>
      </c>
    </row>
    <row r="103" spans="1:5" x14ac:dyDescent="0.3">
      <c r="A103" s="142" t="s">
        <v>666</v>
      </c>
      <c r="B103" s="142"/>
      <c r="C103" s="143">
        <v>123.73</v>
      </c>
      <c r="D103" t="str">
        <f t="shared" si="2"/>
        <v>Начисление услуг 00000000772 от 31.01.2024 23:59:59</v>
      </c>
      <c r="E103" t="str">
        <f t="shared" si="3"/>
        <v>л/с №0000000089482</v>
      </c>
    </row>
    <row r="104" spans="1:5" x14ac:dyDescent="0.3">
      <c r="A104" s="144" t="s">
        <v>634</v>
      </c>
      <c r="B104" s="144"/>
      <c r="C104" s="143">
        <v>123.73</v>
      </c>
      <c r="D104" t="str">
        <f t="shared" si="2"/>
        <v>л/с №0000000089482</v>
      </c>
      <c r="E104" t="str">
        <f t="shared" si="3"/>
        <v>4МР/ДУ-3/ММ-04</v>
      </c>
    </row>
    <row r="105" spans="1:5" x14ac:dyDescent="0.3">
      <c r="A105" s="142" t="s">
        <v>274</v>
      </c>
      <c r="B105" s="142" t="s">
        <v>275</v>
      </c>
      <c r="C105" s="143">
        <v>123.73</v>
      </c>
      <c r="D105" t="str">
        <f t="shared" si="2"/>
        <v>4МР/ДУ-3/ММ-04</v>
      </c>
      <c r="E105" t="str">
        <f t="shared" si="3"/>
        <v>Начисление услуг 00000000772 от 31.01.2024 23:59:59</v>
      </c>
    </row>
    <row r="106" spans="1:5" x14ac:dyDescent="0.3">
      <c r="A106" s="142" t="s">
        <v>667</v>
      </c>
      <c r="B106" s="142"/>
      <c r="C106" s="143">
        <v>123.73</v>
      </c>
      <c r="D106" t="str">
        <f t="shared" si="2"/>
        <v>Начисление услуг 00000000772 от 31.01.2024 23:59:59</v>
      </c>
      <c r="E106" t="str">
        <f t="shared" si="3"/>
        <v>л/с №0000000107140</v>
      </c>
    </row>
    <row r="107" spans="1:5" x14ac:dyDescent="0.3">
      <c r="A107" s="144" t="s">
        <v>634</v>
      </c>
      <c r="B107" s="144"/>
      <c r="C107" s="143">
        <v>123.73</v>
      </c>
      <c r="D107" t="str">
        <f t="shared" si="2"/>
        <v>л/с №0000000107140</v>
      </c>
      <c r="E107" t="str">
        <f t="shared" si="3"/>
        <v>4МР/ДУ-3/ММ-40/ВТОР1</v>
      </c>
    </row>
    <row r="108" spans="1:5" x14ac:dyDescent="0.3">
      <c r="A108" s="142" t="s">
        <v>276</v>
      </c>
      <c r="B108" s="142" t="s">
        <v>277</v>
      </c>
      <c r="C108" s="143">
        <v>123.73</v>
      </c>
      <c r="D108" t="str">
        <f t="shared" si="2"/>
        <v>4МР/ДУ-3/ММ-40/ВТОР1</v>
      </c>
      <c r="E108" t="str">
        <f t="shared" si="3"/>
        <v>Начисление услуг 00000000772 от 31.01.2024 23:59:59</v>
      </c>
    </row>
    <row r="109" spans="1:5" x14ac:dyDescent="0.3">
      <c r="A109" s="142" t="s">
        <v>668</v>
      </c>
      <c r="B109" s="142"/>
      <c r="C109" s="143">
        <v>123.73</v>
      </c>
      <c r="D109" t="str">
        <f t="shared" si="2"/>
        <v>Начисление услуг 00000000772 от 31.01.2024 23:59:59</v>
      </c>
      <c r="E109" t="str">
        <f t="shared" si="3"/>
        <v>л/с №0000000090838</v>
      </c>
    </row>
    <row r="110" spans="1:5" x14ac:dyDescent="0.3">
      <c r="A110" s="144" t="s">
        <v>634</v>
      </c>
      <c r="B110" s="144"/>
      <c r="C110" s="143">
        <v>123.73</v>
      </c>
      <c r="D110" t="str">
        <f t="shared" si="2"/>
        <v>л/с №0000000090838</v>
      </c>
      <c r="E110" t="str">
        <f t="shared" si="3"/>
        <v>4МР/ДУ-3/ММ-41</v>
      </c>
    </row>
    <row r="111" spans="1:5" x14ac:dyDescent="0.3">
      <c r="A111" s="142" t="s">
        <v>278</v>
      </c>
      <c r="B111" s="142" t="s">
        <v>279</v>
      </c>
      <c r="C111" s="143">
        <v>123.73</v>
      </c>
      <c r="D111" t="str">
        <f t="shared" si="2"/>
        <v>4МР/ДУ-3/ММ-41</v>
      </c>
      <c r="E111" t="str">
        <f t="shared" si="3"/>
        <v>Начисление услуг 00000000772 от 31.01.2024 23:59:59</v>
      </c>
    </row>
    <row r="112" spans="1:5" x14ac:dyDescent="0.3">
      <c r="A112" s="142" t="s">
        <v>669</v>
      </c>
      <c r="B112" s="142"/>
      <c r="C112" s="143">
        <v>123.73</v>
      </c>
      <c r="D112" t="str">
        <f t="shared" si="2"/>
        <v>Начисление услуг 00000000772 от 31.01.2024 23:59:59</v>
      </c>
      <c r="E112" t="str">
        <f t="shared" si="3"/>
        <v>л/с №0000000089509</v>
      </c>
    </row>
    <row r="113" spans="1:5" x14ac:dyDescent="0.3">
      <c r="A113" s="144" t="s">
        <v>634</v>
      </c>
      <c r="B113" s="144"/>
      <c r="C113" s="143">
        <v>123.73</v>
      </c>
      <c r="D113" t="str">
        <f t="shared" si="2"/>
        <v>л/с №0000000089509</v>
      </c>
      <c r="E113" t="str">
        <f t="shared" si="3"/>
        <v>4МР/ДУ-3/ММ-42</v>
      </c>
    </row>
    <row r="114" spans="1:5" x14ac:dyDescent="0.3">
      <c r="A114" s="142" t="s">
        <v>280</v>
      </c>
      <c r="B114" s="142" t="s">
        <v>281</v>
      </c>
      <c r="C114" s="143">
        <v>123.73</v>
      </c>
      <c r="D114" t="str">
        <f t="shared" si="2"/>
        <v>4МР/ДУ-3/ММ-42</v>
      </c>
      <c r="E114" t="str">
        <f t="shared" si="3"/>
        <v>Начисление услуг 00000000772 от 31.01.2024 23:59:59</v>
      </c>
    </row>
    <row r="115" spans="1:5" x14ac:dyDescent="0.3">
      <c r="A115" s="142" t="s">
        <v>670</v>
      </c>
      <c r="B115" s="142"/>
      <c r="C115" s="143">
        <v>123.73</v>
      </c>
      <c r="D115" t="str">
        <f t="shared" si="2"/>
        <v>Начисление услуг 00000000772 от 31.01.2024 23:59:59</v>
      </c>
      <c r="E115" t="str">
        <f t="shared" si="3"/>
        <v>л/с №0000000089510</v>
      </c>
    </row>
    <row r="116" spans="1:5" x14ac:dyDescent="0.3">
      <c r="A116" s="144" t="s">
        <v>634</v>
      </c>
      <c r="B116" s="144"/>
      <c r="C116" s="143">
        <v>123.73</v>
      </c>
      <c r="D116" t="str">
        <f t="shared" si="2"/>
        <v>л/с №0000000089510</v>
      </c>
      <c r="E116" t="str">
        <f t="shared" si="3"/>
        <v>4МР/ДУ-3/ММ-43</v>
      </c>
    </row>
    <row r="117" spans="1:5" x14ac:dyDescent="0.3">
      <c r="A117" s="142" t="s">
        <v>282</v>
      </c>
      <c r="B117" s="142" t="s">
        <v>283</v>
      </c>
      <c r="C117" s="143">
        <v>123.73</v>
      </c>
      <c r="D117" t="str">
        <f t="shared" si="2"/>
        <v>4МР/ДУ-3/ММ-43</v>
      </c>
      <c r="E117" t="str">
        <f t="shared" si="3"/>
        <v>Начисление услуг 00000000772 от 31.01.2024 23:59:59</v>
      </c>
    </row>
    <row r="118" spans="1:5" x14ac:dyDescent="0.3">
      <c r="A118" s="142" t="s">
        <v>671</v>
      </c>
      <c r="B118" s="142"/>
      <c r="C118" s="143">
        <v>123.73</v>
      </c>
      <c r="D118" t="str">
        <f t="shared" si="2"/>
        <v>Начисление услуг 00000000772 от 31.01.2024 23:59:59</v>
      </c>
      <c r="E118" t="str">
        <f t="shared" si="3"/>
        <v>л/с №0000000089511</v>
      </c>
    </row>
    <row r="119" spans="1:5" x14ac:dyDescent="0.3">
      <c r="A119" s="144" t="s">
        <v>634</v>
      </c>
      <c r="B119" s="144"/>
      <c r="C119" s="143">
        <v>123.73</v>
      </c>
      <c r="D119" t="str">
        <f t="shared" si="2"/>
        <v>л/с №0000000089511</v>
      </c>
      <c r="E119" t="str">
        <f t="shared" si="3"/>
        <v>4МР/ДУ-3/ММ-44</v>
      </c>
    </row>
    <row r="120" spans="1:5" x14ac:dyDescent="0.3">
      <c r="A120" s="142" t="s">
        <v>284</v>
      </c>
      <c r="B120" s="142" t="s">
        <v>285</v>
      </c>
      <c r="C120" s="143">
        <v>123.73</v>
      </c>
      <c r="D120" t="str">
        <f t="shared" si="2"/>
        <v>4МР/ДУ-3/ММ-44</v>
      </c>
      <c r="E120" t="str">
        <f t="shared" si="3"/>
        <v>Начисление услуг 00000000772 от 31.01.2024 23:59:59</v>
      </c>
    </row>
    <row r="121" spans="1:5" x14ac:dyDescent="0.3">
      <c r="A121" s="142" t="s">
        <v>672</v>
      </c>
      <c r="B121" s="142"/>
      <c r="C121" s="143">
        <v>123.73</v>
      </c>
      <c r="D121" t="str">
        <f t="shared" si="2"/>
        <v>Начисление услуг 00000000772 от 31.01.2024 23:59:59</v>
      </c>
      <c r="E121" t="str">
        <f t="shared" si="3"/>
        <v>л/с №0000000089512</v>
      </c>
    </row>
    <row r="122" spans="1:5" x14ac:dyDescent="0.3">
      <c r="A122" s="144" t="s">
        <v>634</v>
      </c>
      <c r="B122" s="144"/>
      <c r="C122" s="143">
        <v>123.73</v>
      </c>
      <c r="D122" t="str">
        <f t="shared" si="2"/>
        <v>л/с №0000000089512</v>
      </c>
      <c r="E122" t="str">
        <f t="shared" si="3"/>
        <v>4МР/ДУ-3/ММ-45</v>
      </c>
    </row>
    <row r="123" spans="1:5" x14ac:dyDescent="0.3">
      <c r="A123" s="142" t="s">
        <v>286</v>
      </c>
      <c r="B123" s="142" t="s">
        <v>287</v>
      </c>
      <c r="C123" s="143">
        <v>123.73</v>
      </c>
      <c r="D123" t="str">
        <f t="shared" si="2"/>
        <v>4МР/ДУ-3/ММ-45</v>
      </c>
      <c r="E123" t="str">
        <f t="shared" si="3"/>
        <v>Начисление услуг 00000000772 от 31.01.2024 23:59:59</v>
      </c>
    </row>
    <row r="124" spans="1:5" x14ac:dyDescent="0.3">
      <c r="A124" s="142" t="s">
        <v>673</v>
      </c>
      <c r="B124" s="142"/>
      <c r="C124" s="143">
        <v>123.73</v>
      </c>
      <c r="D124" t="str">
        <f t="shared" si="2"/>
        <v>Начисление услуг 00000000772 от 31.01.2024 23:59:59</v>
      </c>
      <c r="E124" t="str">
        <f t="shared" si="3"/>
        <v>л/с №0000000089513</v>
      </c>
    </row>
    <row r="125" spans="1:5" x14ac:dyDescent="0.3">
      <c r="A125" s="144" t="s">
        <v>634</v>
      </c>
      <c r="B125" s="144"/>
      <c r="C125" s="143">
        <v>123.73</v>
      </c>
      <c r="D125" t="str">
        <f t="shared" si="2"/>
        <v>л/с №0000000089513</v>
      </c>
      <c r="E125" t="str">
        <f t="shared" si="3"/>
        <v>4МР/ДУ-3/ММ-46</v>
      </c>
    </row>
    <row r="126" spans="1:5" x14ac:dyDescent="0.3">
      <c r="A126" s="142" t="s">
        <v>288</v>
      </c>
      <c r="B126" s="142" t="s">
        <v>289</v>
      </c>
      <c r="C126" s="143">
        <v>123.73</v>
      </c>
      <c r="D126" t="str">
        <f t="shared" si="2"/>
        <v>4МР/ДУ-3/ММ-46</v>
      </c>
      <c r="E126" t="str">
        <f t="shared" si="3"/>
        <v>Начисление услуг 00000000772 от 31.01.2024 23:59:59</v>
      </c>
    </row>
    <row r="127" spans="1:5" x14ac:dyDescent="0.3">
      <c r="A127" s="142" t="s">
        <v>674</v>
      </c>
      <c r="B127" s="142"/>
      <c r="C127" s="143">
        <v>123.73</v>
      </c>
      <c r="D127" t="str">
        <f t="shared" si="2"/>
        <v>Начисление услуг 00000000772 от 31.01.2024 23:59:59</v>
      </c>
      <c r="E127" t="str">
        <f t="shared" si="3"/>
        <v>л/с №0000000089514</v>
      </c>
    </row>
    <row r="128" spans="1:5" x14ac:dyDescent="0.3">
      <c r="A128" s="144" t="s">
        <v>634</v>
      </c>
      <c r="B128" s="144"/>
      <c r="C128" s="143">
        <v>123.73</v>
      </c>
      <c r="D128" t="str">
        <f t="shared" si="2"/>
        <v>л/с №0000000089514</v>
      </c>
      <c r="E128" t="str">
        <f t="shared" si="3"/>
        <v>4МР/ДУ-3/ММ-47</v>
      </c>
    </row>
    <row r="129" spans="1:5" x14ac:dyDescent="0.3">
      <c r="A129" s="142" t="s">
        <v>290</v>
      </c>
      <c r="B129" s="142" t="s">
        <v>291</v>
      </c>
      <c r="C129" s="143">
        <v>123.73</v>
      </c>
      <c r="D129" t="str">
        <f t="shared" si="2"/>
        <v>4МР/ДУ-3/ММ-47</v>
      </c>
      <c r="E129" t="str">
        <f t="shared" si="3"/>
        <v>Начисление услуг 00000000772 от 31.01.2024 23:59:59</v>
      </c>
    </row>
    <row r="130" spans="1:5" x14ac:dyDescent="0.3">
      <c r="A130" s="142" t="s">
        <v>675</v>
      </c>
      <c r="B130" s="142"/>
      <c r="C130" s="143">
        <v>123.73</v>
      </c>
      <c r="D130" t="str">
        <f t="shared" si="2"/>
        <v>Начисление услуг 00000000772 от 31.01.2024 23:59:59</v>
      </c>
      <c r="E130" t="str">
        <f t="shared" si="3"/>
        <v>л/с №0000000104547</v>
      </c>
    </row>
    <row r="131" spans="1:5" x14ac:dyDescent="0.3">
      <c r="A131" s="144" t="s">
        <v>634</v>
      </c>
      <c r="B131" s="144"/>
      <c r="C131" s="143">
        <v>123.73</v>
      </c>
      <c r="D131" t="str">
        <f t="shared" si="2"/>
        <v>л/с №0000000104547</v>
      </c>
      <c r="E131" t="str">
        <f t="shared" si="3"/>
        <v>4МР/ДУ-3/ММ-48</v>
      </c>
    </row>
    <row r="132" spans="1:5" x14ac:dyDescent="0.3">
      <c r="A132" s="142" t="s">
        <v>292</v>
      </c>
      <c r="B132" s="142" t="s">
        <v>293</v>
      </c>
      <c r="C132" s="143">
        <v>123.73</v>
      </c>
      <c r="D132" t="str">
        <f t="shared" si="2"/>
        <v>4МР/ДУ-3/ММ-48</v>
      </c>
      <c r="E132" t="str">
        <f t="shared" si="3"/>
        <v>Начисление услуг 00000000772 от 31.01.2024 23:59:59</v>
      </c>
    </row>
    <row r="133" spans="1:5" x14ac:dyDescent="0.3">
      <c r="A133" s="142" t="s">
        <v>676</v>
      </c>
      <c r="B133" s="142"/>
      <c r="C133" s="143">
        <v>123.73</v>
      </c>
      <c r="D133" t="str">
        <f t="shared" si="2"/>
        <v>Начисление услуг 00000000772 от 31.01.2024 23:59:59</v>
      </c>
      <c r="E133" t="str">
        <f t="shared" si="3"/>
        <v>л/с №0000000095836</v>
      </c>
    </row>
    <row r="134" spans="1:5" x14ac:dyDescent="0.3">
      <c r="A134" s="144" t="s">
        <v>634</v>
      </c>
      <c r="B134" s="144"/>
      <c r="C134" s="143">
        <v>123.73</v>
      </c>
      <c r="D134" t="str">
        <f t="shared" si="2"/>
        <v>л/с №0000000095836</v>
      </c>
      <c r="E134" t="str">
        <f t="shared" si="3"/>
        <v>4МР/ДУ-3-ММ-49</v>
      </c>
    </row>
    <row r="135" spans="1:5" x14ac:dyDescent="0.3">
      <c r="A135" s="142" t="s">
        <v>294</v>
      </c>
      <c r="B135" s="142" t="s">
        <v>295</v>
      </c>
      <c r="C135" s="143">
        <v>123.73</v>
      </c>
      <c r="D135" t="str">
        <f t="shared" ref="D135:D198" si="4">A136</f>
        <v>4МР/ДУ-3-ММ-49</v>
      </c>
      <c r="E135" t="str">
        <f t="shared" ref="E135:E198" si="5">A137</f>
        <v>Начисление услуг 00000000772 от 31.01.2024 23:59:59</v>
      </c>
    </row>
    <row r="136" spans="1:5" x14ac:dyDescent="0.3">
      <c r="A136" s="142" t="s">
        <v>677</v>
      </c>
      <c r="B136" s="142"/>
      <c r="C136" s="143">
        <v>123.73</v>
      </c>
      <c r="D136" t="str">
        <f t="shared" si="4"/>
        <v>Начисление услуг 00000000772 от 31.01.2024 23:59:59</v>
      </c>
      <c r="E136" t="str">
        <f t="shared" si="5"/>
        <v>л/с №0000000089483</v>
      </c>
    </row>
    <row r="137" spans="1:5" x14ac:dyDescent="0.3">
      <c r="A137" s="144" t="s">
        <v>634</v>
      </c>
      <c r="B137" s="144"/>
      <c r="C137" s="143">
        <v>123.73</v>
      </c>
      <c r="D137" t="str">
        <f t="shared" si="4"/>
        <v>л/с №0000000089483</v>
      </c>
      <c r="E137" t="str">
        <f t="shared" si="5"/>
        <v>4МР/ДУ-3/ММ-05/ВТОР</v>
      </c>
    </row>
    <row r="138" spans="1:5" x14ac:dyDescent="0.3">
      <c r="A138" s="142" t="s">
        <v>296</v>
      </c>
      <c r="B138" s="142" t="s">
        <v>297</v>
      </c>
      <c r="C138" s="143">
        <v>123.73</v>
      </c>
      <c r="D138" t="str">
        <f t="shared" si="4"/>
        <v>4МР/ДУ-3/ММ-05/ВТОР</v>
      </c>
      <c r="E138" t="str">
        <f t="shared" si="5"/>
        <v>Начисление услуг 00000000772 от 31.01.2024 23:59:59</v>
      </c>
    </row>
    <row r="139" spans="1:5" x14ac:dyDescent="0.3">
      <c r="A139" s="142" t="s">
        <v>678</v>
      </c>
      <c r="B139" s="142"/>
      <c r="C139" s="143">
        <v>123.73</v>
      </c>
      <c r="D139" t="str">
        <f t="shared" si="4"/>
        <v>Начисление услуг 00000000772 от 31.01.2024 23:59:59</v>
      </c>
      <c r="E139" t="str">
        <f t="shared" si="5"/>
        <v>л/с №0000000092016</v>
      </c>
    </row>
    <row r="140" spans="1:5" x14ac:dyDescent="0.3">
      <c r="A140" s="144" t="s">
        <v>634</v>
      </c>
      <c r="B140" s="144"/>
      <c r="C140" s="143">
        <v>123.73</v>
      </c>
      <c r="D140" t="str">
        <f t="shared" si="4"/>
        <v>л/с №0000000092016</v>
      </c>
      <c r="E140" t="str">
        <f t="shared" si="5"/>
        <v>4МР/ДУ-3/ММ-50</v>
      </c>
    </row>
    <row r="141" spans="1:5" x14ac:dyDescent="0.3">
      <c r="A141" s="142" t="s">
        <v>298</v>
      </c>
      <c r="B141" s="142" t="s">
        <v>299</v>
      </c>
      <c r="C141" s="143">
        <v>123.73</v>
      </c>
      <c r="D141" t="str">
        <f t="shared" si="4"/>
        <v>4МР/ДУ-3/ММ-50</v>
      </c>
      <c r="E141" t="str">
        <f t="shared" si="5"/>
        <v>Начисление услуг 00000000772 от 31.01.2024 23:59:59</v>
      </c>
    </row>
    <row r="142" spans="1:5" x14ac:dyDescent="0.3">
      <c r="A142" s="142" t="s">
        <v>679</v>
      </c>
      <c r="B142" s="142"/>
      <c r="C142" s="143">
        <v>123.73</v>
      </c>
      <c r="D142" t="str">
        <f t="shared" si="4"/>
        <v>Начисление услуг 00000000772 от 31.01.2024 23:59:59</v>
      </c>
      <c r="E142" t="str">
        <f t="shared" si="5"/>
        <v>л/с №0000000095820</v>
      </c>
    </row>
    <row r="143" spans="1:5" x14ac:dyDescent="0.3">
      <c r="A143" s="144" t="s">
        <v>634</v>
      </c>
      <c r="B143" s="144"/>
      <c r="C143" s="143">
        <v>123.73</v>
      </c>
      <c r="D143" t="str">
        <f t="shared" si="4"/>
        <v>л/с №0000000095820</v>
      </c>
      <c r="E143" t="str">
        <f t="shared" si="5"/>
        <v>4МР/ДУ-3/ММ-51</v>
      </c>
    </row>
    <row r="144" spans="1:5" x14ac:dyDescent="0.3">
      <c r="A144" s="142" t="s">
        <v>300</v>
      </c>
      <c r="B144" s="142" t="s">
        <v>301</v>
      </c>
      <c r="C144" s="143">
        <v>123.73</v>
      </c>
      <c r="D144" t="str">
        <f t="shared" si="4"/>
        <v>4МР/ДУ-3/ММ-51</v>
      </c>
      <c r="E144" t="str">
        <f t="shared" si="5"/>
        <v>Начисление услуг 00000000772 от 31.01.2024 23:59:59</v>
      </c>
    </row>
    <row r="145" spans="1:5" x14ac:dyDescent="0.3">
      <c r="A145" s="142" t="s">
        <v>680</v>
      </c>
      <c r="B145" s="142"/>
      <c r="C145" s="143">
        <v>123.73</v>
      </c>
      <c r="D145" t="str">
        <f t="shared" si="4"/>
        <v>Начисление услуг 00000000772 от 31.01.2024 23:59:59</v>
      </c>
      <c r="E145" t="str">
        <f t="shared" si="5"/>
        <v>л/с №0000000095819</v>
      </c>
    </row>
    <row r="146" spans="1:5" x14ac:dyDescent="0.3">
      <c r="A146" s="144" t="s">
        <v>634</v>
      </c>
      <c r="B146" s="144"/>
      <c r="C146" s="143">
        <v>123.73</v>
      </c>
      <c r="D146" t="str">
        <f t="shared" si="4"/>
        <v>л/с №0000000095819</v>
      </c>
      <c r="E146" t="str">
        <f t="shared" si="5"/>
        <v>4МР/ДУ-3/ММ-52</v>
      </c>
    </row>
    <row r="147" spans="1:5" x14ac:dyDescent="0.3">
      <c r="A147" s="142" t="s">
        <v>302</v>
      </c>
      <c r="B147" s="142" t="s">
        <v>303</v>
      </c>
      <c r="C147" s="143">
        <v>123.73</v>
      </c>
      <c r="D147" t="str">
        <f t="shared" si="4"/>
        <v>4МР/ДУ-3/ММ-52</v>
      </c>
      <c r="E147" t="str">
        <f t="shared" si="5"/>
        <v>Начисление услуг 00000000772 от 31.01.2024 23:59:59</v>
      </c>
    </row>
    <row r="148" spans="1:5" x14ac:dyDescent="0.3">
      <c r="A148" s="142" t="s">
        <v>681</v>
      </c>
      <c r="B148" s="142"/>
      <c r="C148" s="143">
        <v>123.73</v>
      </c>
      <c r="D148" t="str">
        <f t="shared" si="4"/>
        <v>Начисление услуг 00000000772 от 31.01.2024 23:59:59</v>
      </c>
      <c r="E148" t="str">
        <f t="shared" si="5"/>
        <v>л/с №0000000103551</v>
      </c>
    </row>
    <row r="149" spans="1:5" x14ac:dyDescent="0.3">
      <c r="A149" s="144" t="s">
        <v>634</v>
      </c>
      <c r="B149" s="144"/>
      <c r="C149" s="143">
        <v>123.73</v>
      </c>
      <c r="D149" t="str">
        <f t="shared" si="4"/>
        <v>л/с №0000000103551</v>
      </c>
      <c r="E149" t="str">
        <f t="shared" si="5"/>
        <v>4МР/ДУ-3/ММ-53</v>
      </c>
    </row>
    <row r="150" spans="1:5" x14ac:dyDescent="0.3">
      <c r="A150" s="142" t="s">
        <v>304</v>
      </c>
      <c r="B150" s="142" t="s">
        <v>305</v>
      </c>
      <c r="C150" s="143">
        <v>123.73</v>
      </c>
      <c r="D150" t="str">
        <f t="shared" si="4"/>
        <v>4МР/ДУ-3/ММ-53</v>
      </c>
      <c r="E150" t="str">
        <f t="shared" si="5"/>
        <v>Начисление услуг 00000000772 от 31.01.2024 23:59:59</v>
      </c>
    </row>
    <row r="151" spans="1:5" x14ac:dyDescent="0.3">
      <c r="A151" s="142" t="s">
        <v>682</v>
      </c>
      <c r="B151" s="142"/>
      <c r="C151" s="143">
        <v>123.73</v>
      </c>
      <c r="D151" t="str">
        <f t="shared" si="4"/>
        <v>Начисление услуг 00000000772 от 31.01.2024 23:59:59</v>
      </c>
      <c r="E151" t="str">
        <f t="shared" si="5"/>
        <v>л/с №0000000104548</v>
      </c>
    </row>
    <row r="152" spans="1:5" x14ac:dyDescent="0.3">
      <c r="A152" s="144" t="s">
        <v>634</v>
      </c>
      <c r="B152" s="144"/>
      <c r="C152" s="143">
        <v>123.73</v>
      </c>
      <c r="D152" t="str">
        <f t="shared" si="4"/>
        <v>л/с №0000000104548</v>
      </c>
      <c r="E152" t="str">
        <f t="shared" si="5"/>
        <v>4МР/ДУ-3/ММ-54</v>
      </c>
    </row>
    <row r="153" spans="1:5" x14ac:dyDescent="0.3">
      <c r="A153" s="142" t="s">
        <v>306</v>
      </c>
      <c r="B153" s="142" t="s">
        <v>307</v>
      </c>
      <c r="C153" s="143">
        <v>123.73</v>
      </c>
      <c r="D153" t="str">
        <f t="shared" si="4"/>
        <v>4МР/ДУ-3/ММ-54</v>
      </c>
      <c r="E153" t="str">
        <f t="shared" si="5"/>
        <v>Начисление услуг 00000000772 от 31.01.2024 23:59:59</v>
      </c>
    </row>
    <row r="154" spans="1:5" x14ac:dyDescent="0.3">
      <c r="A154" s="142" t="s">
        <v>683</v>
      </c>
      <c r="B154" s="142"/>
      <c r="C154" s="143">
        <v>123.73</v>
      </c>
      <c r="D154" t="str">
        <f t="shared" si="4"/>
        <v>Начисление услуг 00000000772 от 31.01.2024 23:59:59</v>
      </c>
      <c r="E154" t="str">
        <f t="shared" si="5"/>
        <v>л/с №0000000093131</v>
      </c>
    </row>
    <row r="155" spans="1:5" x14ac:dyDescent="0.3">
      <c r="A155" s="144" t="s">
        <v>634</v>
      </c>
      <c r="B155" s="144"/>
      <c r="C155" s="143">
        <v>123.73</v>
      </c>
      <c r="D155" t="str">
        <f t="shared" si="4"/>
        <v>л/с №0000000093131</v>
      </c>
      <c r="E155" t="str">
        <f t="shared" si="5"/>
        <v>4МР/ДУ-3/ММ-55</v>
      </c>
    </row>
    <row r="156" spans="1:5" x14ac:dyDescent="0.3">
      <c r="A156" s="142" t="s">
        <v>308</v>
      </c>
      <c r="B156" s="142" t="s">
        <v>309</v>
      </c>
      <c r="C156" s="143">
        <v>123.73</v>
      </c>
      <c r="D156" t="str">
        <f t="shared" si="4"/>
        <v>4МР/ДУ-3/ММ-55</v>
      </c>
      <c r="E156" t="str">
        <f t="shared" si="5"/>
        <v>Начисление услуг 00000000772 от 31.01.2024 23:59:59</v>
      </c>
    </row>
    <row r="157" spans="1:5" x14ac:dyDescent="0.3">
      <c r="A157" s="142" t="s">
        <v>684</v>
      </c>
      <c r="B157" s="142"/>
      <c r="C157" s="143">
        <v>123.73</v>
      </c>
      <c r="D157" t="str">
        <f t="shared" si="4"/>
        <v>Начисление услуг 00000000772 от 31.01.2024 23:59:59</v>
      </c>
      <c r="E157" t="str">
        <f t="shared" si="5"/>
        <v>л/с №0000000123376</v>
      </c>
    </row>
    <row r="158" spans="1:5" x14ac:dyDescent="0.3">
      <c r="A158" s="144" t="s">
        <v>634</v>
      </c>
      <c r="B158" s="144"/>
      <c r="C158" s="143">
        <v>123.73</v>
      </c>
      <c r="D158" t="str">
        <f t="shared" si="4"/>
        <v>л/с №0000000123376</v>
      </c>
      <c r="E158" t="str">
        <f t="shared" si="5"/>
        <v>4МР/ДУ-3-ММ-56</v>
      </c>
    </row>
    <row r="159" spans="1:5" x14ac:dyDescent="0.3">
      <c r="A159" s="142" t="s">
        <v>310</v>
      </c>
      <c r="B159" s="142" t="s">
        <v>311</v>
      </c>
      <c r="C159" s="143">
        <v>123.73</v>
      </c>
      <c r="D159" t="str">
        <f t="shared" si="4"/>
        <v>4МР/ДУ-3-ММ-56</v>
      </c>
      <c r="E159" t="str">
        <f t="shared" si="5"/>
        <v>Начисление услуг 00000000772 от 31.01.2024 23:59:59</v>
      </c>
    </row>
    <row r="160" spans="1:5" x14ac:dyDescent="0.3">
      <c r="A160" s="142" t="s">
        <v>685</v>
      </c>
      <c r="B160" s="142"/>
      <c r="C160" s="143">
        <v>123.73</v>
      </c>
      <c r="D160" t="str">
        <f t="shared" si="4"/>
        <v>Начисление услуг 00000000772 от 31.01.2024 23:59:59</v>
      </c>
      <c r="E160" t="str">
        <f t="shared" si="5"/>
        <v>л/с №0000000092493</v>
      </c>
    </row>
    <row r="161" spans="1:5" x14ac:dyDescent="0.3">
      <c r="A161" s="144" t="s">
        <v>634</v>
      </c>
      <c r="B161" s="144"/>
      <c r="C161" s="143">
        <v>123.73</v>
      </c>
      <c r="D161" t="str">
        <f t="shared" si="4"/>
        <v>л/с №0000000092493</v>
      </c>
      <c r="E161" t="str">
        <f t="shared" si="5"/>
        <v>4МР/ДУ-3/ММ-57</v>
      </c>
    </row>
    <row r="162" spans="1:5" x14ac:dyDescent="0.3">
      <c r="A162" s="142" t="s">
        <v>312</v>
      </c>
      <c r="B162" s="142" t="s">
        <v>313</v>
      </c>
      <c r="C162" s="143">
        <v>123.73</v>
      </c>
      <c r="D162" t="str">
        <f t="shared" si="4"/>
        <v>4МР/ДУ-3/ММ-57</v>
      </c>
      <c r="E162" t="str">
        <f t="shared" si="5"/>
        <v>Начисление услуг 00000000772 от 31.01.2024 23:59:59</v>
      </c>
    </row>
    <row r="163" spans="1:5" x14ac:dyDescent="0.3">
      <c r="A163" s="142" t="s">
        <v>686</v>
      </c>
      <c r="B163" s="142"/>
      <c r="C163" s="143">
        <v>123.73</v>
      </c>
      <c r="D163" t="str">
        <f t="shared" si="4"/>
        <v>Начисление услуг 00000000772 от 31.01.2024 23:59:59</v>
      </c>
      <c r="E163" t="str">
        <f t="shared" si="5"/>
        <v>л/с №0000000095838</v>
      </c>
    </row>
    <row r="164" spans="1:5" x14ac:dyDescent="0.3">
      <c r="A164" s="144" t="s">
        <v>634</v>
      </c>
      <c r="B164" s="144"/>
      <c r="C164" s="143">
        <v>123.73</v>
      </c>
      <c r="D164" t="str">
        <f t="shared" si="4"/>
        <v>л/с №0000000095838</v>
      </c>
      <c r="E164" t="str">
        <f t="shared" si="5"/>
        <v>4МР/ДУ-3-ММ-58</v>
      </c>
    </row>
    <row r="165" spans="1:5" x14ac:dyDescent="0.3">
      <c r="A165" s="142" t="s">
        <v>314</v>
      </c>
      <c r="B165" s="142" t="s">
        <v>315</v>
      </c>
      <c r="C165" s="143">
        <v>123.73</v>
      </c>
      <c r="D165" t="str">
        <f t="shared" si="4"/>
        <v>4МР/ДУ-3-ММ-58</v>
      </c>
      <c r="E165" t="str">
        <f t="shared" si="5"/>
        <v>Начисление услуг 00000000772 от 31.01.2024 23:59:59</v>
      </c>
    </row>
    <row r="166" spans="1:5" x14ac:dyDescent="0.3">
      <c r="A166" s="142" t="s">
        <v>687</v>
      </c>
      <c r="B166" s="142"/>
      <c r="C166" s="143">
        <v>123.73</v>
      </c>
      <c r="D166" t="str">
        <f t="shared" si="4"/>
        <v>Начисление услуг 00000000772 от 31.01.2024 23:59:59</v>
      </c>
      <c r="E166" t="str">
        <f t="shared" si="5"/>
        <v>л/с №0000000094412</v>
      </c>
    </row>
    <row r="167" spans="1:5" x14ac:dyDescent="0.3">
      <c r="A167" s="144" t="s">
        <v>634</v>
      </c>
      <c r="B167" s="144"/>
      <c r="C167" s="143">
        <v>123.73</v>
      </c>
      <c r="D167" t="str">
        <f t="shared" si="4"/>
        <v>л/с №0000000094412</v>
      </c>
      <c r="E167" t="str">
        <f t="shared" si="5"/>
        <v>4МР/ДУ-3/ММ-59/ВТОР1</v>
      </c>
    </row>
    <row r="168" spans="1:5" x14ac:dyDescent="0.3">
      <c r="A168" s="142" t="s">
        <v>316</v>
      </c>
      <c r="B168" s="142" t="s">
        <v>317</v>
      </c>
      <c r="C168" s="143">
        <v>123.73</v>
      </c>
      <c r="D168" t="str">
        <f t="shared" si="4"/>
        <v>4МР/ДУ-3/ММ-59/ВТОР1</v>
      </c>
      <c r="E168" t="str">
        <f t="shared" si="5"/>
        <v>Начисление услуг 00000000772 от 31.01.2024 23:59:59</v>
      </c>
    </row>
    <row r="169" spans="1:5" x14ac:dyDescent="0.3">
      <c r="A169" s="142" t="s">
        <v>688</v>
      </c>
      <c r="B169" s="142"/>
      <c r="C169" s="143">
        <v>123.73</v>
      </c>
      <c r="D169" t="str">
        <f t="shared" si="4"/>
        <v>Начисление услуг 00000000772 от 31.01.2024 23:59:59</v>
      </c>
      <c r="E169" t="str">
        <f t="shared" si="5"/>
        <v>л/с №0000000089484</v>
      </c>
    </row>
    <row r="170" spans="1:5" x14ac:dyDescent="0.3">
      <c r="A170" s="144" t="s">
        <v>634</v>
      </c>
      <c r="B170" s="144"/>
      <c r="C170" s="143">
        <v>123.73</v>
      </c>
      <c r="D170" t="str">
        <f t="shared" si="4"/>
        <v>л/с №0000000089484</v>
      </c>
      <c r="E170" t="str">
        <f t="shared" si="5"/>
        <v>4МР/ДУ-3/ММ-06</v>
      </c>
    </row>
    <row r="171" spans="1:5" x14ac:dyDescent="0.3">
      <c r="A171" s="142" t="s">
        <v>318</v>
      </c>
      <c r="B171" s="142" t="s">
        <v>319</v>
      </c>
      <c r="C171" s="143">
        <v>123.73</v>
      </c>
      <c r="D171" t="str">
        <f t="shared" si="4"/>
        <v>4МР/ДУ-3/ММ-06</v>
      </c>
      <c r="E171" t="str">
        <f t="shared" si="5"/>
        <v>Начисление услуг 00000000772 от 31.01.2024 23:59:59</v>
      </c>
    </row>
    <row r="172" spans="1:5" x14ac:dyDescent="0.3">
      <c r="A172" s="142" t="s">
        <v>689</v>
      </c>
      <c r="B172" s="142"/>
      <c r="C172" s="143">
        <v>123.73</v>
      </c>
      <c r="D172" t="str">
        <f t="shared" si="4"/>
        <v>Начисление услуг 00000000772 от 31.01.2024 23:59:59</v>
      </c>
      <c r="E172" t="str">
        <f t="shared" si="5"/>
        <v>л/с №0000000094413</v>
      </c>
    </row>
    <row r="173" spans="1:5" x14ac:dyDescent="0.3">
      <c r="A173" s="144" t="s">
        <v>634</v>
      </c>
      <c r="B173" s="144"/>
      <c r="C173" s="143">
        <v>123.73</v>
      </c>
      <c r="D173" t="str">
        <f t="shared" si="4"/>
        <v>л/с №0000000094413</v>
      </c>
      <c r="E173" t="str">
        <f t="shared" si="5"/>
        <v>4МР/ДУ-3/ММ-60/ВТОР1</v>
      </c>
    </row>
    <row r="174" spans="1:5" x14ac:dyDescent="0.3">
      <c r="A174" s="142" t="s">
        <v>320</v>
      </c>
      <c r="B174" s="142" t="s">
        <v>321</v>
      </c>
      <c r="C174" s="143">
        <v>123.73</v>
      </c>
      <c r="D174" t="str">
        <f t="shared" si="4"/>
        <v>4МР/ДУ-3/ММ-60/ВТОР1</v>
      </c>
      <c r="E174" t="str">
        <f t="shared" si="5"/>
        <v>Начисление услуг 00000000772 от 31.01.2024 23:59:59</v>
      </c>
    </row>
    <row r="175" spans="1:5" x14ac:dyDescent="0.3">
      <c r="A175" s="142" t="s">
        <v>690</v>
      </c>
      <c r="B175" s="142"/>
      <c r="C175" s="143">
        <v>123.73</v>
      </c>
      <c r="D175" t="str">
        <f t="shared" si="4"/>
        <v>Начисление услуг 00000000772 от 31.01.2024 23:59:59</v>
      </c>
      <c r="E175" t="str">
        <f t="shared" si="5"/>
        <v>л/с №0000000153936</v>
      </c>
    </row>
    <row r="176" spans="1:5" x14ac:dyDescent="0.3">
      <c r="A176" s="144" t="s">
        <v>634</v>
      </c>
      <c r="B176" s="144"/>
      <c r="C176" s="143">
        <v>123.73</v>
      </c>
      <c r="D176" t="str">
        <f t="shared" si="4"/>
        <v>л/с №0000000153936</v>
      </c>
      <c r="E176" t="str">
        <f t="shared" si="5"/>
        <v>4МР/ДУ/-3-ММ-61 ВТОР</v>
      </c>
    </row>
    <row r="177" spans="1:5" x14ac:dyDescent="0.3">
      <c r="A177" s="142" t="s">
        <v>322</v>
      </c>
      <c r="B177" s="142" t="s">
        <v>323</v>
      </c>
      <c r="C177" s="143">
        <v>123.73</v>
      </c>
      <c r="D177" t="str">
        <f t="shared" si="4"/>
        <v>4МР/ДУ/-3-ММ-61 ВТОР</v>
      </c>
      <c r="E177" t="str">
        <f t="shared" si="5"/>
        <v>Начисление услуг 00000000772 от 31.01.2024 23:59:59</v>
      </c>
    </row>
    <row r="178" spans="1:5" x14ac:dyDescent="0.3">
      <c r="A178" s="142" t="s">
        <v>691</v>
      </c>
      <c r="B178" s="142"/>
      <c r="C178" s="143">
        <v>123.73</v>
      </c>
      <c r="D178" t="str">
        <f t="shared" si="4"/>
        <v>Начисление услуг 00000000772 от 31.01.2024 23:59:59</v>
      </c>
      <c r="E178" t="str">
        <f t="shared" si="5"/>
        <v>л/с №0000000153937</v>
      </c>
    </row>
    <row r="179" spans="1:5" x14ac:dyDescent="0.3">
      <c r="A179" s="144" t="s">
        <v>634</v>
      </c>
      <c r="B179" s="144"/>
      <c r="C179" s="143">
        <v>123.73</v>
      </c>
      <c r="D179" t="str">
        <f t="shared" si="4"/>
        <v>л/с №0000000153937</v>
      </c>
      <c r="E179" t="str">
        <f t="shared" si="5"/>
        <v>4МР/ДУ/-3-ММ-62 ВТОР</v>
      </c>
    </row>
    <row r="180" spans="1:5" x14ac:dyDescent="0.3">
      <c r="A180" s="142" t="s">
        <v>324</v>
      </c>
      <c r="B180" s="142" t="s">
        <v>325</v>
      </c>
      <c r="C180" s="143">
        <v>123.73</v>
      </c>
      <c r="D180" t="str">
        <f t="shared" si="4"/>
        <v>4МР/ДУ/-3-ММ-62 ВТОР</v>
      </c>
      <c r="E180" t="str">
        <f t="shared" si="5"/>
        <v>Начисление услуг 00000000772 от 31.01.2024 23:59:59</v>
      </c>
    </row>
    <row r="181" spans="1:5" x14ac:dyDescent="0.3">
      <c r="A181" s="142" t="s">
        <v>692</v>
      </c>
      <c r="B181" s="142"/>
      <c r="C181" s="143">
        <v>123.73</v>
      </c>
      <c r="D181" t="str">
        <f t="shared" si="4"/>
        <v>Начисление услуг 00000000772 от 31.01.2024 23:59:59</v>
      </c>
      <c r="E181" t="str">
        <f t="shared" si="5"/>
        <v>л/с №0000000089519</v>
      </c>
    </row>
    <row r="182" spans="1:5" x14ac:dyDescent="0.3">
      <c r="A182" s="144" t="s">
        <v>634</v>
      </c>
      <c r="B182" s="144"/>
      <c r="C182" s="143">
        <v>123.73</v>
      </c>
      <c r="D182" t="str">
        <f t="shared" si="4"/>
        <v>л/с №0000000089519</v>
      </c>
      <c r="E182" t="str">
        <f t="shared" si="5"/>
        <v>4МР/ДУ-3/ММ-63</v>
      </c>
    </row>
    <row r="183" spans="1:5" x14ac:dyDescent="0.3">
      <c r="A183" s="142" t="s">
        <v>326</v>
      </c>
      <c r="B183" s="142" t="s">
        <v>327</v>
      </c>
      <c r="C183" s="143">
        <v>123.73</v>
      </c>
      <c r="D183" t="str">
        <f t="shared" si="4"/>
        <v>4МР/ДУ-3/ММ-63</v>
      </c>
      <c r="E183" t="str">
        <f t="shared" si="5"/>
        <v>Начисление услуг 00000000772 от 31.01.2024 23:59:59</v>
      </c>
    </row>
    <row r="184" spans="1:5" x14ac:dyDescent="0.3">
      <c r="A184" s="142" t="s">
        <v>693</v>
      </c>
      <c r="B184" s="142"/>
      <c r="C184" s="143">
        <v>123.73</v>
      </c>
      <c r="D184" t="str">
        <f t="shared" si="4"/>
        <v>Начисление услуг 00000000772 от 31.01.2024 23:59:59</v>
      </c>
      <c r="E184" t="str">
        <f t="shared" si="5"/>
        <v>л/с №0000000089520</v>
      </c>
    </row>
    <row r="185" spans="1:5" x14ac:dyDescent="0.3">
      <c r="A185" s="144" t="s">
        <v>634</v>
      </c>
      <c r="B185" s="144"/>
      <c r="C185" s="143">
        <v>123.73</v>
      </c>
      <c r="D185" t="str">
        <f t="shared" si="4"/>
        <v>л/с №0000000089520</v>
      </c>
      <c r="E185" t="str">
        <f t="shared" si="5"/>
        <v>4МР/ДУ-3/ММ-64</v>
      </c>
    </row>
    <row r="186" spans="1:5" x14ac:dyDescent="0.3">
      <c r="A186" s="142" t="s">
        <v>328</v>
      </c>
      <c r="B186" s="142" t="s">
        <v>329</v>
      </c>
      <c r="C186" s="143">
        <v>123.73</v>
      </c>
      <c r="D186" t="str">
        <f t="shared" si="4"/>
        <v>4МР/ДУ-3/ММ-64</v>
      </c>
      <c r="E186" t="str">
        <f t="shared" si="5"/>
        <v>Начисление услуг 00000000772 от 31.01.2024 23:59:59</v>
      </c>
    </row>
    <row r="187" spans="1:5" x14ac:dyDescent="0.3">
      <c r="A187" s="142" t="s">
        <v>694</v>
      </c>
      <c r="B187" s="142"/>
      <c r="C187" s="143">
        <v>123.73</v>
      </c>
      <c r="D187" t="str">
        <f t="shared" si="4"/>
        <v>Начисление услуг 00000000772 от 31.01.2024 23:59:59</v>
      </c>
      <c r="E187" t="str">
        <f t="shared" si="5"/>
        <v>л/с №0000000104521</v>
      </c>
    </row>
    <row r="188" spans="1:5" x14ac:dyDescent="0.3">
      <c r="A188" s="144" t="s">
        <v>634</v>
      </c>
      <c r="B188" s="144"/>
      <c r="C188" s="143">
        <v>123.73</v>
      </c>
      <c r="D188" t="str">
        <f t="shared" si="4"/>
        <v>л/с №0000000104521</v>
      </c>
      <c r="E188" t="str">
        <f t="shared" si="5"/>
        <v>4МР/ДУ-3/ММ-65</v>
      </c>
    </row>
    <row r="189" spans="1:5" x14ac:dyDescent="0.3">
      <c r="A189" s="142" t="s">
        <v>330</v>
      </c>
      <c r="B189" s="142" t="s">
        <v>331</v>
      </c>
      <c r="C189" s="143">
        <v>123.73</v>
      </c>
      <c r="D189" t="str">
        <f t="shared" si="4"/>
        <v>4МР/ДУ-3/ММ-65</v>
      </c>
      <c r="E189" t="str">
        <f t="shared" si="5"/>
        <v>Начисление услуг 00000000772 от 31.01.2024 23:59:59</v>
      </c>
    </row>
    <row r="190" spans="1:5" x14ac:dyDescent="0.3">
      <c r="A190" s="142" t="s">
        <v>695</v>
      </c>
      <c r="B190" s="142"/>
      <c r="C190" s="143">
        <v>123.73</v>
      </c>
      <c r="D190" t="str">
        <f t="shared" si="4"/>
        <v>Начисление услуг 00000000772 от 31.01.2024 23:59:59</v>
      </c>
      <c r="E190" t="str">
        <f t="shared" si="5"/>
        <v>л/с №0000000089521</v>
      </c>
    </row>
    <row r="191" spans="1:5" x14ac:dyDescent="0.3">
      <c r="A191" s="144" t="s">
        <v>634</v>
      </c>
      <c r="B191" s="144"/>
      <c r="C191" s="143">
        <v>123.73</v>
      </c>
      <c r="D191" t="str">
        <f t="shared" si="4"/>
        <v>л/с №0000000089521</v>
      </c>
      <c r="E191" t="str">
        <f t="shared" si="5"/>
        <v>4МР/ДУ-3/ММ-66</v>
      </c>
    </row>
    <row r="192" spans="1:5" x14ac:dyDescent="0.3">
      <c r="A192" s="142" t="s">
        <v>332</v>
      </c>
      <c r="B192" s="142" t="s">
        <v>333</v>
      </c>
      <c r="C192" s="143">
        <v>123.73</v>
      </c>
      <c r="D192" t="str">
        <f t="shared" si="4"/>
        <v>4МР/ДУ-3/ММ-66</v>
      </c>
      <c r="E192" t="str">
        <f t="shared" si="5"/>
        <v>Начисление услуг 00000000772 от 31.01.2024 23:59:59</v>
      </c>
    </row>
    <row r="193" spans="1:5" x14ac:dyDescent="0.3">
      <c r="A193" s="142" t="s">
        <v>696</v>
      </c>
      <c r="B193" s="142"/>
      <c r="C193" s="143">
        <v>123.73</v>
      </c>
      <c r="D193" t="str">
        <f t="shared" si="4"/>
        <v>Начисление услуг 00000000772 от 31.01.2024 23:59:59</v>
      </c>
      <c r="E193" t="str">
        <f t="shared" si="5"/>
        <v>л/с №0000000091693</v>
      </c>
    </row>
    <row r="194" spans="1:5" x14ac:dyDescent="0.3">
      <c r="A194" s="144" t="s">
        <v>634</v>
      </c>
      <c r="B194" s="144"/>
      <c r="C194" s="143">
        <v>123.73</v>
      </c>
      <c r="D194" t="str">
        <f t="shared" si="4"/>
        <v>л/с №0000000091693</v>
      </c>
      <c r="E194" t="str">
        <f t="shared" si="5"/>
        <v>4МР/ДУ-3/ММ-67</v>
      </c>
    </row>
    <row r="195" spans="1:5" x14ac:dyDescent="0.3">
      <c r="A195" s="142" t="s">
        <v>334</v>
      </c>
      <c r="B195" s="142" t="s">
        <v>335</v>
      </c>
      <c r="C195" s="143">
        <v>123.73</v>
      </c>
      <c r="D195" t="str">
        <f t="shared" si="4"/>
        <v>4МР/ДУ-3/ММ-67</v>
      </c>
      <c r="E195" t="str">
        <f t="shared" si="5"/>
        <v>Начисление услуг 00000000772 от 31.01.2024 23:59:59</v>
      </c>
    </row>
    <row r="196" spans="1:5" x14ac:dyDescent="0.3">
      <c r="A196" s="142" t="s">
        <v>697</v>
      </c>
      <c r="B196" s="142"/>
      <c r="C196" s="143">
        <v>123.73</v>
      </c>
      <c r="D196" t="str">
        <f t="shared" si="4"/>
        <v>Начисление услуг 00000000772 от 31.01.2024 23:59:59</v>
      </c>
      <c r="E196" t="str">
        <f t="shared" si="5"/>
        <v>л/с №0000000089522</v>
      </c>
    </row>
    <row r="197" spans="1:5" x14ac:dyDescent="0.3">
      <c r="A197" s="144" t="s">
        <v>634</v>
      </c>
      <c r="B197" s="144"/>
      <c r="C197" s="143">
        <v>123.73</v>
      </c>
      <c r="D197" t="str">
        <f t="shared" si="4"/>
        <v>л/с №0000000089522</v>
      </c>
      <c r="E197" t="str">
        <f t="shared" si="5"/>
        <v>4МР/ДУ-3/ММ-68</v>
      </c>
    </row>
    <row r="198" spans="1:5" x14ac:dyDescent="0.3">
      <c r="A198" s="142" t="s">
        <v>336</v>
      </c>
      <c r="B198" s="142" t="s">
        <v>337</v>
      </c>
      <c r="C198" s="143">
        <v>123.73</v>
      </c>
      <c r="D198" t="str">
        <f t="shared" si="4"/>
        <v>4МР/ДУ-3/ММ-68</v>
      </c>
      <c r="E198" t="str">
        <f t="shared" si="5"/>
        <v>Начисление услуг 00000000772 от 31.01.2024 23:59:59</v>
      </c>
    </row>
    <row r="199" spans="1:5" x14ac:dyDescent="0.3">
      <c r="A199" s="142" t="s">
        <v>698</v>
      </c>
      <c r="B199" s="142"/>
      <c r="C199" s="143">
        <v>123.73</v>
      </c>
      <c r="D199" t="str">
        <f t="shared" ref="D199:D262" si="6">A200</f>
        <v>Начисление услуг 00000000772 от 31.01.2024 23:59:59</v>
      </c>
      <c r="E199" t="str">
        <f t="shared" ref="E199:E262" si="7">A201</f>
        <v>л/с №0000000089523</v>
      </c>
    </row>
    <row r="200" spans="1:5" x14ac:dyDescent="0.3">
      <c r="A200" s="144" t="s">
        <v>634</v>
      </c>
      <c r="B200" s="144"/>
      <c r="C200" s="143">
        <v>123.73</v>
      </c>
      <c r="D200" t="str">
        <f t="shared" si="6"/>
        <v>л/с №0000000089523</v>
      </c>
      <c r="E200" t="str">
        <f t="shared" si="7"/>
        <v>4МР/ДУ-3/ММ-69</v>
      </c>
    </row>
    <row r="201" spans="1:5" x14ac:dyDescent="0.3">
      <c r="A201" s="142" t="s">
        <v>338</v>
      </c>
      <c r="B201" s="142" t="s">
        <v>339</v>
      </c>
      <c r="C201" s="143">
        <v>123.73</v>
      </c>
      <c r="D201" t="str">
        <f t="shared" si="6"/>
        <v>4МР/ДУ-3/ММ-69</v>
      </c>
      <c r="E201" t="str">
        <f t="shared" si="7"/>
        <v>Начисление услуг 00000000772 от 31.01.2024 23:59:59</v>
      </c>
    </row>
    <row r="202" spans="1:5" x14ac:dyDescent="0.3">
      <c r="A202" s="142" t="s">
        <v>699</v>
      </c>
      <c r="B202" s="142"/>
      <c r="C202" s="143">
        <v>123.73</v>
      </c>
      <c r="D202" t="str">
        <f t="shared" si="6"/>
        <v>Начисление услуг 00000000772 от 31.01.2024 23:59:59</v>
      </c>
      <c r="E202" t="str">
        <f t="shared" si="7"/>
        <v>л/с №0000000089485</v>
      </c>
    </row>
    <row r="203" spans="1:5" x14ac:dyDescent="0.3">
      <c r="A203" s="144" t="s">
        <v>634</v>
      </c>
      <c r="B203" s="144"/>
      <c r="C203" s="143">
        <v>123.73</v>
      </c>
      <c r="D203" t="str">
        <f t="shared" si="6"/>
        <v>л/с №0000000089485</v>
      </c>
      <c r="E203" t="str">
        <f t="shared" si="7"/>
        <v>4МР/ДУ-3/ММ-07</v>
      </c>
    </row>
    <row r="204" spans="1:5" x14ac:dyDescent="0.3">
      <c r="A204" s="142" t="s">
        <v>340</v>
      </c>
      <c r="B204" s="142" t="s">
        <v>341</v>
      </c>
      <c r="C204" s="143">
        <v>123.73</v>
      </c>
      <c r="D204" t="str">
        <f t="shared" si="6"/>
        <v>4МР/ДУ-3/ММ-07</v>
      </c>
      <c r="E204" t="str">
        <f t="shared" si="7"/>
        <v>Начисление услуг 00000000772 от 31.01.2024 23:59:59</v>
      </c>
    </row>
    <row r="205" spans="1:5" x14ac:dyDescent="0.3">
      <c r="A205" s="142" t="s">
        <v>700</v>
      </c>
      <c r="B205" s="142"/>
      <c r="C205" s="143">
        <v>123.73</v>
      </c>
      <c r="D205" t="str">
        <f t="shared" si="6"/>
        <v>Начисление услуг 00000000772 от 31.01.2024 23:59:59</v>
      </c>
      <c r="E205" t="str">
        <f t="shared" si="7"/>
        <v>л/с №0000000089524</v>
      </c>
    </row>
    <row r="206" spans="1:5" x14ac:dyDescent="0.3">
      <c r="A206" s="144" t="s">
        <v>634</v>
      </c>
      <c r="B206" s="144"/>
      <c r="C206" s="143">
        <v>123.73</v>
      </c>
      <c r="D206" t="str">
        <f t="shared" si="6"/>
        <v>л/с №0000000089524</v>
      </c>
      <c r="E206" t="str">
        <f t="shared" si="7"/>
        <v>4МР/ДУ-3/ММ-70</v>
      </c>
    </row>
    <row r="207" spans="1:5" x14ac:dyDescent="0.3">
      <c r="A207" s="142" t="s">
        <v>342</v>
      </c>
      <c r="B207" s="142" t="s">
        <v>343</v>
      </c>
      <c r="C207" s="143">
        <v>123.73</v>
      </c>
      <c r="D207" t="str">
        <f t="shared" si="6"/>
        <v>4МР/ДУ-3/ММ-70</v>
      </c>
      <c r="E207" t="str">
        <f t="shared" si="7"/>
        <v>Начисление услуг 00000000772 от 31.01.2024 23:59:59</v>
      </c>
    </row>
    <row r="208" spans="1:5" x14ac:dyDescent="0.3">
      <c r="A208" s="142" t="s">
        <v>701</v>
      </c>
      <c r="B208" s="142"/>
      <c r="C208" s="143">
        <v>123.73</v>
      </c>
      <c r="D208" t="str">
        <f t="shared" si="6"/>
        <v>Начисление услуг 00000000772 от 31.01.2024 23:59:59</v>
      </c>
      <c r="E208" t="str">
        <f t="shared" si="7"/>
        <v>л/с №0000000089525</v>
      </c>
    </row>
    <row r="209" spans="1:5" x14ac:dyDescent="0.3">
      <c r="A209" s="144" t="s">
        <v>634</v>
      </c>
      <c r="B209" s="144"/>
      <c r="C209" s="143">
        <v>123.73</v>
      </c>
      <c r="D209" t="str">
        <f t="shared" si="6"/>
        <v>л/с №0000000089525</v>
      </c>
      <c r="E209" t="str">
        <f t="shared" si="7"/>
        <v>4МР/ДУ-3/ММ-71</v>
      </c>
    </row>
    <row r="210" spans="1:5" x14ac:dyDescent="0.3">
      <c r="A210" s="142" t="s">
        <v>344</v>
      </c>
      <c r="B210" s="142" t="s">
        <v>345</v>
      </c>
      <c r="C210" s="143">
        <v>123.73</v>
      </c>
      <c r="D210" t="str">
        <f t="shared" si="6"/>
        <v>4МР/ДУ-3/ММ-71</v>
      </c>
      <c r="E210" t="str">
        <f t="shared" si="7"/>
        <v>Начисление услуг 00000000772 от 31.01.2024 23:59:59</v>
      </c>
    </row>
    <row r="211" spans="1:5" x14ac:dyDescent="0.3">
      <c r="A211" s="142" t="s">
        <v>702</v>
      </c>
      <c r="B211" s="142"/>
      <c r="C211" s="143">
        <v>123.73</v>
      </c>
      <c r="D211" t="str">
        <f t="shared" si="6"/>
        <v>Начисление услуг 00000000772 от 31.01.2024 23:59:59</v>
      </c>
      <c r="E211" t="str">
        <f t="shared" si="7"/>
        <v>л/с №0000000089526</v>
      </c>
    </row>
    <row r="212" spans="1:5" x14ac:dyDescent="0.3">
      <c r="A212" s="144" t="s">
        <v>634</v>
      </c>
      <c r="B212" s="144"/>
      <c r="C212" s="143">
        <v>123.73</v>
      </c>
      <c r="D212" t="str">
        <f t="shared" si="6"/>
        <v>л/с №0000000089526</v>
      </c>
      <c r="E212" t="str">
        <f t="shared" si="7"/>
        <v>4МР/ДУ-3/ММ-72</v>
      </c>
    </row>
    <row r="213" spans="1:5" x14ac:dyDescent="0.3">
      <c r="A213" s="142" t="s">
        <v>346</v>
      </c>
      <c r="B213" s="142" t="s">
        <v>347</v>
      </c>
      <c r="C213" s="143">
        <v>123.73</v>
      </c>
      <c r="D213" t="str">
        <f t="shared" si="6"/>
        <v>4МР/ДУ-3/ММ-72</v>
      </c>
      <c r="E213" t="str">
        <f t="shared" si="7"/>
        <v>Начисление услуг 00000000772 от 31.01.2024 23:59:59</v>
      </c>
    </row>
    <row r="214" spans="1:5" x14ac:dyDescent="0.3">
      <c r="A214" s="142" t="s">
        <v>703</v>
      </c>
      <c r="B214" s="142"/>
      <c r="C214" s="143">
        <v>123.73</v>
      </c>
      <c r="D214" t="str">
        <f t="shared" si="6"/>
        <v>Начисление услуг 00000000772 от 31.01.2024 23:59:59</v>
      </c>
      <c r="E214" t="str">
        <f t="shared" si="7"/>
        <v>л/с №0000000089527</v>
      </c>
    </row>
    <row r="215" spans="1:5" x14ac:dyDescent="0.3">
      <c r="A215" s="144" t="s">
        <v>634</v>
      </c>
      <c r="B215" s="144"/>
      <c r="C215" s="143">
        <v>123.73</v>
      </c>
      <c r="D215" t="str">
        <f t="shared" si="6"/>
        <v>л/с №0000000089527</v>
      </c>
      <c r="E215" t="str">
        <f t="shared" si="7"/>
        <v>4МР/ДУ-3/ММ-73</v>
      </c>
    </row>
    <row r="216" spans="1:5" x14ac:dyDescent="0.3">
      <c r="A216" s="142" t="s">
        <v>348</v>
      </c>
      <c r="B216" s="142" t="s">
        <v>349</v>
      </c>
      <c r="C216" s="143">
        <v>123.73</v>
      </c>
      <c r="D216" t="str">
        <f t="shared" si="6"/>
        <v>4МР/ДУ-3/ММ-73</v>
      </c>
      <c r="E216" t="str">
        <f t="shared" si="7"/>
        <v>Начисление услуг 00000000772 от 31.01.2024 23:59:59</v>
      </c>
    </row>
    <row r="217" spans="1:5" x14ac:dyDescent="0.3">
      <c r="A217" s="142" t="s">
        <v>704</v>
      </c>
      <c r="B217" s="142"/>
      <c r="C217" s="143">
        <v>123.73</v>
      </c>
      <c r="D217" t="str">
        <f t="shared" si="6"/>
        <v>Начисление услуг 00000000772 от 31.01.2024 23:59:59</v>
      </c>
      <c r="E217" t="str">
        <f t="shared" si="7"/>
        <v>л/с №0000000095839</v>
      </c>
    </row>
    <row r="218" spans="1:5" x14ac:dyDescent="0.3">
      <c r="A218" s="144" t="s">
        <v>634</v>
      </c>
      <c r="B218" s="144"/>
      <c r="C218" s="143">
        <v>123.73</v>
      </c>
      <c r="D218" t="str">
        <f t="shared" si="6"/>
        <v>л/с №0000000095839</v>
      </c>
      <c r="E218" t="str">
        <f t="shared" si="7"/>
        <v>4МР/ДУ-3-ММ-74</v>
      </c>
    </row>
    <row r="219" spans="1:5" x14ac:dyDescent="0.3">
      <c r="A219" s="142" t="s">
        <v>350</v>
      </c>
      <c r="B219" s="142" t="s">
        <v>351</v>
      </c>
      <c r="C219" s="143">
        <v>123.73</v>
      </c>
      <c r="D219" t="str">
        <f t="shared" si="6"/>
        <v>4МР/ДУ-3-ММ-74</v>
      </c>
      <c r="E219" t="str">
        <f t="shared" si="7"/>
        <v>Начисление услуг 00000000772 от 31.01.2024 23:59:59</v>
      </c>
    </row>
    <row r="220" spans="1:5" x14ac:dyDescent="0.3">
      <c r="A220" s="142" t="s">
        <v>705</v>
      </c>
      <c r="B220" s="142"/>
      <c r="C220" s="143">
        <v>123.73</v>
      </c>
      <c r="D220" t="str">
        <f t="shared" si="6"/>
        <v>Начисление услуг 00000000772 от 31.01.2024 23:59:59</v>
      </c>
      <c r="E220" t="str">
        <f t="shared" si="7"/>
        <v>л/с №0000000095841</v>
      </c>
    </row>
    <row r="221" spans="1:5" x14ac:dyDescent="0.3">
      <c r="A221" s="144" t="s">
        <v>634</v>
      </c>
      <c r="B221" s="144"/>
      <c r="C221" s="143">
        <v>123.73</v>
      </c>
      <c r="D221" t="str">
        <f t="shared" si="6"/>
        <v>л/с №0000000095841</v>
      </c>
      <c r="E221" t="str">
        <f t="shared" si="7"/>
        <v>4МР/ДУ-3/ММ-75</v>
      </c>
    </row>
    <row r="222" spans="1:5" x14ac:dyDescent="0.3">
      <c r="A222" s="142" t="s">
        <v>352</v>
      </c>
      <c r="B222" s="142" t="s">
        <v>353</v>
      </c>
      <c r="C222" s="143">
        <v>123.73</v>
      </c>
      <c r="D222" t="str">
        <f t="shared" si="6"/>
        <v>4МР/ДУ-3/ММ-75</v>
      </c>
      <c r="E222" t="str">
        <f t="shared" si="7"/>
        <v>Начисление услуг 00000000772 от 31.01.2024 23:59:59</v>
      </c>
    </row>
    <row r="223" spans="1:5" x14ac:dyDescent="0.3">
      <c r="A223" s="142" t="s">
        <v>706</v>
      </c>
      <c r="B223" s="142"/>
      <c r="C223" s="143">
        <v>123.73</v>
      </c>
      <c r="D223" t="str">
        <f t="shared" si="6"/>
        <v>Начисление услуг 00000000772 от 31.01.2024 23:59:59</v>
      </c>
      <c r="E223" t="str">
        <f t="shared" si="7"/>
        <v>л/с №0000001155219</v>
      </c>
    </row>
    <row r="224" spans="1:5" x14ac:dyDescent="0.3">
      <c r="A224" s="144" t="s">
        <v>634</v>
      </c>
      <c r="B224" s="144"/>
      <c r="C224" s="143">
        <v>123.73</v>
      </c>
      <c r="D224" t="str">
        <f t="shared" si="6"/>
        <v>л/с №0000001155219</v>
      </c>
      <c r="E224" t="str">
        <f t="shared" si="7"/>
        <v>4МР/ДУ-3/ММ-76/Втор-1</v>
      </c>
    </row>
    <row r="225" spans="1:5" x14ac:dyDescent="0.3">
      <c r="A225" s="142" t="s">
        <v>355</v>
      </c>
      <c r="B225" s="142" t="s">
        <v>354</v>
      </c>
      <c r="C225" s="143">
        <v>123.73</v>
      </c>
      <c r="D225" t="str">
        <f t="shared" si="6"/>
        <v>4МР/ДУ-3/ММ-76/Втор-1</v>
      </c>
      <c r="E225" t="str">
        <f t="shared" si="7"/>
        <v>Начисление услуг 00000000772 от 31.01.2024 23:59:59</v>
      </c>
    </row>
    <row r="226" spans="1:5" x14ac:dyDescent="0.3">
      <c r="A226" s="142" t="s">
        <v>707</v>
      </c>
      <c r="B226" s="142"/>
      <c r="C226" s="143">
        <v>123.73</v>
      </c>
      <c r="D226" t="str">
        <f t="shared" si="6"/>
        <v>Начисление услуг 00000000772 от 31.01.2024 23:59:59</v>
      </c>
      <c r="E226" t="str">
        <f t="shared" si="7"/>
        <v>л/с №0000001156142</v>
      </c>
    </row>
    <row r="227" spans="1:5" x14ac:dyDescent="0.3">
      <c r="A227" s="144" t="s">
        <v>634</v>
      </c>
      <c r="B227" s="144"/>
      <c r="C227" s="143">
        <v>123.73</v>
      </c>
      <c r="D227" t="str">
        <f t="shared" si="6"/>
        <v>л/с №0000001156142</v>
      </c>
      <c r="E227" t="str">
        <f t="shared" si="7"/>
        <v>4МР/ДУ-3/ММ-77/Втор</v>
      </c>
    </row>
    <row r="228" spans="1:5" x14ac:dyDescent="0.3">
      <c r="A228" s="142" t="s">
        <v>357</v>
      </c>
      <c r="B228" s="142" t="s">
        <v>356</v>
      </c>
      <c r="C228" s="143">
        <v>123.73</v>
      </c>
      <c r="D228" t="str">
        <f t="shared" si="6"/>
        <v>4МР/ДУ-3/ММ-77/Втор</v>
      </c>
      <c r="E228" t="str">
        <f t="shared" si="7"/>
        <v>Начисление услуг 00000000772 от 31.01.2024 23:59:59</v>
      </c>
    </row>
    <row r="229" spans="1:5" x14ac:dyDescent="0.3">
      <c r="A229" s="142" t="s">
        <v>708</v>
      </c>
      <c r="B229" s="142"/>
      <c r="C229" s="143">
        <v>123.73</v>
      </c>
      <c r="D229" t="str">
        <f t="shared" si="6"/>
        <v>Начисление услуг 00000000772 от 31.01.2024 23:59:59</v>
      </c>
      <c r="E229" t="str">
        <f t="shared" si="7"/>
        <v>л/с №0000000115226</v>
      </c>
    </row>
    <row r="230" spans="1:5" x14ac:dyDescent="0.3">
      <c r="A230" s="144" t="s">
        <v>634</v>
      </c>
      <c r="B230" s="144"/>
      <c r="C230" s="143">
        <v>123.73</v>
      </c>
      <c r="D230" t="str">
        <f t="shared" si="6"/>
        <v>л/с №0000000115226</v>
      </c>
      <c r="E230" t="str">
        <f t="shared" si="7"/>
        <v>4МР/ДУ-3/ММ-78/ВТОР1</v>
      </c>
    </row>
    <row r="231" spans="1:5" x14ac:dyDescent="0.3">
      <c r="A231" s="142" t="s">
        <v>358</v>
      </c>
      <c r="B231" s="142" t="s">
        <v>359</v>
      </c>
      <c r="C231" s="143">
        <v>123.73</v>
      </c>
      <c r="D231" t="str">
        <f t="shared" si="6"/>
        <v>4МР/ДУ-3/ММ-78/ВТОР1</v>
      </c>
      <c r="E231" t="str">
        <f t="shared" si="7"/>
        <v>Начисление услуг 00000000772 от 31.01.2024 23:59:59</v>
      </c>
    </row>
    <row r="232" spans="1:5" x14ac:dyDescent="0.3">
      <c r="A232" s="142" t="s">
        <v>709</v>
      </c>
      <c r="B232" s="142"/>
      <c r="C232" s="143">
        <v>123.73</v>
      </c>
      <c r="D232" t="str">
        <f t="shared" si="6"/>
        <v>Начисление услуг 00000000772 от 31.01.2024 23:59:59</v>
      </c>
      <c r="E232" t="str">
        <f t="shared" si="7"/>
        <v>л/с №0000000113765</v>
      </c>
    </row>
    <row r="233" spans="1:5" x14ac:dyDescent="0.3">
      <c r="A233" s="144" t="s">
        <v>634</v>
      </c>
      <c r="B233" s="144"/>
      <c r="C233" s="143">
        <v>123.73</v>
      </c>
      <c r="D233" t="str">
        <f t="shared" si="6"/>
        <v>л/с №0000000113765</v>
      </c>
      <c r="E233" t="str">
        <f t="shared" si="7"/>
        <v>4МР/ДУ-3/ММ-79/ВТОР</v>
      </c>
    </row>
    <row r="234" spans="1:5" x14ac:dyDescent="0.3">
      <c r="A234" s="142" t="s">
        <v>360</v>
      </c>
      <c r="B234" s="142" t="s">
        <v>361</v>
      </c>
      <c r="C234" s="143">
        <v>123.73</v>
      </c>
      <c r="D234" t="str">
        <f t="shared" si="6"/>
        <v>4МР/ДУ-3/ММ-79/ВТОР</v>
      </c>
      <c r="E234" t="str">
        <f t="shared" si="7"/>
        <v>Начисление услуг 00000000772 от 31.01.2024 23:59:59</v>
      </c>
    </row>
    <row r="235" spans="1:5" x14ac:dyDescent="0.3">
      <c r="A235" s="142" t="s">
        <v>710</v>
      </c>
      <c r="B235" s="142"/>
      <c r="C235" s="143">
        <v>123.73</v>
      </c>
      <c r="D235" t="str">
        <f t="shared" si="6"/>
        <v>Начисление услуг 00000000772 от 31.01.2024 23:59:59</v>
      </c>
      <c r="E235" t="str">
        <f t="shared" si="7"/>
        <v>л/с №0000000090694</v>
      </c>
    </row>
    <row r="236" spans="1:5" x14ac:dyDescent="0.3">
      <c r="A236" s="144" t="s">
        <v>634</v>
      </c>
      <c r="B236" s="144"/>
      <c r="C236" s="143">
        <v>123.73</v>
      </c>
      <c r="D236" t="str">
        <f t="shared" si="6"/>
        <v>л/с №0000000090694</v>
      </c>
      <c r="E236" t="str">
        <f t="shared" si="7"/>
        <v>4МР/ДУ-3/ММ-08</v>
      </c>
    </row>
    <row r="237" spans="1:5" x14ac:dyDescent="0.3">
      <c r="A237" s="142" t="s">
        <v>362</v>
      </c>
      <c r="B237" s="142" t="s">
        <v>363</v>
      </c>
      <c r="C237" s="143">
        <v>123.73</v>
      </c>
      <c r="D237" t="str">
        <f t="shared" si="6"/>
        <v>4МР/ДУ-3/ММ-08</v>
      </c>
      <c r="E237" t="str">
        <f t="shared" si="7"/>
        <v>Начисление услуг 00000000772 от 31.01.2024 23:59:59</v>
      </c>
    </row>
    <row r="238" spans="1:5" x14ac:dyDescent="0.3">
      <c r="A238" s="142" t="s">
        <v>711</v>
      </c>
      <c r="B238" s="142"/>
      <c r="C238" s="143">
        <v>123.73</v>
      </c>
      <c r="D238" t="str">
        <f t="shared" si="6"/>
        <v>Начисление услуг 00000000772 от 31.01.2024 23:59:59</v>
      </c>
      <c r="E238" t="str">
        <f t="shared" si="7"/>
        <v>л/с №0000000092059</v>
      </c>
    </row>
    <row r="239" spans="1:5" x14ac:dyDescent="0.3">
      <c r="A239" s="144" t="s">
        <v>634</v>
      </c>
      <c r="B239" s="144"/>
      <c r="C239" s="143">
        <v>123.73</v>
      </c>
      <c r="D239" t="str">
        <f t="shared" si="6"/>
        <v>л/с №0000000092059</v>
      </c>
      <c r="E239" t="str">
        <f t="shared" si="7"/>
        <v>4МР/ДУ-3/ММ-80</v>
      </c>
    </row>
    <row r="240" spans="1:5" x14ac:dyDescent="0.3">
      <c r="A240" s="142" t="s">
        <v>364</v>
      </c>
      <c r="B240" s="142" t="s">
        <v>365</v>
      </c>
      <c r="C240" s="143">
        <v>123.73</v>
      </c>
      <c r="D240" t="str">
        <f t="shared" si="6"/>
        <v>4МР/ДУ-3/ММ-80</v>
      </c>
      <c r="E240" t="str">
        <f t="shared" si="7"/>
        <v>Начисление услуг 00000000772 от 31.01.2024 23:59:59</v>
      </c>
    </row>
    <row r="241" spans="1:5" x14ac:dyDescent="0.3">
      <c r="A241" s="142" t="s">
        <v>712</v>
      </c>
      <c r="B241" s="142"/>
      <c r="C241" s="143">
        <v>123.73</v>
      </c>
      <c r="D241" t="str">
        <f t="shared" si="6"/>
        <v>Начисление услуг 00000000772 от 31.01.2024 23:59:59</v>
      </c>
      <c r="E241" t="str">
        <f t="shared" si="7"/>
        <v>л/с №0000000092183</v>
      </c>
    </row>
    <row r="242" spans="1:5" x14ac:dyDescent="0.3">
      <c r="A242" s="144" t="s">
        <v>634</v>
      </c>
      <c r="B242" s="144"/>
      <c r="C242" s="143">
        <v>123.73</v>
      </c>
      <c r="D242" t="str">
        <f t="shared" si="6"/>
        <v>л/с №0000000092183</v>
      </c>
      <c r="E242" t="str">
        <f t="shared" si="7"/>
        <v>4МР/ДУ-3/ММ-81</v>
      </c>
    </row>
    <row r="243" spans="1:5" x14ac:dyDescent="0.3">
      <c r="A243" s="142" t="s">
        <v>366</v>
      </c>
      <c r="B243" s="142" t="s">
        <v>367</v>
      </c>
      <c r="C243" s="143">
        <v>123.73</v>
      </c>
      <c r="D243" t="str">
        <f t="shared" si="6"/>
        <v>4МР/ДУ-3/ММ-81</v>
      </c>
      <c r="E243" t="str">
        <f t="shared" si="7"/>
        <v>Начисление услуг 00000000772 от 31.01.2024 23:59:59</v>
      </c>
    </row>
    <row r="244" spans="1:5" x14ac:dyDescent="0.3">
      <c r="A244" s="142" t="s">
        <v>713</v>
      </c>
      <c r="B244" s="142"/>
      <c r="C244" s="143">
        <v>123.73</v>
      </c>
      <c r="D244" t="str">
        <f t="shared" si="6"/>
        <v>Начисление услуг 00000000772 от 31.01.2024 23:59:59</v>
      </c>
      <c r="E244" t="str">
        <f t="shared" si="7"/>
        <v>л/с №0000000092447</v>
      </c>
    </row>
    <row r="245" spans="1:5" x14ac:dyDescent="0.3">
      <c r="A245" s="144" t="s">
        <v>634</v>
      </c>
      <c r="B245" s="144"/>
      <c r="C245" s="143">
        <v>123.73</v>
      </c>
      <c r="D245" t="str">
        <f t="shared" si="6"/>
        <v>л/с №0000000092447</v>
      </c>
      <c r="E245" t="str">
        <f t="shared" si="7"/>
        <v>4МР/ДУ-3/ММ-82</v>
      </c>
    </row>
    <row r="246" spans="1:5" x14ac:dyDescent="0.3">
      <c r="A246" s="142" t="s">
        <v>368</v>
      </c>
      <c r="B246" s="142" t="s">
        <v>369</v>
      </c>
      <c r="C246" s="143">
        <v>123.73</v>
      </c>
      <c r="D246" t="str">
        <f t="shared" si="6"/>
        <v>4МР/ДУ-3/ММ-82</v>
      </c>
      <c r="E246" t="str">
        <f t="shared" si="7"/>
        <v>Начисление услуг 00000000772 от 31.01.2024 23:59:59</v>
      </c>
    </row>
    <row r="247" spans="1:5" x14ac:dyDescent="0.3">
      <c r="A247" s="142" t="s">
        <v>714</v>
      </c>
      <c r="B247" s="142"/>
      <c r="C247" s="143">
        <v>123.73</v>
      </c>
      <c r="D247" t="str">
        <f t="shared" si="6"/>
        <v>Начисление услуг 00000000772 от 31.01.2024 23:59:59</v>
      </c>
      <c r="E247" t="str">
        <f t="shared" si="7"/>
        <v>л/с №0000000104285</v>
      </c>
    </row>
    <row r="248" spans="1:5" x14ac:dyDescent="0.3">
      <c r="A248" s="144" t="s">
        <v>634</v>
      </c>
      <c r="B248" s="144"/>
      <c r="C248" s="143">
        <v>123.73</v>
      </c>
      <c r="D248" t="str">
        <f t="shared" si="6"/>
        <v>л/с №0000000104285</v>
      </c>
      <c r="E248" t="str">
        <f t="shared" si="7"/>
        <v>4МР/ДУ-3/ММ-83</v>
      </c>
    </row>
    <row r="249" spans="1:5" x14ac:dyDescent="0.3">
      <c r="A249" s="142" t="s">
        <v>370</v>
      </c>
      <c r="B249" s="142" t="s">
        <v>371</v>
      </c>
      <c r="C249" s="143">
        <v>123.73</v>
      </c>
      <c r="D249" t="str">
        <f t="shared" si="6"/>
        <v>4МР/ДУ-3/ММ-83</v>
      </c>
      <c r="E249" t="str">
        <f t="shared" si="7"/>
        <v>Начисление услуг 00000000772 от 31.01.2024 23:59:59</v>
      </c>
    </row>
    <row r="250" spans="1:5" x14ac:dyDescent="0.3">
      <c r="A250" s="142" t="s">
        <v>715</v>
      </c>
      <c r="B250" s="142"/>
      <c r="C250" s="143">
        <v>123.73</v>
      </c>
      <c r="D250" t="str">
        <f t="shared" si="6"/>
        <v>Начисление услуг 00000000772 от 31.01.2024 23:59:59</v>
      </c>
      <c r="E250" t="str">
        <f t="shared" si="7"/>
        <v>л/с №0000000089532</v>
      </c>
    </row>
    <row r="251" spans="1:5" x14ac:dyDescent="0.3">
      <c r="A251" s="144" t="s">
        <v>634</v>
      </c>
      <c r="B251" s="144"/>
      <c r="C251" s="143">
        <v>123.73</v>
      </c>
      <c r="D251" t="str">
        <f t="shared" si="6"/>
        <v>л/с №0000000089532</v>
      </c>
      <c r="E251" t="str">
        <f t="shared" si="7"/>
        <v>4МР/ДУ-3/ММ-84</v>
      </c>
    </row>
    <row r="252" spans="1:5" x14ac:dyDescent="0.3">
      <c r="A252" s="142" t="s">
        <v>372</v>
      </c>
      <c r="B252" s="142" t="s">
        <v>373</v>
      </c>
      <c r="C252" s="143">
        <v>123.73</v>
      </c>
      <c r="D252" t="str">
        <f t="shared" si="6"/>
        <v>4МР/ДУ-3/ММ-84</v>
      </c>
      <c r="E252" t="str">
        <f t="shared" si="7"/>
        <v>Начисление услуг 00000000772 от 31.01.2024 23:59:59</v>
      </c>
    </row>
    <row r="253" spans="1:5" x14ac:dyDescent="0.3">
      <c r="A253" s="142" t="s">
        <v>716</v>
      </c>
      <c r="B253" s="142"/>
      <c r="C253" s="143">
        <v>123.73</v>
      </c>
      <c r="D253" t="str">
        <f t="shared" si="6"/>
        <v>Начисление услуг 00000000772 от 31.01.2024 23:59:59</v>
      </c>
      <c r="E253" t="str">
        <f t="shared" si="7"/>
        <v>л/с №0000000090503</v>
      </c>
    </row>
    <row r="254" spans="1:5" x14ac:dyDescent="0.3">
      <c r="A254" s="144" t="s">
        <v>634</v>
      </c>
      <c r="B254" s="144"/>
      <c r="C254" s="143">
        <v>123.73</v>
      </c>
      <c r="D254" t="str">
        <f t="shared" si="6"/>
        <v>л/с №0000000090503</v>
      </c>
      <c r="E254" t="str">
        <f t="shared" si="7"/>
        <v>4МР/ДУ-3/ММ-85</v>
      </c>
    </row>
    <row r="255" spans="1:5" x14ac:dyDescent="0.3">
      <c r="A255" s="142" t="s">
        <v>374</v>
      </c>
      <c r="B255" s="142" t="s">
        <v>375</v>
      </c>
      <c r="C255" s="143">
        <v>123.73</v>
      </c>
      <c r="D255" t="str">
        <f t="shared" si="6"/>
        <v>4МР/ДУ-3/ММ-85</v>
      </c>
      <c r="E255" t="str">
        <f t="shared" si="7"/>
        <v>Начисление услуг 00000000772 от 31.01.2024 23:59:59</v>
      </c>
    </row>
    <row r="256" spans="1:5" x14ac:dyDescent="0.3">
      <c r="A256" s="142" t="s">
        <v>717</v>
      </c>
      <c r="B256" s="142"/>
      <c r="C256" s="143">
        <v>123.73</v>
      </c>
      <c r="D256" t="str">
        <f t="shared" si="6"/>
        <v>Начисление услуг 00000000772 от 31.01.2024 23:59:59</v>
      </c>
      <c r="E256" t="str">
        <f t="shared" si="7"/>
        <v>л/с №0000000090504</v>
      </c>
    </row>
    <row r="257" spans="1:5" x14ac:dyDescent="0.3">
      <c r="A257" s="144" t="s">
        <v>634</v>
      </c>
      <c r="B257" s="144"/>
      <c r="C257" s="143">
        <v>123.73</v>
      </c>
      <c r="D257" t="str">
        <f t="shared" si="6"/>
        <v>л/с №0000000090504</v>
      </c>
      <c r="E257" t="str">
        <f t="shared" si="7"/>
        <v>4МР/ДУ-3/ММ-86</v>
      </c>
    </row>
    <row r="258" spans="1:5" x14ac:dyDescent="0.3">
      <c r="A258" s="142" t="s">
        <v>376</v>
      </c>
      <c r="B258" s="142" t="s">
        <v>377</v>
      </c>
      <c r="C258" s="143">
        <v>123.73</v>
      </c>
      <c r="D258" t="str">
        <f t="shared" si="6"/>
        <v>4МР/ДУ-3/ММ-86</v>
      </c>
      <c r="E258" t="str">
        <f t="shared" si="7"/>
        <v>Начисление услуг 00000000772 от 31.01.2024 23:59:59</v>
      </c>
    </row>
    <row r="259" spans="1:5" x14ac:dyDescent="0.3">
      <c r="A259" s="142" t="s">
        <v>718</v>
      </c>
      <c r="B259" s="142"/>
      <c r="C259" s="143">
        <v>123.73</v>
      </c>
      <c r="D259" t="str">
        <f t="shared" si="6"/>
        <v>Начисление услуг 00000000772 от 31.01.2024 23:59:59</v>
      </c>
      <c r="E259" t="str">
        <f t="shared" si="7"/>
        <v>л/с №0000000089533</v>
      </c>
    </row>
    <row r="260" spans="1:5" x14ac:dyDescent="0.3">
      <c r="A260" s="144" t="s">
        <v>634</v>
      </c>
      <c r="B260" s="144"/>
      <c r="C260" s="143">
        <v>123.73</v>
      </c>
      <c r="D260" t="str">
        <f t="shared" si="6"/>
        <v>л/с №0000000089533</v>
      </c>
      <c r="E260" t="str">
        <f t="shared" si="7"/>
        <v>4МР/ДУ-3/ММ-87</v>
      </c>
    </row>
    <row r="261" spans="1:5" x14ac:dyDescent="0.3">
      <c r="A261" s="142" t="s">
        <v>378</v>
      </c>
      <c r="B261" s="142" t="s">
        <v>379</v>
      </c>
      <c r="C261" s="143">
        <v>123.73</v>
      </c>
      <c r="D261" t="str">
        <f t="shared" si="6"/>
        <v>4МР/ДУ-3/ММ-87</v>
      </c>
      <c r="E261" t="str">
        <f t="shared" si="7"/>
        <v>Начисление услуг 00000000772 от 31.01.2024 23:59:59</v>
      </c>
    </row>
    <row r="262" spans="1:5" x14ac:dyDescent="0.3">
      <c r="A262" s="142" t="s">
        <v>719</v>
      </c>
      <c r="B262" s="142"/>
      <c r="C262" s="143">
        <v>123.73</v>
      </c>
      <c r="D262" t="str">
        <f t="shared" si="6"/>
        <v>Начисление услуг 00000000772 от 31.01.2024 23:59:59</v>
      </c>
      <c r="E262" t="str">
        <f t="shared" si="7"/>
        <v>л/с №0000000130348</v>
      </c>
    </row>
    <row r="263" spans="1:5" x14ac:dyDescent="0.3">
      <c r="A263" s="144" t="s">
        <v>634</v>
      </c>
      <c r="B263" s="144"/>
      <c r="C263" s="143">
        <v>123.73</v>
      </c>
      <c r="D263" t="str">
        <f t="shared" ref="D263:D326" si="8">A264</f>
        <v>л/с №0000000130348</v>
      </c>
      <c r="E263" t="str">
        <f t="shared" ref="E263:E326" si="9">A265</f>
        <v>МР/ДУ-3/ММ-88</v>
      </c>
    </row>
    <row r="264" spans="1:5" x14ac:dyDescent="0.3">
      <c r="A264" s="142" t="s">
        <v>380</v>
      </c>
      <c r="B264" s="142" t="s">
        <v>381</v>
      </c>
      <c r="C264" s="143">
        <v>123.73</v>
      </c>
      <c r="D264" t="str">
        <f t="shared" si="8"/>
        <v>МР/ДУ-3/ММ-88</v>
      </c>
      <c r="E264" t="str">
        <f t="shared" si="9"/>
        <v>Начисление услуг 00000000772 от 31.01.2024 23:59:59</v>
      </c>
    </row>
    <row r="265" spans="1:5" x14ac:dyDescent="0.3">
      <c r="A265" s="142" t="s">
        <v>720</v>
      </c>
      <c r="B265" s="142"/>
      <c r="C265" s="143">
        <v>123.73</v>
      </c>
      <c r="D265" t="str">
        <f t="shared" si="8"/>
        <v>Начисление услуг 00000000772 от 31.01.2024 23:59:59</v>
      </c>
      <c r="E265" t="str">
        <f t="shared" si="9"/>
        <v>л/с №0000000092365</v>
      </c>
    </row>
    <row r="266" spans="1:5" x14ac:dyDescent="0.3">
      <c r="A266" s="144" t="s">
        <v>634</v>
      </c>
      <c r="B266" s="144"/>
      <c r="C266" s="143">
        <v>123.73</v>
      </c>
      <c r="D266" t="str">
        <f t="shared" si="8"/>
        <v>л/с №0000000092365</v>
      </c>
      <c r="E266" t="str">
        <f t="shared" si="9"/>
        <v>4МР/ДУ-3/ММ-89</v>
      </c>
    </row>
    <row r="267" spans="1:5" x14ac:dyDescent="0.3">
      <c r="A267" s="142" t="s">
        <v>382</v>
      </c>
      <c r="B267" s="142" t="s">
        <v>383</v>
      </c>
      <c r="C267" s="143">
        <v>123.73</v>
      </c>
      <c r="D267" t="str">
        <f t="shared" si="8"/>
        <v>4МР/ДУ-3/ММ-89</v>
      </c>
      <c r="E267" t="str">
        <f t="shared" si="9"/>
        <v>Начисление услуг 00000000772 от 31.01.2024 23:59:59</v>
      </c>
    </row>
    <row r="268" spans="1:5" x14ac:dyDescent="0.3">
      <c r="A268" s="142" t="s">
        <v>721</v>
      </c>
      <c r="B268" s="142"/>
      <c r="C268" s="143">
        <v>123.73</v>
      </c>
      <c r="D268" t="str">
        <f t="shared" si="8"/>
        <v>Начисление услуг 00000000772 от 31.01.2024 23:59:59</v>
      </c>
      <c r="E268" t="str">
        <f t="shared" si="9"/>
        <v>л/с №0000000089486</v>
      </c>
    </row>
    <row r="269" spans="1:5" x14ac:dyDescent="0.3">
      <c r="A269" s="144" t="s">
        <v>634</v>
      </c>
      <c r="B269" s="144"/>
      <c r="C269" s="143">
        <v>123.73</v>
      </c>
      <c r="D269" t="str">
        <f t="shared" si="8"/>
        <v>л/с №0000000089486</v>
      </c>
      <c r="E269" t="str">
        <f t="shared" si="9"/>
        <v>4МР/ДУ-3/ММ-09</v>
      </c>
    </row>
    <row r="270" spans="1:5" x14ac:dyDescent="0.3">
      <c r="A270" s="142" t="s">
        <v>384</v>
      </c>
      <c r="B270" s="142" t="s">
        <v>385</v>
      </c>
      <c r="C270" s="143">
        <v>123.73</v>
      </c>
      <c r="D270" t="str">
        <f t="shared" si="8"/>
        <v>4МР/ДУ-3/ММ-09</v>
      </c>
      <c r="E270" t="str">
        <f t="shared" si="9"/>
        <v>Начисление услуг 00000000772 от 31.01.2024 23:59:59</v>
      </c>
    </row>
    <row r="271" spans="1:5" x14ac:dyDescent="0.3">
      <c r="A271" s="142" t="s">
        <v>722</v>
      </c>
      <c r="B271" s="142"/>
      <c r="C271" s="143">
        <v>123.73</v>
      </c>
      <c r="D271" t="str">
        <f t="shared" si="8"/>
        <v>Начисление услуг 00000000772 от 31.01.2024 23:59:59</v>
      </c>
      <c r="E271" t="str">
        <f t="shared" si="9"/>
        <v>л/с №0000000089534</v>
      </c>
    </row>
    <row r="272" spans="1:5" x14ac:dyDescent="0.3">
      <c r="A272" s="144" t="s">
        <v>634</v>
      </c>
      <c r="B272" s="144"/>
      <c r="C272" s="143">
        <v>123.73</v>
      </c>
      <c r="D272" t="str">
        <f t="shared" si="8"/>
        <v>л/с №0000000089534</v>
      </c>
      <c r="E272" t="str">
        <f t="shared" si="9"/>
        <v>4МР/ДУ-3/ММ-90</v>
      </c>
    </row>
    <row r="273" spans="1:5" x14ac:dyDescent="0.3">
      <c r="A273" s="142" t="s">
        <v>386</v>
      </c>
      <c r="B273" s="142" t="s">
        <v>387</v>
      </c>
      <c r="C273" s="143">
        <v>123.73</v>
      </c>
      <c r="D273" t="str">
        <f t="shared" si="8"/>
        <v>4МР/ДУ-3/ММ-90</v>
      </c>
      <c r="E273" t="str">
        <f t="shared" si="9"/>
        <v>Начисление услуг 00000000772 от 31.01.2024 23:59:59</v>
      </c>
    </row>
    <row r="274" spans="1:5" x14ac:dyDescent="0.3">
      <c r="A274" s="142" t="s">
        <v>723</v>
      </c>
      <c r="B274" s="142"/>
      <c r="C274" s="143">
        <v>123.73</v>
      </c>
      <c r="D274" t="str">
        <f t="shared" si="8"/>
        <v>Начисление услуг 00000000772 от 31.01.2024 23:59:59</v>
      </c>
      <c r="E274" t="str">
        <f t="shared" si="9"/>
        <v>л/с №0000000147063</v>
      </c>
    </row>
    <row r="275" spans="1:5" x14ac:dyDescent="0.3">
      <c r="A275" s="144" t="s">
        <v>634</v>
      </c>
      <c r="B275" s="144"/>
      <c r="C275" s="143">
        <v>123.73</v>
      </c>
      <c r="D275" t="str">
        <f t="shared" si="8"/>
        <v>л/с №0000000147063</v>
      </c>
      <c r="E275" t="str">
        <f t="shared" si="9"/>
        <v>4МР/ДУ-3/ММ-91/ВТОР</v>
      </c>
    </row>
    <row r="276" spans="1:5" x14ac:dyDescent="0.3">
      <c r="A276" s="142" t="s">
        <v>388</v>
      </c>
      <c r="B276" s="142" t="s">
        <v>389</v>
      </c>
      <c r="C276" s="143">
        <v>123.73</v>
      </c>
      <c r="D276" t="str">
        <f t="shared" si="8"/>
        <v>4МР/ДУ-3/ММ-91/ВТОР</v>
      </c>
      <c r="E276" t="str">
        <f t="shared" si="9"/>
        <v>Начисление услуг 00000000772 от 31.01.2024 23:59:59</v>
      </c>
    </row>
    <row r="277" spans="1:5" x14ac:dyDescent="0.3">
      <c r="A277" s="142" t="s">
        <v>724</v>
      </c>
      <c r="B277" s="142"/>
      <c r="C277" s="143">
        <v>123.73</v>
      </c>
      <c r="D277" t="str">
        <f t="shared" si="8"/>
        <v>Начисление услуг 00000000772 от 31.01.2024 23:59:59</v>
      </c>
      <c r="E277" t="str">
        <f t="shared" si="9"/>
        <v>л/с №0000000089535</v>
      </c>
    </row>
    <row r="278" spans="1:5" x14ac:dyDescent="0.3">
      <c r="A278" s="144" t="s">
        <v>634</v>
      </c>
      <c r="B278" s="144"/>
      <c r="C278" s="143">
        <v>123.73</v>
      </c>
      <c r="D278" t="str">
        <f t="shared" si="8"/>
        <v>л/с №0000000089535</v>
      </c>
      <c r="E278" t="str">
        <f t="shared" si="9"/>
        <v>4МР/ДУ-3/ММ-92</v>
      </c>
    </row>
    <row r="279" spans="1:5" x14ac:dyDescent="0.3">
      <c r="A279" s="142" t="s">
        <v>390</v>
      </c>
      <c r="B279" s="142" t="s">
        <v>391</v>
      </c>
      <c r="C279" s="143">
        <v>123.73</v>
      </c>
      <c r="D279" t="str">
        <f t="shared" si="8"/>
        <v>4МР/ДУ-3/ММ-92</v>
      </c>
      <c r="E279" t="str">
        <f t="shared" si="9"/>
        <v>Начисление услуг 00000000772 от 31.01.2024 23:59:59</v>
      </c>
    </row>
    <row r="280" spans="1:5" x14ac:dyDescent="0.3">
      <c r="A280" s="142" t="s">
        <v>725</v>
      </c>
      <c r="B280" s="142"/>
      <c r="C280" s="143">
        <v>123.73</v>
      </c>
      <c r="D280" t="str">
        <f t="shared" si="8"/>
        <v>Начисление услуг 00000000772 от 31.01.2024 23:59:59</v>
      </c>
      <c r="E280" t="str">
        <f t="shared" si="9"/>
        <v>л/с №0000000089536</v>
      </c>
    </row>
    <row r="281" spans="1:5" x14ac:dyDescent="0.3">
      <c r="A281" s="144" t="s">
        <v>634</v>
      </c>
      <c r="B281" s="144"/>
      <c r="C281" s="143">
        <v>123.73</v>
      </c>
      <c r="D281" t="str">
        <f t="shared" si="8"/>
        <v>л/с №0000000089536</v>
      </c>
      <c r="E281" t="str">
        <f t="shared" si="9"/>
        <v>4МР/ДУ-3/ММ-93</v>
      </c>
    </row>
    <row r="282" spans="1:5" x14ac:dyDescent="0.3">
      <c r="A282" s="142" t="s">
        <v>392</v>
      </c>
      <c r="B282" s="142" t="s">
        <v>393</v>
      </c>
      <c r="C282" s="143">
        <v>123.73</v>
      </c>
      <c r="D282" t="str">
        <f t="shared" si="8"/>
        <v>4МР/ДУ-3/ММ-93</v>
      </c>
      <c r="E282" t="str">
        <f t="shared" si="9"/>
        <v>Начисление услуг 00000000772 от 31.01.2024 23:59:59</v>
      </c>
    </row>
    <row r="283" spans="1:5" x14ac:dyDescent="0.3">
      <c r="A283" s="142" t="s">
        <v>726</v>
      </c>
      <c r="B283" s="142"/>
      <c r="C283" s="143">
        <v>123.73</v>
      </c>
      <c r="D283" t="str">
        <f t="shared" si="8"/>
        <v>Начисление услуг 00000000772 от 31.01.2024 23:59:59</v>
      </c>
      <c r="E283" t="str">
        <f t="shared" si="9"/>
        <v>л/с №0000000104546</v>
      </c>
    </row>
    <row r="284" spans="1:5" x14ac:dyDescent="0.3">
      <c r="A284" s="144" t="s">
        <v>634</v>
      </c>
      <c r="B284" s="144"/>
      <c r="C284" s="143">
        <v>123.73</v>
      </c>
      <c r="D284" t="str">
        <f t="shared" si="8"/>
        <v>л/с №0000000104546</v>
      </c>
      <c r="E284" t="str">
        <f t="shared" si="9"/>
        <v>4МР/ДУ-3/ММ-94</v>
      </c>
    </row>
    <row r="285" spans="1:5" x14ac:dyDescent="0.3">
      <c r="A285" s="142" t="s">
        <v>394</v>
      </c>
      <c r="B285" s="142" t="s">
        <v>395</v>
      </c>
      <c r="C285" s="143">
        <v>123.73</v>
      </c>
      <c r="D285" t="str">
        <f t="shared" si="8"/>
        <v>4МР/ДУ-3/ММ-94</v>
      </c>
      <c r="E285" t="str">
        <f t="shared" si="9"/>
        <v>Начисление услуг 00000000772 от 31.01.2024 23:59:59</v>
      </c>
    </row>
    <row r="286" spans="1:5" x14ac:dyDescent="0.3">
      <c r="A286" s="142" t="s">
        <v>727</v>
      </c>
      <c r="B286" s="142"/>
      <c r="C286" s="143">
        <v>123.73</v>
      </c>
      <c r="D286" t="str">
        <f t="shared" si="8"/>
        <v>Начисление услуг 00000000772 от 31.01.2024 23:59:59</v>
      </c>
      <c r="E286" t="str">
        <f t="shared" si="9"/>
        <v>л/с №0000000095977</v>
      </c>
    </row>
    <row r="287" spans="1:5" x14ac:dyDescent="0.3">
      <c r="A287" s="144" t="s">
        <v>634</v>
      </c>
      <c r="B287" s="144"/>
      <c r="C287" s="143">
        <v>123.73</v>
      </c>
      <c r="D287" t="str">
        <f t="shared" si="8"/>
        <v>л/с №0000000095977</v>
      </c>
      <c r="E287" t="str">
        <f t="shared" si="9"/>
        <v>4МР/ДУ-3/ММ-95/ВТОР</v>
      </c>
    </row>
    <row r="288" spans="1:5" x14ac:dyDescent="0.3">
      <c r="A288" s="142" t="s">
        <v>396</v>
      </c>
      <c r="B288" s="142" t="s">
        <v>397</v>
      </c>
      <c r="C288" s="143">
        <v>123.73</v>
      </c>
      <c r="D288" t="str">
        <f t="shared" si="8"/>
        <v>4МР/ДУ-3/ММ-95/ВТОР</v>
      </c>
      <c r="E288" t="str">
        <f t="shared" si="9"/>
        <v>Начисление услуг 00000000772 от 31.01.2024 23:59:59</v>
      </c>
    </row>
    <row r="289" spans="1:5" x14ac:dyDescent="0.3">
      <c r="A289" s="142" t="s">
        <v>728</v>
      </c>
      <c r="B289" s="142"/>
      <c r="C289" s="143">
        <v>123.73</v>
      </c>
      <c r="D289" t="str">
        <f t="shared" si="8"/>
        <v>Начисление услуг 00000000772 от 31.01.2024 23:59:59</v>
      </c>
      <c r="E289" t="str">
        <f t="shared" si="9"/>
        <v>л/с №0000000093924</v>
      </c>
    </row>
    <row r="290" spans="1:5" x14ac:dyDescent="0.3">
      <c r="A290" s="144" t="s">
        <v>634</v>
      </c>
      <c r="B290" s="144"/>
      <c r="C290" s="143">
        <v>123.73</v>
      </c>
      <c r="D290" t="str">
        <f t="shared" si="8"/>
        <v>л/с №0000000093924</v>
      </c>
      <c r="E290" t="str">
        <f t="shared" si="9"/>
        <v>4МР/ДУ-3/КЛ-10</v>
      </c>
    </row>
    <row r="291" spans="1:5" x14ac:dyDescent="0.3">
      <c r="A291" s="142" t="s">
        <v>398</v>
      </c>
      <c r="B291" s="142" t="s">
        <v>399</v>
      </c>
      <c r="C291" s="143">
        <v>31.63</v>
      </c>
      <c r="D291" t="str">
        <f t="shared" si="8"/>
        <v>4МР/ДУ-3/КЛ-10</v>
      </c>
      <c r="E291" t="str">
        <f t="shared" si="9"/>
        <v>Начисление услуг 00000000772 от 31.01.2024 23:59:59</v>
      </c>
    </row>
    <row r="292" spans="1:5" x14ac:dyDescent="0.3">
      <c r="A292" s="142" t="s">
        <v>729</v>
      </c>
      <c r="B292" s="142"/>
      <c r="C292" s="143">
        <v>31.63</v>
      </c>
      <c r="D292" t="str">
        <f t="shared" si="8"/>
        <v>Начисление услуг 00000000772 от 31.01.2024 23:59:59</v>
      </c>
      <c r="E292" t="str">
        <f t="shared" si="9"/>
        <v>л/с №0000000093925</v>
      </c>
    </row>
    <row r="293" spans="1:5" x14ac:dyDescent="0.3">
      <c r="A293" s="144" t="s">
        <v>634</v>
      </c>
      <c r="B293" s="144"/>
      <c r="C293" s="143">
        <v>31.63</v>
      </c>
      <c r="D293" t="str">
        <f t="shared" si="8"/>
        <v>л/с №0000000093925</v>
      </c>
      <c r="E293" t="str">
        <f t="shared" si="9"/>
        <v>4МР/ДУ-3/КЛ-11</v>
      </c>
    </row>
    <row r="294" spans="1:5" x14ac:dyDescent="0.3">
      <c r="A294" s="142" t="s">
        <v>400</v>
      </c>
      <c r="B294" s="142" t="s">
        <v>401</v>
      </c>
      <c r="C294" s="143">
        <v>31.63</v>
      </c>
      <c r="D294" t="str">
        <f t="shared" si="8"/>
        <v>4МР/ДУ-3/КЛ-11</v>
      </c>
      <c r="E294" t="str">
        <f t="shared" si="9"/>
        <v>Начисление услуг 00000000772 от 31.01.2024 23:59:59</v>
      </c>
    </row>
    <row r="295" spans="1:5" x14ac:dyDescent="0.3">
      <c r="A295" s="142" t="s">
        <v>730</v>
      </c>
      <c r="B295" s="142"/>
      <c r="C295" s="143">
        <v>31.63</v>
      </c>
      <c r="D295" t="str">
        <f t="shared" si="8"/>
        <v>Начисление услуг 00000000772 от 31.01.2024 23:59:59</v>
      </c>
      <c r="E295" t="str">
        <f t="shared" si="9"/>
        <v>л/с №0000000093705</v>
      </c>
    </row>
    <row r="296" spans="1:5" x14ac:dyDescent="0.3">
      <c r="A296" s="144" t="s">
        <v>634</v>
      </c>
      <c r="B296" s="144"/>
      <c r="C296" s="143">
        <v>31.63</v>
      </c>
      <c r="D296" t="str">
        <f t="shared" si="8"/>
        <v>л/с №0000000093705</v>
      </c>
      <c r="E296" t="str">
        <f t="shared" si="9"/>
        <v>4МР/ДУ-3/КЛ-12</v>
      </c>
    </row>
    <row r="297" spans="1:5" x14ac:dyDescent="0.3">
      <c r="A297" s="142" t="s">
        <v>402</v>
      </c>
      <c r="B297" s="142" t="s">
        <v>403</v>
      </c>
      <c r="C297" s="143">
        <v>31.63</v>
      </c>
      <c r="D297" t="str">
        <f t="shared" si="8"/>
        <v>4МР/ДУ-3/КЛ-12</v>
      </c>
      <c r="E297" t="str">
        <f t="shared" si="9"/>
        <v>Начисление услуг 00000000772 от 31.01.2024 23:59:59</v>
      </c>
    </row>
    <row r="298" spans="1:5" x14ac:dyDescent="0.3">
      <c r="A298" s="142" t="s">
        <v>731</v>
      </c>
      <c r="B298" s="142"/>
      <c r="C298" s="143">
        <v>31.63</v>
      </c>
      <c r="D298" t="str">
        <f t="shared" si="8"/>
        <v>Начисление услуг 00000000772 от 31.01.2024 23:59:59</v>
      </c>
      <c r="E298" t="str">
        <f t="shared" si="9"/>
        <v>л/с №0000000094407</v>
      </c>
    </row>
    <row r="299" spans="1:5" x14ac:dyDescent="0.3">
      <c r="A299" s="144" t="s">
        <v>634</v>
      </c>
      <c r="B299" s="144"/>
      <c r="C299" s="143">
        <v>31.63</v>
      </c>
      <c r="D299" t="str">
        <f t="shared" si="8"/>
        <v>л/с №0000000094407</v>
      </c>
      <c r="E299" t="str">
        <f t="shared" si="9"/>
        <v>4МР/ДУ-3/КЛ-13</v>
      </c>
    </row>
    <row r="300" spans="1:5" x14ac:dyDescent="0.3">
      <c r="A300" s="142" t="s">
        <v>404</v>
      </c>
      <c r="B300" s="142" t="s">
        <v>405</v>
      </c>
      <c r="C300" s="143">
        <v>31.63</v>
      </c>
      <c r="D300" t="str">
        <f t="shared" si="8"/>
        <v>4МР/ДУ-3/КЛ-13</v>
      </c>
      <c r="E300" t="str">
        <f t="shared" si="9"/>
        <v>Начисление услуг 00000000772 от 31.01.2024 23:59:59</v>
      </c>
    </row>
    <row r="301" spans="1:5" x14ac:dyDescent="0.3">
      <c r="A301" s="142" t="s">
        <v>732</v>
      </c>
      <c r="B301" s="142"/>
      <c r="C301" s="143">
        <v>31.63</v>
      </c>
      <c r="D301" t="str">
        <f t="shared" si="8"/>
        <v>Начисление услуг 00000000772 от 31.01.2024 23:59:59</v>
      </c>
      <c r="E301" t="str">
        <f t="shared" si="9"/>
        <v>л/с №0000000094848</v>
      </c>
    </row>
    <row r="302" spans="1:5" x14ac:dyDescent="0.3">
      <c r="A302" s="144" t="s">
        <v>634</v>
      </c>
      <c r="B302" s="144"/>
      <c r="C302" s="143">
        <v>31.63</v>
      </c>
      <c r="D302" t="str">
        <f t="shared" si="8"/>
        <v>л/с №0000000094848</v>
      </c>
      <c r="E302" t="str">
        <f t="shared" si="9"/>
        <v>4МР/ДУ-3/КЛ-14</v>
      </c>
    </row>
    <row r="303" spans="1:5" x14ac:dyDescent="0.3">
      <c r="A303" s="142" t="s">
        <v>406</v>
      </c>
      <c r="B303" s="142" t="s">
        <v>407</v>
      </c>
      <c r="C303" s="143">
        <v>48.38</v>
      </c>
      <c r="D303" t="str">
        <f t="shared" si="8"/>
        <v>4МР/ДУ-3/КЛ-14</v>
      </c>
      <c r="E303" t="str">
        <f t="shared" si="9"/>
        <v>Начисление услуг 00000000772 от 31.01.2024 23:59:59</v>
      </c>
    </row>
    <row r="304" spans="1:5" x14ac:dyDescent="0.3">
      <c r="A304" s="142" t="s">
        <v>733</v>
      </c>
      <c r="B304" s="142"/>
      <c r="C304" s="143">
        <v>48.38</v>
      </c>
      <c r="D304" t="str">
        <f t="shared" si="8"/>
        <v>Начисление услуг 00000000772 от 31.01.2024 23:59:59</v>
      </c>
      <c r="E304" t="str">
        <f t="shared" si="9"/>
        <v>л/с №0000000093699</v>
      </c>
    </row>
    <row r="305" spans="1:5" x14ac:dyDescent="0.3">
      <c r="A305" s="144" t="s">
        <v>634</v>
      </c>
      <c r="B305" s="144"/>
      <c r="C305" s="143">
        <v>48.38</v>
      </c>
      <c r="D305" t="str">
        <f t="shared" si="8"/>
        <v>л/с №0000000093699</v>
      </c>
      <c r="E305" t="str">
        <f t="shared" si="9"/>
        <v>4МР/ДУ-3/КЛ-15</v>
      </c>
    </row>
    <row r="306" spans="1:5" x14ac:dyDescent="0.3">
      <c r="A306" s="142" t="s">
        <v>408</v>
      </c>
      <c r="B306" s="142" t="s">
        <v>409</v>
      </c>
      <c r="C306" s="143">
        <v>26.05</v>
      </c>
      <c r="D306" t="str">
        <f t="shared" si="8"/>
        <v>4МР/ДУ-3/КЛ-15</v>
      </c>
      <c r="E306" t="str">
        <f t="shared" si="9"/>
        <v>Начисление услуг 00000000772 от 31.01.2024 23:59:59</v>
      </c>
    </row>
    <row r="307" spans="1:5" x14ac:dyDescent="0.3">
      <c r="A307" s="142" t="s">
        <v>734</v>
      </c>
      <c r="B307" s="142"/>
      <c r="C307" s="143">
        <v>26.05</v>
      </c>
      <c r="D307" t="str">
        <f t="shared" si="8"/>
        <v>Начисление услуг 00000000772 от 31.01.2024 23:59:59</v>
      </c>
      <c r="E307" t="str">
        <f t="shared" si="9"/>
        <v>л/с №0000000095818</v>
      </c>
    </row>
    <row r="308" spans="1:5" x14ac:dyDescent="0.3">
      <c r="A308" s="144" t="s">
        <v>634</v>
      </c>
      <c r="B308" s="144"/>
      <c r="C308" s="143">
        <v>26.05</v>
      </c>
      <c r="D308" t="str">
        <f t="shared" si="8"/>
        <v>л/с №0000000095818</v>
      </c>
      <c r="E308" t="str">
        <f t="shared" si="9"/>
        <v>4МР/ДУ-3/КЛ-16</v>
      </c>
    </row>
    <row r="309" spans="1:5" x14ac:dyDescent="0.3">
      <c r="A309" s="142" t="s">
        <v>410</v>
      </c>
      <c r="B309" s="142" t="s">
        <v>411</v>
      </c>
      <c r="C309" s="143">
        <v>25.12</v>
      </c>
      <c r="D309" t="str">
        <f t="shared" si="8"/>
        <v>4МР/ДУ-3/КЛ-16</v>
      </c>
      <c r="E309" t="str">
        <f t="shared" si="9"/>
        <v>Начисление услуг 00000000772 от 31.01.2024 23:59:59</v>
      </c>
    </row>
    <row r="310" spans="1:5" x14ac:dyDescent="0.3">
      <c r="A310" s="142" t="s">
        <v>735</v>
      </c>
      <c r="B310" s="142"/>
      <c r="C310" s="143">
        <v>25.12</v>
      </c>
      <c r="D310" t="str">
        <f t="shared" si="8"/>
        <v>Начисление услуг 00000000772 от 31.01.2024 23:59:59</v>
      </c>
      <c r="E310" t="str">
        <f t="shared" si="9"/>
        <v>л/с №0000000095816</v>
      </c>
    </row>
    <row r="311" spans="1:5" x14ac:dyDescent="0.3">
      <c r="A311" s="144" t="s">
        <v>634</v>
      </c>
      <c r="B311" s="144"/>
      <c r="C311" s="143">
        <v>25.12</v>
      </c>
      <c r="D311" t="str">
        <f t="shared" si="8"/>
        <v>л/с №0000000095816</v>
      </c>
      <c r="E311" t="str">
        <f t="shared" si="9"/>
        <v>4МР/ДУ-3/КЛ-17</v>
      </c>
    </row>
    <row r="312" spans="1:5" x14ac:dyDescent="0.3">
      <c r="A312" s="142" t="s">
        <v>412</v>
      </c>
      <c r="B312" s="142" t="s">
        <v>413</v>
      </c>
      <c r="C312" s="143">
        <v>25.12</v>
      </c>
      <c r="D312" t="str">
        <f t="shared" si="8"/>
        <v>4МР/ДУ-3/КЛ-17</v>
      </c>
      <c r="E312" t="str">
        <f t="shared" si="9"/>
        <v>Начисление услуг 00000000772 от 31.01.2024 23:59:59</v>
      </c>
    </row>
    <row r="313" spans="1:5" x14ac:dyDescent="0.3">
      <c r="A313" s="142" t="s">
        <v>736</v>
      </c>
      <c r="B313" s="142"/>
      <c r="C313" s="143">
        <v>25.12</v>
      </c>
      <c r="D313" t="str">
        <f t="shared" si="8"/>
        <v>Начисление услуг 00000000772 от 31.01.2024 23:59:59</v>
      </c>
      <c r="E313" t="str">
        <f t="shared" si="9"/>
        <v>л/с №0000000095817</v>
      </c>
    </row>
    <row r="314" spans="1:5" x14ac:dyDescent="0.3">
      <c r="A314" s="144" t="s">
        <v>634</v>
      </c>
      <c r="B314" s="144"/>
      <c r="C314" s="143">
        <v>25.12</v>
      </c>
      <c r="D314" t="str">
        <f t="shared" si="8"/>
        <v>л/с №0000000095817</v>
      </c>
      <c r="E314" t="str">
        <f t="shared" si="9"/>
        <v>4МР/ДУ-3/КЛ-18</v>
      </c>
    </row>
    <row r="315" spans="1:5" x14ac:dyDescent="0.3">
      <c r="A315" s="142" t="s">
        <v>414</v>
      </c>
      <c r="B315" s="142" t="s">
        <v>415</v>
      </c>
      <c r="C315" s="143">
        <v>24.19</v>
      </c>
      <c r="D315" t="str">
        <f t="shared" si="8"/>
        <v>4МР/ДУ-3/КЛ-18</v>
      </c>
      <c r="E315" t="str">
        <f t="shared" si="9"/>
        <v>Начисление услуг 00000000772 от 31.01.2024 23:59:59</v>
      </c>
    </row>
    <row r="316" spans="1:5" x14ac:dyDescent="0.3">
      <c r="A316" s="142" t="s">
        <v>737</v>
      </c>
      <c r="B316" s="142"/>
      <c r="C316" s="143">
        <v>24.19</v>
      </c>
      <c r="D316" t="str">
        <f t="shared" si="8"/>
        <v>Начисление услуг 00000000772 от 31.01.2024 23:59:59</v>
      </c>
      <c r="E316" t="str">
        <f t="shared" si="9"/>
        <v>л/с №0000000112481</v>
      </c>
    </row>
    <row r="317" spans="1:5" x14ac:dyDescent="0.3">
      <c r="A317" s="144" t="s">
        <v>634</v>
      </c>
      <c r="B317" s="144"/>
      <c r="C317" s="143">
        <v>24.19</v>
      </c>
      <c r="D317" t="str">
        <f t="shared" si="8"/>
        <v>л/с №0000000112481</v>
      </c>
      <c r="E317" t="str">
        <f t="shared" si="9"/>
        <v>4МР/ДУ-3/КЛ-19/ВТОР</v>
      </c>
    </row>
    <row r="318" spans="1:5" x14ac:dyDescent="0.3">
      <c r="A318" s="142" t="s">
        <v>416</v>
      </c>
      <c r="B318" s="142" t="s">
        <v>417</v>
      </c>
      <c r="C318" s="143">
        <v>20.47</v>
      </c>
      <c r="D318" t="str">
        <f t="shared" si="8"/>
        <v>4МР/ДУ-3/КЛ-19/ВТОР</v>
      </c>
      <c r="E318" t="str">
        <f t="shared" si="9"/>
        <v>Начисление услуг 00000000772 от 31.01.2024 23:59:59</v>
      </c>
    </row>
    <row r="319" spans="1:5" x14ac:dyDescent="0.3">
      <c r="A319" s="142" t="s">
        <v>738</v>
      </c>
      <c r="B319" s="142"/>
      <c r="C319" s="143">
        <v>20.47</v>
      </c>
      <c r="D319" t="str">
        <f t="shared" si="8"/>
        <v>Начисление услуг 00000000772 от 31.01.2024 23:59:59</v>
      </c>
      <c r="E319" t="str">
        <f t="shared" si="9"/>
        <v>л/с №0000000113637</v>
      </c>
    </row>
    <row r="320" spans="1:5" x14ac:dyDescent="0.3">
      <c r="A320" s="144" t="s">
        <v>634</v>
      </c>
      <c r="B320" s="144"/>
      <c r="C320" s="143">
        <v>20.47</v>
      </c>
      <c r="D320" t="str">
        <f t="shared" si="8"/>
        <v>л/с №0000000113637</v>
      </c>
      <c r="E320" t="str">
        <f t="shared" si="9"/>
        <v>4МР/ДУ-3/КЛ-1/ВТОР</v>
      </c>
    </row>
    <row r="321" spans="1:5" x14ac:dyDescent="0.3">
      <c r="A321" s="142" t="s">
        <v>418</v>
      </c>
      <c r="B321" s="142" t="s">
        <v>419</v>
      </c>
      <c r="C321" s="143">
        <v>48.38</v>
      </c>
      <c r="D321" t="str">
        <f t="shared" si="8"/>
        <v>4МР/ДУ-3/КЛ-1/ВТОР</v>
      </c>
      <c r="E321" t="str">
        <f t="shared" si="9"/>
        <v>Начисление услуг 00000000772 от 31.01.2024 23:59:59</v>
      </c>
    </row>
    <row r="322" spans="1:5" x14ac:dyDescent="0.3">
      <c r="A322" s="142" t="s">
        <v>739</v>
      </c>
      <c r="B322" s="142"/>
      <c r="C322" s="143">
        <v>48.38</v>
      </c>
      <c r="D322" t="str">
        <f t="shared" si="8"/>
        <v>Начисление услуг 00000000772 от 31.01.2024 23:59:59</v>
      </c>
      <c r="E322" t="str">
        <f t="shared" si="9"/>
        <v>л/с №0000000095423</v>
      </c>
    </row>
    <row r="323" spans="1:5" x14ac:dyDescent="0.3">
      <c r="A323" s="144" t="s">
        <v>634</v>
      </c>
      <c r="B323" s="144"/>
      <c r="C323" s="143">
        <v>48.38</v>
      </c>
      <c r="D323" t="str">
        <f t="shared" si="8"/>
        <v>л/с №0000000095423</v>
      </c>
      <c r="E323" t="str">
        <f t="shared" si="9"/>
        <v>4МР/ДУ-3/КЛ-20</v>
      </c>
    </row>
    <row r="324" spans="1:5" x14ac:dyDescent="0.3">
      <c r="A324" s="142" t="s">
        <v>420</v>
      </c>
      <c r="B324" s="142" t="s">
        <v>421</v>
      </c>
      <c r="C324" s="143">
        <v>24.19</v>
      </c>
      <c r="D324" t="str">
        <f t="shared" si="8"/>
        <v>4МР/ДУ-3/КЛ-20</v>
      </c>
      <c r="E324" t="str">
        <f t="shared" si="9"/>
        <v>Начисление услуг 00000000772 от 31.01.2024 23:59:59</v>
      </c>
    </row>
    <row r="325" spans="1:5" x14ac:dyDescent="0.3">
      <c r="A325" s="142" t="s">
        <v>740</v>
      </c>
      <c r="B325" s="142"/>
      <c r="C325" s="143">
        <v>24.19</v>
      </c>
      <c r="D325" t="str">
        <f t="shared" si="8"/>
        <v>Начисление услуг 00000000772 от 31.01.2024 23:59:59</v>
      </c>
      <c r="E325" t="str">
        <f t="shared" si="9"/>
        <v>л/с №0000000095844</v>
      </c>
    </row>
    <row r="326" spans="1:5" x14ac:dyDescent="0.3">
      <c r="A326" s="144" t="s">
        <v>634</v>
      </c>
      <c r="B326" s="144"/>
      <c r="C326" s="143">
        <v>24.19</v>
      </c>
      <c r="D326" t="str">
        <f t="shared" si="8"/>
        <v>л/с №0000000095844</v>
      </c>
      <c r="E326" t="str">
        <f t="shared" si="9"/>
        <v>4МР/ДУ-3/КЛ-21</v>
      </c>
    </row>
    <row r="327" spans="1:5" x14ac:dyDescent="0.3">
      <c r="A327" s="142" t="s">
        <v>422</v>
      </c>
      <c r="B327" s="142" t="s">
        <v>423</v>
      </c>
      <c r="C327" s="143">
        <v>20.47</v>
      </c>
      <c r="D327" t="str">
        <f t="shared" ref="D327:D390" si="10">A328</f>
        <v>4МР/ДУ-3/КЛ-21</v>
      </c>
      <c r="E327" t="str">
        <f t="shared" ref="E327:E390" si="11">A329</f>
        <v>Начисление услуг 00000000772 от 31.01.2024 23:59:59</v>
      </c>
    </row>
    <row r="328" spans="1:5" x14ac:dyDescent="0.3">
      <c r="A328" s="142" t="s">
        <v>741</v>
      </c>
      <c r="B328" s="142"/>
      <c r="C328" s="143">
        <v>20.47</v>
      </c>
      <c r="D328" t="str">
        <f t="shared" si="10"/>
        <v>Начисление услуг 00000000772 от 31.01.2024 23:59:59</v>
      </c>
      <c r="E328" t="str">
        <f t="shared" si="11"/>
        <v>л/с №0000000093975</v>
      </c>
    </row>
    <row r="329" spans="1:5" x14ac:dyDescent="0.3">
      <c r="A329" s="144" t="s">
        <v>634</v>
      </c>
      <c r="B329" s="144"/>
      <c r="C329" s="143">
        <v>20.47</v>
      </c>
      <c r="D329" t="str">
        <f t="shared" si="10"/>
        <v>л/с №0000000093975</v>
      </c>
      <c r="E329" t="str">
        <f t="shared" si="11"/>
        <v>4МР/ДУ-3/КЛ-22</v>
      </c>
    </row>
    <row r="330" spans="1:5" x14ac:dyDescent="0.3">
      <c r="A330" s="142" t="s">
        <v>424</v>
      </c>
      <c r="B330" s="142" t="s">
        <v>425</v>
      </c>
      <c r="C330" s="143">
        <v>25.12</v>
      </c>
      <c r="D330" t="str">
        <f t="shared" si="10"/>
        <v>4МР/ДУ-3/КЛ-22</v>
      </c>
      <c r="E330" t="str">
        <f t="shared" si="11"/>
        <v>Начисление услуг 00000000772 от 31.01.2024 23:59:59</v>
      </c>
    </row>
    <row r="331" spans="1:5" x14ac:dyDescent="0.3">
      <c r="A331" s="142" t="s">
        <v>742</v>
      </c>
      <c r="B331" s="142"/>
      <c r="C331" s="143">
        <v>25.12</v>
      </c>
      <c r="D331" t="str">
        <f t="shared" si="10"/>
        <v>Начисление услуг 00000000772 от 31.01.2024 23:59:59</v>
      </c>
      <c r="E331" t="str">
        <f t="shared" si="11"/>
        <v>л/с №0000000093976</v>
      </c>
    </row>
    <row r="332" spans="1:5" x14ac:dyDescent="0.3">
      <c r="A332" s="144" t="s">
        <v>634</v>
      </c>
      <c r="B332" s="144"/>
      <c r="C332" s="143">
        <v>25.12</v>
      </c>
      <c r="D332" t="str">
        <f t="shared" si="10"/>
        <v>л/с №0000000093976</v>
      </c>
      <c r="E332" t="str">
        <f t="shared" si="11"/>
        <v>4МР/ДУ-3/КЛ-23</v>
      </c>
    </row>
    <row r="333" spans="1:5" x14ac:dyDescent="0.3">
      <c r="A333" s="142" t="s">
        <v>426</v>
      </c>
      <c r="B333" s="142" t="s">
        <v>427</v>
      </c>
      <c r="C333" s="143">
        <v>43.73</v>
      </c>
      <c r="D333" t="str">
        <f t="shared" si="10"/>
        <v>4МР/ДУ-3/КЛ-23</v>
      </c>
      <c r="E333" t="str">
        <f t="shared" si="11"/>
        <v>Начисление услуг 00000000772 от 31.01.2024 23:59:59</v>
      </c>
    </row>
    <row r="334" spans="1:5" x14ac:dyDescent="0.3">
      <c r="A334" s="142" t="s">
        <v>743</v>
      </c>
      <c r="B334" s="142"/>
      <c r="C334" s="143">
        <v>43.73</v>
      </c>
      <c r="D334" t="str">
        <f t="shared" si="10"/>
        <v>Начисление услуг 00000000772 от 31.01.2024 23:59:59</v>
      </c>
      <c r="E334" t="str">
        <f t="shared" si="11"/>
        <v>л/с №0000000127524</v>
      </c>
    </row>
    <row r="335" spans="1:5" x14ac:dyDescent="0.3">
      <c r="A335" s="144" t="s">
        <v>634</v>
      </c>
      <c r="B335" s="144"/>
      <c r="C335" s="143">
        <v>43.73</v>
      </c>
      <c r="D335" t="str">
        <f t="shared" si="10"/>
        <v>л/с №0000000127524</v>
      </c>
      <c r="E335" t="str">
        <f t="shared" si="11"/>
        <v>4МР/ДУ-3/КЛ-24Втор-1</v>
      </c>
    </row>
    <row r="336" spans="1:5" x14ac:dyDescent="0.3">
      <c r="A336" s="142" t="s">
        <v>428</v>
      </c>
      <c r="B336" s="142" t="s">
        <v>429</v>
      </c>
      <c r="C336" s="143">
        <v>21.4</v>
      </c>
      <c r="D336" t="str">
        <f t="shared" si="10"/>
        <v>4МР/ДУ-3/КЛ-24Втор-1</v>
      </c>
      <c r="E336" t="str">
        <f t="shared" si="11"/>
        <v>Начисление услуг 00000000772 от 31.01.2024 23:59:59</v>
      </c>
    </row>
    <row r="337" spans="1:5" x14ac:dyDescent="0.3">
      <c r="A337" s="142" t="s">
        <v>744</v>
      </c>
      <c r="B337" s="142"/>
      <c r="C337" s="143">
        <v>21.4</v>
      </c>
      <c r="D337" t="str">
        <f t="shared" si="10"/>
        <v>Начисление услуг 00000000772 от 31.01.2024 23:59:59</v>
      </c>
      <c r="E337" t="str">
        <f t="shared" si="11"/>
        <v>л/с №0000000093817</v>
      </c>
    </row>
    <row r="338" spans="1:5" x14ac:dyDescent="0.3">
      <c r="A338" s="144" t="s">
        <v>634</v>
      </c>
      <c r="B338" s="144"/>
      <c r="C338" s="143">
        <v>21.4</v>
      </c>
      <c r="D338" t="str">
        <f t="shared" si="10"/>
        <v>л/с №0000000093817</v>
      </c>
      <c r="E338" t="str">
        <f t="shared" si="11"/>
        <v>4МР/ДУ-3/КЛ-25</v>
      </c>
    </row>
    <row r="339" spans="1:5" x14ac:dyDescent="0.3">
      <c r="A339" s="142" t="s">
        <v>430</v>
      </c>
      <c r="B339" s="142" t="s">
        <v>431</v>
      </c>
      <c r="C339" s="143">
        <v>26.05</v>
      </c>
      <c r="D339" t="str">
        <f t="shared" si="10"/>
        <v>4МР/ДУ-3/КЛ-25</v>
      </c>
      <c r="E339" t="str">
        <f t="shared" si="11"/>
        <v>Начисление услуг 00000000772 от 31.01.2024 23:59:59</v>
      </c>
    </row>
    <row r="340" spans="1:5" x14ac:dyDescent="0.3">
      <c r="A340" s="142" t="s">
        <v>745</v>
      </c>
      <c r="B340" s="142"/>
      <c r="C340" s="143">
        <v>26.05</v>
      </c>
      <c r="D340" t="str">
        <f t="shared" si="10"/>
        <v>Начисление услуг 00000000772 от 31.01.2024 23:59:59</v>
      </c>
      <c r="E340" t="str">
        <f t="shared" si="11"/>
        <v>л/с №0000000093818</v>
      </c>
    </row>
    <row r="341" spans="1:5" x14ac:dyDescent="0.3">
      <c r="A341" s="144" t="s">
        <v>634</v>
      </c>
      <c r="B341" s="144"/>
      <c r="C341" s="143">
        <v>26.05</v>
      </c>
      <c r="D341" t="str">
        <f t="shared" si="10"/>
        <v>л/с №0000000093818</v>
      </c>
      <c r="E341" t="str">
        <f t="shared" si="11"/>
        <v>4МР/ДУ-3/КЛ-26</v>
      </c>
    </row>
    <row r="342" spans="1:5" x14ac:dyDescent="0.3">
      <c r="A342" s="142" t="s">
        <v>432</v>
      </c>
      <c r="B342" s="142" t="s">
        <v>433</v>
      </c>
      <c r="C342" s="143">
        <v>26.05</v>
      </c>
      <c r="D342" t="str">
        <f t="shared" si="10"/>
        <v>4МР/ДУ-3/КЛ-26</v>
      </c>
      <c r="E342" t="str">
        <f t="shared" si="11"/>
        <v>Начисление услуг 00000000772 от 31.01.2024 23:59:59</v>
      </c>
    </row>
    <row r="343" spans="1:5" x14ac:dyDescent="0.3">
      <c r="A343" s="142" t="s">
        <v>746</v>
      </c>
      <c r="B343" s="142"/>
      <c r="C343" s="143">
        <v>26.05</v>
      </c>
      <c r="D343" t="str">
        <f t="shared" si="10"/>
        <v>Начисление услуг 00000000772 от 31.01.2024 23:59:59</v>
      </c>
      <c r="E343" t="str">
        <f t="shared" si="11"/>
        <v>л/с №0000000095846</v>
      </c>
    </row>
    <row r="344" spans="1:5" x14ac:dyDescent="0.3">
      <c r="A344" s="144" t="s">
        <v>634</v>
      </c>
      <c r="B344" s="144"/>
      <c r="C344" s="143">
        <v>26.05</v>
      </c>
      <c r="D344" t="str">
        <f t="shared" si="10"/>
        <v>л/с №0000000095846</v>
      </c>
      <c r="E344" t="str">
        <f t="shared" si="11"/>
        <v>4МР/ДУ-3/КЛ-27</v>
      </c>
    </row>
    <row r="345" spans="1:5" x14ac:dyDescent="0.3">
      <c r="A345" s="142" t="s">
        <v>434</v>
      </c>
      <c r="B345" s="142" t="s">
        <v>435</v>
      </c>
      <c r="C345" s="143">
        <v>41.87</v>
      </c>
      <c r="D345" t="str">
        <f t="shared" si="10"/>
        <v>4МР/ДУ-3/КЛ-27</v>
      </c>
      <c r="E345" t="str">
        <f t="shared" si="11"/>
        <v>Начисление услуг 00000000772 от 31.01.2024 23:59:59</v>
      </c>
    </row>
    <row r="346" spans="1:5" x14ac:dyDescent="0.3">
      <c r="A346" s="142" t="s">
        <v>747</v>
      </c>
      <c r="B346" s="142"/>
      <c r="C346" s="143">
        <v>41.87</v>
      </c>
      <c r="D346" t="str">
        <f t="shared" si="10"/>
        <v>Начисление услуг 00000000772 от 31.01.2024 23:59:59</v>
      </c>
      <c r="E346" t="str">
        <f t="shared" si="11"/>
        <v>л/с №0000000094850</v>
      </c>
    </row>
    <row r="347" spans="1:5" x14ac:dyDescent="0.3">
      <c r="A347" s="144" t="s">
        <v>634</v>
      </c>
      <c r="B347" s="144"/>
      <c r="C347" s="143">
        <v>41.87</v>
      </c>
      <c r="D347" t="str">
        <f t="shared" si="10"/>
        <v>л/с №0000000094850</v>
      </c>
      <c r="E347" t="str">
        <f t="shared" si="11"/>
        <v>4МР/ДУ-3/КЛ-28</v>
      </c>
    </row>
    <row r="348" spans="1:5" x14ac:dyDescent="0.3">
      <c r="A348" s="142" t="s">
        <v>436</v>
      </c>
      <c r="B348" s="142" t="s">
        <v>437</v>
      </c>
      <c r="C348" s="143">
        <v>36.28</v>
      </c>
      <c r="D348" t="str">
        <f t="shared" si="10"/>
        <v>4МР/ДУ-3/КЛ-28</v>
      </c>
      <c r="E348" t="str">
        <f t="shared" si="11"/>
        <v>Начисление услуг 00000000772 от 31.01.2024 23:59:59</v>
      </c>
    </row>
    <row r="349" spans="1:5" x14ac:dyDescent="0.3">
      <c r="A349" s="142" t="s">
        <v>748</v>
      </c>
      <c r="B349" s="142"/>
      <c r="C349" s="143">
        <v>36.28</v>
      </c>
      <c r="D349" t="str">
        <f t="shared" si="10"/>
        <v>Начисление услуг 00000000772 от 31.01.2024 23:59:59</v>
      </c>
      <c r="E349" t="str">
        <f t="shared" si="11"/>
        <v>л/с №0000000093706</v>
      </c>
    </row>
    <row r="350" spans="1:5" x14ac:dyDescent="0.3">
      <c r="A350" s="144" t="s">
        <v>634</v>
      </c>
      <c r="B350" s="144"/>
      <c r="C350" s="143">
        <v>36.28</v>
      </c>
      <c r="D350" t="str">
        <f t="shared" si="10"/>
        <v>л/с №0000000093706</v>
      </c>
      <c r="E350" t="str">
        <f t="shared" si="11"/>
        <v>4МР/ДУ-3/КЛ-29</v>
      </c>
    </row>
    <row r="351" spans="1:5" x14ac:dyDescent="0.3">
      <c r="A351" s="142" t="s">
        <v>438</v>
      </c>
      <c r="B351" s="142" t="s">
        <v>439</v>
      </c>
      <c r="C351" s="143">
        <v>33.49</v>
      </c>
      <c r="D351" t="str">
        <f t="shared" si="10"/>
        <v>4МР/ДУ-3/КЛ-29</v>
      </c>
      <c r="E351" t="str">
        <f t="shared" si="11"/>
        <v>Начисление услуг 00000000772 от 31.01.2024 23:59:59</v>
      </c>
    </row>
    <row r="352" spans="1:5" x14ac:dyDescent="0.3">
      <c r="A352" s="142" t="s">
        <v>749</v>
      </c>
      <c r="B352" s="142"/>
      <c r="C352" s="143">
        <v>33.49</v>
      </c>
      <c r="D352" t="str">
        <f t="shared" si="10"/>
        <v>Начисление услуг 00000000772 от 31.01.2024 23:59:59</v>
      </c>
      <c r="E352" t="str">
        <f t="shared" si="11"/>
        <v>л/с №0000000093707</v>
      </c>
    </row>
    <row r="353" spans="1:5" x14ac:dyDescent="0.3">
      <c r="A353" s="144" t="s">
        <v>634</v>
      </c>
      <c r="B353" s="144"/>
      <c r="C353" s="143">
        <v>33.49</v>
      </c>
      <c r="D353" t="str">
        <f t="shared" si="10"/>
        <v>л/с №0000000093707</v>
      </c>
      <c r="E353" t="str">
        <f t="shared" si="11"/>
        <v>4МР/ДУ-3/КЛ-02</v>
      </c>
    </row>
    <row r="354" spans="1:5" x14ac:dyDescent="0.3">
      <c r="A354" s="142" t="s">
        <v>440</v>
      </c>
      <c r="B354" s="142" t="s">
        <v>441</v>
      </c>
      <c r="C354" s="143">
        <v>23.26</v>
      </c>
      <c r="D354" t="str">
        <f t="shared" si="10"/>
        <v>4МР/ДУ-3/КЛ-02</v>
      </c>
      <c r="E354" t="str">
        <f t="shared" si="11"/>
        <v>Начисление услуг 00000000772 от 31.01.2024 23:59:59</v>
      </c>
    </row>
    <row r="355" spans="1:5" x14ac:dyDescent="0.3">
      <c r="A355" s="142" t="s">
        <v>750</v>
      </c>
      <c r="B355" s="142"/>
      <c r="C355" s="143">
        <v>23.26</v>
      </c>
      <c r="D355" t="str">
        <f t="shared" si="10"/>
        <v>Начисление услуг 00000000772 от 31.01.2024 23:59:59</v>
      </c>
      <c r="E355" t="str">
        <f t="shared" si="11"/>
        <v>л/с №0000000093703</v>
      </c>
    </row>
    <row r="356" spans="1:5" x14ac:dyDescent="0.3">
      <c r="A356" s="144" t="s">
        <v>634</v>
      </c>
      <c r="B356" s="144"/>
      <c r="C356" s="143">
        <v>23.26</v>
      </c>
      <c r="D356" t="str">
        <f t="shared" si="10"/>
        <v>л/с №0000000093703</v>
      </c>
      <c r="E356" t="str">
        <f t="shared" si="11"/>
        <v>4МР/ДУ-3/КЛ-30</v>
      </c>
    </row>
    <row r="357" spans="1:5" x14ac:dyDescent="0.3">
      <c r="A357" s="142" t="s">
        <v>442</v>
      </c>
      <c r="B357" s="142" t="s">
        <v>443</v>
      </c>
      <c r="C357" s="143">
        <v>33.49</v>
      </c>
      <c r="D357" t="str">
        <f t="shared" si="10"/>
        <v>4МР/ДУ-3/КЛ-30</v>
      </c>
      <c r="E357" t="str">
        <f t="shared" si="11"/>
        <v>Начисление услуг 00000000772 от 31.01.2024 23:59:59</v>
      </c>
    </row>
    <row r="358" spans="1:5" x14ac:dyDescent="0.3">
      <c r="A358" s="142" t="s">
        <v>751</v>
      </c>
      <c r="B358" s="142"/>
      <c r="C358" s="143">
        <v>33.49</v>
      </c>
      <c r="D358" t="str">
        <f t="shared" si="10"/>
        <v>Начисление услуг 00000000772 от 31.01.2024 23:59:59</v>
      </c>
      <c r="E358" t="str">
        <f t="shared" si="11"/>
        <v>л/с №0000000093709</v>
      </c>
    </row>
    <row r="359" spans="1:5" x14ac:dyDescent="0.3">
      <c r="A359" s="144" t="s">
        <v>634</v>
      </c>
      <c r="B359" s="144"/>
      <c r="C359" s="143">
        <v>33.49</v>
      </c>
      <c r="D359" t="str">
        <f t="shared" si="10"/>
        <v>л/с №0000000093709</v>
      </c>
      <c r="E359" t="str">
        <f t="shared" si="11"/>
        <v>4МР/ДУ-3/КЛ-31</v>
      </c>
    </row>
    <row r="360" spans="1:5" x14ac:dyDescent="0.3">
      <c r="A360" s="142" t="s">
        <v>444</v>
      </c>
      <c r="B360" s="142" t="s">
        <v>445</v>
      </c>
      <c r="C360" s="143">
        <v>33.49</v>
      </c>
      <c r="D360" t="str">
        <f t="shared" si="10"/>
        <v>4МР/ДУ-3/КЛ-31</v>
      </c>
      <c r="E360" t="str">
        <f t="shared" si="11"/>
        <v>Начисление услуг 00000000772 от 31.01.2024 23:59:59</v>
      </c>
    </row>
    <row r="361" spans="1:5" x14ac:dyDescent="0.3">
      <c r="A361" s="142" t="s">
        <v>752</v>
      </c>
      <c r="B361" s="142"/>
      <c r="C361" s="143">
        <v>33.49</v>
      </c>
      <c r="D361" t="str">
        <f t="shared" si="10"/>
        <v>Начисление услуг 00000000772 от 31.01.2024 23:59:59</v>
      </c>
      <c r="E361" t="str">
        <f t="shared" si="11"/>
        <v>л/с №0000000093710</v>
      </c>
    </row>
    <row r="362" spans="1:5" x14ac:dyDescent="0.3">
      <c r="A362" s="144" t="s">
        <v>634</v>
      </c>
      <c r="B362" s="144"/>
      <c r="C362" s="143">
        <v>33.49</v>
      </c>
      <c r="D362" t="str">
        <f t="shared" si="10"/>
        <v>л/с №0000000093710</v>
      </c>
      <c r="E362" t="str">
        <f t="shared" si="11"/>
        <v>4МР/ДУ-3/КЛ-32</v>
      </c>
    </row>
    <row r="363" spans="1:5" x14ac:dyDescent="0.3">
      <c r="A363" s="142" t="s">
        <v>446</v>
      </c>
      <c r="B363" s="142" t="s">
        <v>447</v>
      </c>
      <c r="C363" s="143">
        <v>33.49</v>
      </c>
      <c r="D363" t="str">
        <f t="shared" si="10"/>
        <v>4МР/ДУ-3/КЛ-32</v>
      </c>
      <c r="E363" t="str">
        <f t="shared" si="11"/>
        <v>Начисление услуг 00000000772 от 31.01.2024 23:59:59</v>
      </c>
    </row>
    <row r="364" spans="1:5" x14ac:dyDescent="0.3">
      <c r="A364" s="142" t="s">
        <v>753</v>
      </c>
      <c r="B364" s="142"/>
      <c r="C364" s="143">
        <v>33.49</v>
      </c>
      <c r="D364" t="str">
        <f t="shared" si="10"/>
        <v>Начисление услуг 00000000772 от 31.01.2024 23:59:59</v>
      </c>
      <c r="E364" t="str">
        <f t="shared" si="11"/>
        <v>л/с №0000001155111</v>
      </c>
    </row>
    <row r="365" spans="1:5" x14ac:dyDescent="0.3">
      <c r="A365" s="144" t="s">
        <v>634</v>
      </c>
      <c r="B365" s="144"/>
      <c r="C365" s="143">
        <v>33.49</v>
      </c>
      <c r="D365" t="str">
        <f t="shared" si="10"/>
        <v>л/с №0000001155111</v>
      </c>
      <c r="E365" t="str">
        <f t="shared" si="11"/>
        <v>4МР/ДУ-3/КЛ-33/Втор-1</v>
      </c>
    </row>
    <row r="366" spans="1:5" x14ac:dyDescent="0.3">
      <c r="A366" s="142" t="s">
        <v>449</v>
      </c>
      <c r="B366" s="142" t="s">
        <v>448</v>
      </c>
      <c r="C366" s="143">
        <v>33.49</v>
      </c>
      <c r="D366" t="str">
        <f t="shared" si="10"/>
        <v>4МР/ДУ-3/КЛ-33/Втор-1</v>
      </c>
      <c r="E366" t="str">
        <f t="shared" si="11"/>
        <v>Начисление услуг 00000000772 от 31.01.2024 23:59:59</v>
      </c>
    </row>
    <row r="367" spans="1:5" x14ac:dyDescent="0.3">
      <c r="A367" s="142" t="s">
        <v>754</v>
      </c>
      <c r="B367" s="142"/>
      <c r="C367" s="143">
        <v>33.49</v>
      </c>
      <c r="D367" t="str">
        <f t="shared" si="10"/>
        <v>Начисление услуг 00000000772 от 31.01.2024 23:59:59</v>
      </c>
      <c r="E367" t="str">
        <f t="shared" si="11"/>
        <v>л/с №0000000094408</v>
      </c>
    </row>
    <row r="368" spans="1:5" x14ac:dyDescent="0.3">
      <c r="A368" s="144" t="s">
        <v>634</v>
      </c>
      <c r="B368" s="144"/>
      <c r="C368" s="143">
        <v>33.49</v>
      </c>
      <c r="D368" t="str">
        <f t="shared" si="10"/>
        <v>л/с №0000000094408</v>
      </c>
      <c r="E368" t="str">
        <f t="shared" si="11"/>
        <v>4МР/ДУ-3/КЛ-34</v>
      </c>
    </row>
    <row r="369" spans="1:5" x14ac:dyDescent="0.3">
      <c r="A369" s="142" t="s">
        <v>450</v>
      </c>
      <c r="B369" s="142" t="s">
        <v>451</v>
      </c>
      <c r="C369" s="143">
        <v>70.709999999999994</v>
      </c>
      <c r="D369" t="str">
        <f t="shared" si="10"/>
        <v>4МР/ДУ-3/КЛ-34</v>
      </c>
      <c r="E369" t="str">
        <f t="shared" si="11"/>
        <v>Начисление услуг 00000000772 от 31.01.2024 23:59:59</v>
      </c>
    </row>
    <row r="370" spans="1:5" x14ac:dyDescent="0.3">
      <c r="A370" s="142" t="s">
        <v>755</v>
      </c>
      <c r="B370" s="142"/>
      <c r="C370" s="143">
        <v>70.709999999999994</v>
      </c>
      <c r="D370" t="str">
        <f t="shared" si="10"/>
        <v>Начисление услуг 00000000772 от 31.01.2024 23:59:59</v>
      </c>
      <c r="E370" t="str">
        <f t="shared" si="11"/>
        <v>л/с №0000000093695</v>
      </c>
    </row>
    <row r="371" spans="1:5" x14ac:dyDescent="0.3">
      <c r="A371" s="144" t="s">
        <v>634</v>
      </c>
      <c r="B371" s="144"/>
      <c r="C371" s="143">
        <v>70.709999999999994</v>
      </c>
      <c r="D371" t="str">
        <f t="shared" si="10"/>
        <v>л/с №0000000093695</v>
      </c>
      <c r="E371" t="str">
        <f t="shared" si="11"/>
        <v>4МР/ДУ-3/КЛ-35</v>
      </c>
    </row>
    <row r="372" spans="1:5" x14ac:dyDescent="0.3">
      <c r="A372" s="142" t="s">
        <v>452</v>
      </c>
      <c r="B372" s="142" t="s">
        <v>453</v>
      </c>
      <c r="C372" s="143">
        <v>55.82</v>
      </c>
      <c r="D372" t="str">
        <f t="shared" si="10"/>
        <v>4МР/ДУ-3/КЛ-35</v>
      </c>
      <c r="E372" t="str">
        <f t="shared" si="11"/>
        <v>Начисление услуг 00000000772 от 31.01.2024 23:59:59</v>
      </c>
    </row>
    <row r="373" spans="1:5" x14ac:dyDescent="0.3">
      <c r="A373" s="142" t="s">
        <v>756</v>
      </c>
      <c r="B373" s="142"/>
      <c r="C373" s="143">
        <v>55.82</v>
      </c>
      <c r="D373" t="str">
        <f t="shared" si="10"/>
        <v>Начисление услуг 00000000772 от 31.01.2024 23:59:59</v>
      </c>
      <c r="E373" t="str">
        <f t="shared" si="11"/>
        <v>л/с №0000000093977</v>
      </c>
    </row>
    <row r="374" spans="1:5" x14ac:dyDescent="0.3">
      <c r="A374" s="144" t="s">
        <v>634</v>
      </c>
      <c r="B374" s="144"/>
      <c r="C374" s="143">
        <v>55.82</v>
      </c>
      <c r="D374" t="str">
        <f t="shared" si="10"/>
        <v>л/с №0000000093977</v>
      </c>
      <c r="E374" t="str">
        <f t="shared" si="11"/>
        <v>4МР/ДУ-3/КЛ-36</v>
      </c>
    </row>
    <row r="375" spans="1:5" x14ac:dyDescent="0.3">
      <c r="A375" s="142" t="s">
        <v>454</v>
      </c>
      <c r="B375" s="142" t="s">
        <v>455</v>
      </c>
      <c r="C375" s="143">
        <v>55.82</v>
      </c>
      <c r="D375" t="str">
        <f t="shared" si="10"/>
        <v>4МР/ДУ-3/КЛ-36</v>
      </c>
      <c r="E375" t="str">
        <f t="shared" si="11"/>
        <v>Начисление услуг 00000000772 от 31.01.2024 23:59:59</v>
      </c>
    </row>
    <row r="376" spans="1:5" x14ac:dyDescent="0.3">
      <c r="A376" s="142" t="s">
        <v>757</v>
      </c>
      <c r="B376" s="142"/>
      <c r="C376" s="143">
        <v>55.82</v>
      </c>
      <c r="D376" t="str">
        <f t="shared" si="10"/>
        <v>Начисление услуг 00000000772 от 31.01.2024 23:59:59</v>
      </c>
      <c r="E376" t="str">
        <f t="shared" si="11"/>
        <v>л/с №0000000093700</v>
      </c>
    </row>
    <row r="377" spans="1:5" x14ac:dyDescent="0.3">
      <c r="A377" s="144" t="s">
        <v>634</v>
      </c>
      <c r="B377" s="144"/>
      <c r="C377" s="143">
        <v>55.82</v>
      </c>
      <c r="D377" t="str">
        <f t="shared" si="10"/>
        <v>л/с №0000000093700</v>
      </c>
      <c r="E377" t="str">
        <f t="shared" si="11"/>
        <v>4МР/ДУ-3/КЛ-37</v>
      </c>
    </row>
    <row r="378" spans="1:5" x14ac:dyDescent="0.3">
      <c r="A378" s="142" t="s">
        <v>456</v>
      </c>
      <c r="B378" s="142" t="s">
        <v>457</v>
      </c>
      <c r="C378" s="143">
        <v>54.89</v>
      </c>
      <c r="D378" t="str">
        <f t="shared" si="10"/>
        <v>4МР/ДУ-3/КЛ-37</v>
      </c>
      <c r="E378" t="str">
        <f t="shared" si="11"/>
        <v>Начисление услуг 00000000772 от 31.01.2024 23:59:59</v>
      </c>
    </row>
    <row r="379" spans="1:5" x14ac:dyDescent="0.3">
      <c r="A379" s="142" t="s">
        <v>758</v>
      </c>
      <c r="B379" s="142"/>
      <c r="C379" s="143">
        <v>54.89</v>
      </c>
      <c r="D379" t="str">
        <f t="shared" si="10"/>
        <v>Начисление услуг 00000000772 от 31.01.2024 23:59:59</v>
      </c>
      <c r="E379" t="str">
        <f t="shared" si="11"/>
        <v>л/с №0000000094307</v>
      </c>
    </row>
    <row r="380" spans="1:5" x14ac:dyDescent="0.3">
      <c r="A380" s="144" t="s">
        <v>634</v>
      </c>
      <c r="B380" s="144"/>
      <c r="C380" s="143">
        <v>54.89</v>
      </c>
      <c r="D380" t="str">
        <f t="shared" si="10"/>
        <v>л/с №0000000094307</v>
      </c>
      <c r="E380" t="str">
        <f t="shared" si="11"/>
        <v>4МР/ДУ-3/КЛ-38</v>
      </c>
    </row>
    <row r="381" spans="1:5" x14ac:dyDescent="0.3">
      <c r="A381" s="142" t="s">
        <v>458</v>
      </c>
      <c r="B381" s="142" t="s">
        <v>459</v>
      </c>
      <c r="C381" s="143">
        <v>54.89</v>
      </c>
      <c r="D381" t="str">
        <f t="shared" si="10"/>
        <v>4МР/ДУ-3/КЛ-38</v>
      </c>
      <c r="E381" t="str">
        <f t="shared" si="11"/>
        <v>Начисление услуг 00000000772 от 31.01.2024 23:59:59</v>
      </c>
    </row>
    <row r="382" spans="1:5" x14ac:dyDescent="0.3">
      <c r="A382" s="142" t="s">
        <v>759</v>
      </c>
      <c r="B382" s="142"/>
      <c r="C382" s="143">
        <v>54.89</v>
      </c>
      <c r="D382" t="str">
        <f t="shared" si="10"/>
        <v>Начисление услуг 00000000772 от 31.01.2024 23:59:59</v>
      </c>
      <c r="E382" t="str">
        <f t="shared" si="11"/>
        <v>л/с №0000000093814</v>
      </c>
    </row>
    <row r="383" spans="1:5" x14ac:dyDescent="0.3">
      <c r="A383" s="144" t="s">
        <v>634</v>
      </c>
      <c r="B383" s="144"/>
      <c r="C383" s="143">
        <v>54.89</v>
      </c>
      <c r="D383" t="str">
        <f t="shared" si="10"/>
        <v>л/с №0000000093814</v>
      </c>
      <c r="E383" t="str">
        <f t="shared" si="11"/>
        <v>4МР/ДУ-3/КЛ-39</v>
      </c>
    </row>
    <row r="384" spans="1:5" x14ac:dyDescent="0.3">
      <c r="A384" s="142" t="s">
        <v>460</v>
      </c>
      <c r="B384" s="142" t="s">
        <v>461</v>
      </c>
      <c r="C384" s="143">
        <v>40.94</v>
      </c>
      <c r="D384" t="str">
        <f t="shared" si="10"/>
        <v>4МР/ДУ-3/КЛ-39</v>
      </c>
      <c r="E384" t="str">
        <f t="shared" si="11"/>
        <v>Начисление услуг 00000000772 от 31.01.2024 23:59:59</v>
      </c>
    </row>
    <row r="385" spans="1:5" x14ac:dyDescent="0.3">
      <c r="A385" s="142" t="s">
        <v>760</v>
      </c>
      <c r="B385" s="142"/>
      <c r="C385" s="143">
        <v>40.94</v>
      </c>
      <c r="D385" t="str">
        <f t="shared" si="10"/>
        <v>Начисление услуг 00000000772 от 31.01.2024 23:59:59</v>
      </c>
      <c r="E385" t="str">
        <f t="shared" si="11"/>
        <v>л/с №0000000093702</v>
      </c>
    </row>
    <row r="386" spans="1:5" x14ac:dyDescent="0.3">
      <c r="A386" s="144" t="s">
        <v>634</v>
      </c>
      <c r="B386" s="144"/>
      <c r="C386" s="143">
        <v>40.94</v>
      </c>
      <c r="D386" t="str">
        <f t="shared" si="10"/>
        <v>л/с №0000000093702</v>
      </c>
      <c r="E386" t="str">
        <f t="shared" si="11"/>
        <v>4МР/ДУ-3/КЛ-03</v>
      </c>
    </row>
    <row r="387" spans="1:5" x14ac:dyDescent="0.3">
      <c r="A387" s="142" t="s">
        <v>462</v>
      </c>
      <c r="B387" s="142" t="s">
        <v>463</v>
      </c>
      <c r="C387" s="143">
        <v>23.26</v>
      </c>
      <c r="D387" t="str">
        <f t="shared" si="10"/>
        <v>4МР/ДУ-3/КЛ-03</v>
      </c>
      <c r="E387" t="str">
        <f t="shared" si="11"/>
        <v>Начисление услуг 00000000772 от 31.01.2024 23:59:59</v>
      </c>
    </row>
    <row r="388" spans="1:5" x14ac:dyDescent="0.3">
      <c r="A388" s="142" t="s">
        <v>761</v>
      </c>
      <c r="B388" s="142"/>
      <c r="C388" s="143">
        <v>23.26</v>
      </c>
      <c r="D388" t="str">
        <f t="shared" si="10"/>
        <v>Начисление услуг 00000000772 от 31.01.2024 23:59:59</v>
      </c>
      <c r="E388" t="str">
        <f t="shared" si="11"/>
        <v>л/с №0000000095847</v>
      </c>
    </row>
    <row r="389" spans="1:5" x14ac:dyDescent="0.3">
      <c r="A389" s="144" t="s">
        <v>634</v>
      </c>
      <c r="B389" s="144"/>
      <c r="C389" s="143">
        <v>23.26</v>
      </c>
      <c r="D389" t="str">
        <f t="shared" si="10"/>
        <v>л/с №0000000095847</v>
      </c>
      <c r="E389" t="str">
        <f t="shared" si="11"/>
        <v>4МР/ДУ-3/КЛ-40</v>
      </c>
    </row>
    <row r="390" spans="1:5" x14ac:dyDescent="0.3">
      <c r="A390" s="142" t="s">
        <v>464</v>
      </c>
      <c r="B390" s="142" t="s">
        <v>465</v>
      </c>
      <c r="C390" s="143">
        <v>35.35</v>
      </c>
      <c r="D390" t="str">
        <f t="shared" si="10"/>
        <v>4МР/ДУ-3/КЛ-40</v>
      </c>
      <c r="E390" t="str">
        <f t="shared" si="11"/>
        <v>Начисление услуг 00000000772 от 31.01.2024 23:59:59</v>
      </c>
    </row>
    <row r="391" spans="1:5" x14ac:dyDescent="0.3">
      <c r="A391" s="142" t="s">
        <v>762</v>
      </c>
      <c r="B391" s="142"/>
      <c r="C391" s="143">
        <v>35.35</v>
      </c>
      <c r="D391" t="str">
        <f t="shared" ref="D391:D454" si="12">A392</f>
        <v>Начисление услуг 00000000772 от 31.01.2024 23:59:59</v>
      </c>
      <c r="E391" t="str">
        <f t="shared" ref="E391:E454" si="13">A393</f>
        <v>л/с №0000000094078</v>
      </c>
    </row>
    <row r="392" spans="1:5" x14ac:dyDescent="0.3">
      <c r="A392" s="144" t="s">
        <v>634</v>
      </c>
      <c r="B392" s="144"/>
      <c r="C392" s="143">
        <v>35.35</v>
      </c>
      <c r="D392" t="str">
        <f t="shared" si="12"/>
        <v>л/с №0000000094078</v>
      </c>
      <c r="E392" t="str">
        <f t="shared" si="13"/>
        <v>4МР/ДУ-3/КЛ-41</v>
      </c>
    </row>
    <row r="393" spans="1:5" x14ac:dyDescent="0.3">
      <c r="A393" s="142" t="s">
        <v>466</v>
      </c>
      <c r="B393" s="142" t="s">
        <v>467</v>
      </c>
      <c r="C393" s="143">
        <v>34.42</v>
      </c>
      <c r="D393" t="str">
        <f t="shared" si="12"/>
        <v>4МР/ДУ-3/КЛ-41</v>
      </c>
      <c r="E393" t="str">
        <f t="shared" si="13"/>
        <v>Начисление услуг 00000000772 от 31.01.2024 23:59:59</v>
      </c>
    </row>
    <row r="394" spans="1:5" x14ac:dyDescent="0.3">
      <c r="A394" s="142" t="s">
        <v>763</v>
      </c>
      <c r="B394" s="142"/>
      <c r="C394" s="143">
        <v>34.42</v>
      </c>
      <c r="D394" t="str">
        <f t="shared" si="12"/>
        <v>Начисление услуг 00000000772 от 31.01.2024 23:59:59</v>
      </c>
      <c r="E394" t="str">
        <f t="shared" si="13"/>
        <v>л/с №0000000093694</v>
      </c>
    </row>
    <row r="395" spans="1:5" x14ac:dyDescent="0.3">
      <c r="A395" s="144" t="s">
        <v>634</v>
      </c>
      <c r="B395" s="144"/>
      <c r="C395" s="143">
        <v>34.42</v>
      </c>
      <c r="D395" t="str">
        <f t="shared" si="12"/>
        <v>л/с №0000000093694</v>
      </c>
      <c r="E395" t="str">
        <f t="shared" si="13"/>
        <v>4МР/ДУ-3/КЛ-42</v>
      </c>
    </row>
    <row r="396" spans="1:5" x14ac:dyDescent="0.3">
      <c r="A396" s="142" t="s">
        <v>468</v>
      </c>
      <c r="B396" s="142" t="s">
        <v>469</v>
      </c>
      <c r="C396" s="143">
        <v>32.56</v>
      </c>
      <c r="D396" t="str">
        <f t="shared" si="12"/>
        <v>4МР/ДУ-3/КЛ-42</v>
      </c>
      <c r="E396" t="str">
        <f t="shared" si="13"/>
        <v>Начисление услуг 00000000772 от 31.01.2024 23:59:59</v>
      </c>
    </row>
    <row r="397" spans="1:5" x14ac:dyDescent="0.3">
      <c r="A397" s="142" t="s">
        <v>764</v>
      </c>
      <c r="B397" s="142"/>
      <c r="C397" s="143">
        <v>32.56</v>
      </c>
      <c r="D397" t="str">
        <f t="shared" si="12"/>
        <v>Начисление услуг 00000000772 от 31.01.2024 23:59:59</v>
      </c>
      <c r="E397" t="str">
        <f t="shared" si="13"/>
        <v>л/с №0000000093812</v>
      </c>
    </row>
    <row r="398" spans="1:5" x14ac:dyDescent="0.3">
      <c r="A398" s="144" t="s">
        <v>634</v>
      </c>
      <c r="B398" s="144"/>
      <c r="C398" s="143">
        <v>32.56</v>
      </c>
      <c r="D398" t="str">
        <f t="shared" si="12"/>
        <v>л/с №0000000093812</v>
      </c>
      <c r="E398" t="str">
        <f t="shared" si="13"/>
        <v>4МР/ДУ-3/КЛ-43</v>
      </c>
    </row>
    <row r="399" spans="1:5" x14ac:dyDescent="0.3">
      <c r="A399" s="142" t="s">
        <v>470</v>
      </c>
      <c r="B399" s="142" t="s">
        <v>471</v>
      </c>
      <c r="C399" s="143">
        <v>31.63</v>
      </c>
      <c r="D399" t="str">
        <f t="shared" si="12"/>
        <v>4МР/ДУ-3/КЛ-43</v>
      </c>
      <c r="E399" t="str">
        <f t="shared" si="13"/>
        <v>Начисление услуг 00000000772 от 31.01.2024 23:59:59</v>
      </c>
    </row>
    <row r="400" spans="1:5" x14ac:dyDescent="0.3">
      <c r="A400" s="142" t="s">
        <v>765</v>
      </c>
      <c r="B400" s="142"/>
      <c r="C400" s="143">
        <v>31.63</v>
      </c>
      <c r="D400" t="str">
        <f t="shared" si="12"/>
        <v>Начисление услуг 00000000772 от 31.01.2024 23:59:59</v>
      </c>
      <c r="E400" t="str">
        <f t="shared" si="13"/>
        <v>л/с №0000000093813</v>
      </c>
    </row>
    <row r="401" spans="1:5" x14ac:dyDescent="0.3">
      <c r="A401" s="144" t="s">
        <v>634</v>
      </c>
      <c r="B401" s="144"/>
      <c r="C401" s="143">
        <v>31.63</v>
      </c>
      <c r="D401" t="str">
        <f t="shared" si="12"/>
        <v>л/с №0000000093813</v>
      </c>
      <c r="E401" t="str">
        <f t="shared" si="13"/>
        <v>4МР/ДУ-3/КЛ-44</v>
      </c>
    </row>
    <row r="402" spans="1:5" x14ac:dyDescent="0.3">
      <c r="A402" s="142" t="s">
        <v>472</v>
      </c>
      <c r="B402" s="142" t="s">
        <v>473</v>
      </c>
      <c r="C402" s="143">
        <v>26.98</v>
      </c>
      <c r="D402" t="str">
        <f t="shared" si="12"/>
        <v>4МР/ДУ-3/КЛ-44</v>
      </c>
      <c r="E402" t="str">
        <f t="shared" si="13"/>
        <v>Начисление услуг 00000000772 от 31.01.2024 23:59:59</v>
      </c>
    </row>
    <row r="403" spans="1:5" x14ac:dyDescent="0.3">
      <c r="A403" s="142" t="s">
        <v>766</v>
      </c>
      <c r="B403" s="142"/>
      <c r="C403" s="143">
        <v>26.98</v>
      </c>
      <c r="D403" t="str">
        <f t="shared" si="12"/>
        <v>Начисление услуг 00000000772 от 31.01.2024 23:59:59</v>
      </c>
      <c r="E403" t="str">
        <f t="shared" si="13"/>
        <v>л/с №0000000095848</v>
      </c>
    </row>
    <row r="404" spans="1:5" x14ac:dyDescent="0.3">
      <c r="A404" s="144" t="s">
        <v>634</v>
      </c>
      <c r="B404" s="144"/>
      <c r="C404" s="143">
        <v>26.98</v>
      </c>
      <c r="D404" t="str">
        <f t="shared" si="12"/>
        <v>л/с №0000000095848</v>
      </c>
      <c r="E404" t="str">
        <f t="shared" si="13"/>
        <v>4МР/ДУ-3/КЛ-45</v>
      </c>
    </row>
    <row r="405" spans="1:5" x14ac:dyDescent="0.3">
      <c r="A405" s="142" t="s">
        <v>474</v>
      </c>
      <c r="B405" s="142" t="s">
        <v>475</v>
      </c>
      <c r="C405" s="143">
        <v>32.56</v>
      </c>
      <c r="D405" t="str">
        <f t="shared" si="12"/>
        <v>4МР/ДУ-3/КЛ-45</v>
      </c>
      <c r="E405" t="str">
        <f t="shared" si="13"/>
        <v>Начисление услуг 00000000772 от 31.01.2024 23:59:59</v>
      </c>
    </row>
    <row r="406" spans="1:5" x14ac:dyDescent="0.3">
      <c r="A406" s="142" t="s">
        <v>767</v>
      </c>
      <c r="B406" s="142"/>
      <c r="C406" s="143">
        <v>32.56</v>
      </c>
      <c r="D406" t="str">
        <f t="shared" si="12"/>
        <v>Начисление услуг 00000000772 от 31.01.2024 23:59:59</v>
      </c>
      <c r="E406" t="str">
        <f t="shared" si="13"/>
        <v>л/с №0000000095849</v>
      </c>
    </row>
    <row r="407" spans="1:5" x14ac:dyDescent="0.3">
      <c r="A407" s="144" t="s">
        <v>634</v>
      </c>
      <c r="B407" s="144"/>
      <c r="C407" s="143">
        <v>32.56</v>
      </c>
      <c r="D407" t="str">
        <f t="shared" si="12"/>
        <v>л/с №0000000095849</v>
      </c>
      <c r="E407" t="str">
        <f t="shared" si="13"/>
        <v>4МР/ДУ-3/КЛ-46</v>
      </c>
    </row>
    <row r="408" spans="1:5" x14ac:dyDescent="0.3">
      <c r="A408" s="142" t="s">
        <v>476</v>
      </c>
      <c r="B408" s="142" t="s">
        <v>477</v>
      </c>
      <c r="C408" s="143">
        <v>34.42</v>
      </c>
      <c r="D408" t="str">
        <f t="shared" si="12"/>
        <v>4МР/ДУ-3/КЛ-46</v>
      </c>
      <c r="E408" t="str">
        <f t="shared" si="13"/>
        <v>Начисление услуг 00000000772 от 31.01.2024 23:59:59</v>
      </c>
    </row>
    <row r="409" spans="1:5" x14ac:dyDescent="0.3">
      <c r="A409" s="142" t="s">
        <v>768</v>
      </c>
      <c r="B409" s="142"/>
      <c r="C409" s="143">
        <v>34.42</v>
      </c>
      <c r="D409" t="str">
        <f t="shared" si="12"/>
        <v>Начисление услуг 00000000772 от 31.01.2024 23:59:59</v>
      </c>
      <c r="E409" t="str">
        <f t="shared" si="13"/>
        <v>л/с №0000000095919</v>
      </c>
    </row>
    <row r="410" spans="1:5" x14ac:dyDescent="0.3">
      <c r="A410" s="144" t="s">
        <v>634</v>
      </c>
      <c r="B410" s="144"/>
      <c r="C410" s="143">
        <v>34.42</v>
      </c>
      <c r="D410" t="str">
        <f t="shared" si="12"/>
        <v>л/с №0000000095919</v>
      </c>
      <c r="E410" t="str">
        <f t="shared" si="13"/>
        <v>4МР/ДУ-3/КЛ-47</v>
      </c>
    </row>
    <row r="411" spans="1:5" x14ac:dyDescent="0.3">
      <c r="A411" s="142" t="s">
        <v>478</v>
      </c>
      <c r="B411" s="142" t="s">
        <v>479</v>
      </c>
      <c r="C411" s="143">
        <v>36.28</v>
      </c>
      <c r="D411" t="str">
        <f t="shared" si="12"/>
        <v>4МР/ДУ-3/КЛ-47</v>
      </c>
      <c r="E411" t="str">
        <f t="shared" si="13"/>
        <v>Начисление услуг 00000000772 от 31.01.2024 23:59:59</v>
      </c>
    </row>
    <row r="412" spans="1:5" x14ac:dyDescent="0.3">
      <c r="A412" s="142" t="s">
        <v>769</v>
      </c>
      <c r="B412" s="142"/>
      <c r="C412" s="143">
        <v>36.28</v>
      </c>
      <c r="D412" t="str">
        <f t="shared" si="12"/>
        <v>Начисление услуг 00000000772 от 31.01.2024 23:59:59</v>
      </c>
      <c r="E412" t="str">
        <f t="shared" si="13"/>
        <v>л/с №0000000093689</v>
      </c>
    </row>
    <row r="413" spans="1:5" x14ac:dyDescent="0.3">
      <c r="A413" s="144" t="s">
        <v>634</v>
      </c>
      <c r="B413" s="144"/>
      <c r="C413" s="143">
        <v>36.28</v>
      </c>
      <c r="D413" t="str">
        <f t="shared" si="12"/>
        <v>л/с №0000000093689</v>
      </c>
      <c r="E413" t="str">
        <f t="shared" si="13"/>
        <v>4МР/ДУ-3/КЛ-48</v>
      </c>
    </row>
    <row r="414" spans="1:5" x14ac:dyDescent="0.3">
      <c r="A414" s="142" t="s">
        <v>480</v>
      </c>
      <c r="B414" s="142" t="s">
        <v>481</v>
      </c>
      <c r="C414" s="143">
        <v>45.59</v>
      </c>
      <c r="D414" t="str">
        <f t="shared" si="12"/>
        <v>4МР/ДУ-3/КЛ-48</v>
      </c>
      <c r="E414" t="str">
        <f t="shared" si="13"/>
        <v>Начисление услуг 00000000772 от 31.01.2024 23:59:59</v>
      </c>
    </row>
    <row r="415" spans="1:5" x14ac:dyDescent="0.3">
      <c r="A415" s="142" t="s">
        <v>770</v>
      </c>
      <c r="B415" s="142"/>
      <c r="C415" s="143">
        <v>45.59</v>
      </c>
      <c r="D415" t="str">
        <f t="shared" si="12"/>
        <v>Начисление услуг 00000000772 от 31.01.2024 23:59:59</v>
      </c>
      <c r="E415" t="str">
        <f t="shared" si="13"/>
        <v>л/с №0000000094851</v>
      </c>
    </row>
    <row r="416" spans="1:5" x14ac:dyDescent="0.3">
      <c r="A416" s="144" t="s">
        <v>634</v>
      </c>
      <c r="B416" s="144"/>
      <c r="C416" s="143">
        <v>45.59</v>
      </c>
      <c r="D416" t="str">
        <f t="shared" si="12"/>
        <v>л/с №0000000094851</v>
      </c>
      <c r="E416" t="str">
        <f t="shared" si="13"/>
        <v>4МР/ДУ-3/КЛ-49</v>
      </c>
    </row>
    <row r="417" spans="1:5" x14ac:dyDescent="0.3">
      <c r="A417" s="142" t="s">
        <v>482</v>
      </c>
      <c r="B417" s="142" t="s">
        <v>483</v>
      </c>
      <c r="C417" s="143">
        <v>19.54</v>
      </c>
      <c r="D417" t="str">
        <f t="shared" si="12"/>
        <v>4МР/ДУ-3/КЛ-49</v>
      </c>
      <c r="E417" t="str">
        <f t="shared" si="13"/>
        <v>Начисление услуг 00000000772 от 31.01.2024 23:59:59</v>
      </c>
    </row>
    <row r="418" spans="1:5" x14ac:dyDescent="0.3">
      <c r="A418" s="142" t="s">
        <v>771</v>
      </c>
      <c r="B418" s="142"/>
      <c r="C418" s="143">
        <v>19.54</v>
      </c>
      <c r="D418" t="str">
        <f t="shared" si="12"/>
        <v>Начисление услуг 00000000772 от 31.01.2024 23:59:59</v>
      </c>
      <c r="E418" t="str">
        <f t="shared" si="13"/>
        <v>л/с №0000000095852</v>
      </c>
    </row>
    <row r="419" spans="1:5" x14ac:dyDescent="0.3">
      <c r="A419" s="144" t="s">
        <v>634</v>
      </c>
      <c r="B419" s="144"/>
      <c r="C419" s="143">
        <v>19.54</v>
      </c>
      <c r="D419" t="str">
        <f t="shared" si="12"/>
        <v>л/с №0000000095852</v>
      </c>
      <c r="E419" t="str">
        <f t="shared" si="13"/>
        <v>4МР/ДУ-3/КЛ-4</v>
      </c>
    </row>
    <row r="420" spans="1:5" x14ac:dyDescent="0.3">
      <c r="A420" s="142" t="s">
        <v>484</v>
      </c>
      <c r="B420" s="142" t="s">
        <v>485</v>
      </c>
      <c r="C420" s="143">
        <v>23.26</v>
      </c>
      <c r="D420" t="str">
        <f t="shared" si="12"/>
        <v>4МР/ДУ-3/КЛ-4</v>
      </c>
      <c r="E420" t="str">
        <f t="shared" si="13"/>
        <v>Начисление услуг 00000000772 от 31.01.2024 23:59:59</v>
      </c>
    </row>
    <row r="421" spans="1:5" x14ac:dyDescent="0.3">
      <c r="A421" s="142" t="s">
        <v>772</v>
      </c>
      <c r="B421" s="142"/>
      <c r="C421" s="143">
        <v>23.26</v>
      </c>
      <c r="D421" t="str">
        <f t="shared" si="12"/>
        <v>Начисление услуг 00000000772 от 31.01.2024 23:59:59</v>
      </c>
      <c r="E421" t="str">
        <f t="shared" si="13"/>
        <v>л/с №0000000093701</v>
      </c>
    </row>
    <row r="422" spans="1:5" x14ac:dyDescent="0.3">
      <c r="A422" s="144" t="s">
        <v>634</v>
      </c>
      <c r="B422" s="144"/>
      <c r="C422" s="143">
        <v>23.26</v>
      </c>
      <c r="D422" t="str">
        <f t="shared" si="12"/>
        <v>л/с №0000000093701</v>
      </c>
      <c r="E422" t="str">
        <f t="shared" si="13"/>
        <v>4МР/ДУ-3/КЛ-50</v>
      </c>
    </row>
    <row r="423" spans="1:5" x14ac:dyDescent="0.3">
      <c r="A423" s="142" t="s">
        <v>486</v>
      </c>
      <c r="B423" s="142" t="s">
        <v>487</v>
      </c>
      <c r="C423" s="143">
        <v>33.49</v>
      </c>
      <c r="D423" t="str">
        <f t="shared" si="12"/>
        <v>4МР/ДУ-3/КЛ-50</v>
      </c>
      <c r="E423" t="str">
        <f t="shared" si="13"/>
        <v>Начисление услуг 00000000772 от 31.01.2024 23:59:59</v>
      </c>
    </row>
    <row r="424" spans="1:5" x14ac:dyDescent="0.3">
      <c r="A424" s="142" t="s">
        <v>773</v>
      </c>
      <c r="B424" s="142"/>
      <c r="C424" s="143">
        <v>33.49</v>
      </c>
      <c r="D424" t="str">
        <f t="shared" si="12"/>
        <v>Начисление услуг 00000000772 от 31.01.2024 23:59:59</v>
      </c>
      <c r="E424" t="str">
        <f t="shared" si="13"/>
        <v>л/с №0000000095854</v>
      </c>
    </row>
    <row r="425" spans="1:5" x14ac:dyDescent="0.3">
      <c r="A425" s="144" t="s">
        <v>634</v>
      </c>
      <c r="B425" s="144"/>
      <c r="C425" s="143">
        <v>33.49</v>
      </c>
      <c r="D425" t="str">
        <f t="shared" si="12"/>
        <v>л/с №0000000095854</v>
      </c>
      <c r="E425" t="str">
        <f t="shared" si="13"/>
        <v>4МР/ДУ-3/КЛ-51</v>
      </c>
    </row>
    <row r="426" spans="1:5" x14ac:dyDescent="0.3">
      <c r="A426" s="142" t="s">
        <v>488</v>
      </c>
      <c r="B426" s="142" t="s">
        <v>489</v>
      </c>
      <c r="C426" s="143">
        <v>37.21</v>
      </c>
      <c r="D426" t="str">
        <f t="shared" si="12"/>
        <v>4МР/ДУ-3/КЛ-51</v>
      </c>
      <c r="E426" t="str">
        <f t="shared" si="13"/>
        <v>Начисление услуг 00000000772 от 31.01.2024 23:59:59</v>
      </c>
    </row>
    <row r="427" spans="1:5" x14ac:dyDescent="0.3">
      <c r="A427" s="142" t="s">
        <v>774</v>
      </c>
      <c r="B427" s="142"/>
      <c r="C427" s="143">
        <v>37.21</v>
      </c>
      <c r="D427" t="str">
        <f t="shared" si="12"/>
        <v>Начисление услуг 00000000772 от 31.01.2024 23:59:59</v>
      </c>
      <c r="E427" t="str">
        <f t="shared" si="13"/>
        <v>л/с №0000000153935</v>
      </c>
    </row>
    <row r="428" spans="1:5" x14ac:dyDescent="0.3">
      <c r="A428" s="144" t="s">
        <v>634</v>
      </c>
      <c r="B428" s="144"/>
      <c r="C428" s="143">
        <v>37.21</v>
      </c>
      <c r="D428" t="str">
        <f t="shared" si="12"/>
        <v>л/с №0000000153935</v>
      </c>
      <c r="E428" t="str">
        <f t="shared" si="13"/>
        <v>4МР/ДУ/-3-КЛ-52К ВТОР</v>
      </c>
    </row>
    <row r="429" spans="1:5" x14ac:dyDescent="0.3">
      <c r="A429" s="142" t="s">
        <v>490</v>
      </c>
      <c r="B429" s="142" t="s">
        <v>491</v>
      </c>
      <c r="C429" s="143">
        <v>39.07</v>
      </c>
      <c r="D429" t="str">
        <f t="shared" si="12"/>
        <v>4МР/ДУ/-3-КЛ-52К ВТОР</v>
      </c>
      <c r="E429" t="str">
        <f t="shared" si="13"/>
        <v>Начисление услуг 00000000772 от 31.01.2024 23:59:59</v>
      </c>
    </row>
    <row r="430" spans="1:5" x14ac:dyDescent="0.3">
      <c r="A430" s="142" t="s">
        <v>775</v>
      </c>
      <c r="B430" s="142"/>
      <c r="C430" s="143">
        <v>39.07</v>
      </c>
      <c r="D430" t="str">
        <f t="shared" si="12"/>
        <v>Начисление услуг 00000000772 от 31.01.2024 23:59:59</v>
      </c>
      <c r="E430" t="str">
        <f t="shared" si="13"/>
        <v>л/с №0000000093690</v>
      </c>
    </row>
    <row r="431" spans="1:5" x14ac:dyDescent="0.3">
      <c r="A431" s="144" t="s">
        <v>634</v>
      </c>
      <c r="B431" s="144"/>
      <c r="C431" s="143">
        <v>39.07</v>
      </c>
      <c r="D431" t="str">
        <f t="shared" si="12"/>
        <v>л/с №0000000093690</v>
      </c>
      <c r="E431" t="str">
        <f t="shared" si="13"/>
        <v>4МР/ДУ-3/КЛ-53</v>
      </c>
    </row>
    <row r="432" spans="1:5" x14ac:dyDescent="0.3">
      <c r="A432" s="142" t="s">
        <v>492</v>
      </c>
      <c r="B432" s="142" t="s">
        <v>493</v>
      </c>
      <c r="C432" s="143">
        <v>37.21</v>
      </c>
      <c r="D432" t="str">
        <f t="shared" si="12"/>
        <v>4МР/ДУ-3/КЛ-53</v>
      </c>
      <c r="E432" t="str">
        <f t="shared" si="13"/>
        <v>Начисление услуг 00000000772 от 31.01.2024 23:59:59</v>
      </c>
    </row>
    <row r="433" spans="1:5" x14ac:dyDescent="0.3">
      <c r="A433" s="142" t="s">
        <v>776</v>
      </c>
      <c r="B433" s="142"/>
      <c r="C433" s="143">
        <v>37.21</v>
      </c>
      <c r="D433" t="str">
        <f t="shared" si="12"/>
        <v>Начисление услуг 00000000772 от 31.01.2024 23:59:59</v>
      </c>
      <c r="E433" t="str">
        <f t="shared" si="13"/>
        <v>л/с №0000000093708</v>
      </c>
    </row>
    <row r="434" spans="1:5" x14ac:dyDescent="0.3">
      <c r="A434" s="144" t="s">
        <v>634</v>
      </c>
      <c r="B434" s="144"/>
      <c r="C434" s="143">
        <v>37.21</v>
      </c>
      <c r="D434" t="str">
        <f t="shared" si="12"/>
        <v>л/с №0000000093708</v>
      </c>
      <c r="E434" t="str">
        <f t="shared" si="13"/>
        <v>4МР/ДУ-3/КЛ-54</v>
      </c>
    </row>
    <row r="435" spans="1:5" x14ac:dyDescent="0.3">
      <c r="A435" s="142" t="s">
        <v>494</v>
      </c>
      <c r="B435" s="142" t="s">
        <v>495</v>
      </c>
      <c r="C435" s="143">
        <v>28.84</v>
      </c>
      <c r="D435" t="str">
        <f t="shared" si="12"/>
        <v>4МР/ДУ-3/КЛ-54</v>
      </c>
      <c r="E435" t="str">
        <f t="shared" si="13"/>
        <v>Начисление услуг 00000000772 от 31.01.2024 23:59:59</v>
      </c>
    </row>
    <row r="436" spans="1:5" x14ac:dyDescent="0.3">
      <c r="A436" s="142" t="s">
        <v>777</v>
      </c>
      <c r="B436" s="142"/>
      <c r="C436" s="143">
        <v>28.84</v>
      </c>
      <c r="D436" t="str">
        <f t="shared" si="12"/>
        <v>Начисление услуг 00000000772 от 31.01.2024 23:59:59</v>
      </c>
      <c r="E436" t="str">
        <f t="shared" si="13"/>
        <v>л/с №0000000095856</v>
      </c>
    </row>
    <row r="437" spans="1:5" x14ac:dyDescent="0.3">
      <c r="A437" s="144" t="s">
        <v>634</v>
      </c>
      <c r="B437" s="144"/>
      <c r="C437" s="143">
        <v>28.84</v>
      </c>
      <c r="D437" t="str">
        <f t="shared" si="12"/>
        <v>л/с №0000000095856</v>
      </c>
      <c r="E437" t="str">
        <f t="shared" si="13"/>
        <v>4МР/ДУ-3/КЛ-55</v>
      </c>
    </row>
    <row r="438" spans="1:5" x14ac:dyDescent="0.3">
      <c r="A438" s="142" t="s">
        <v>496</v>
      </c>
      <c r="B438" s="142" t="s">
        <v>497</v>
      </c>
      <c r="C438" s="143">
        <v>24.19</v>
      </c>
      <c r="D438" t="str">
        <f t="shared" si="12"/>
        <v>4МР/ДУ-3/КЛ-55</v>
      </c>
      <c r="E438" t="str">
        <f t="shared" si="13"/>
        <v>Начисление услуг 00000000772 от 31.01.2024 23:59:59</v>
      </c>
    </row>
    <row r="439" spans="1:5" x14ac:dyDescent="0.3">
      <c r="A439" s="142" t="s">
        <v>778</v>
      </c>
      <c r="B439" s="142"/>
      <c r="C439" s="143">
        <v>24.19</v>
      </c>
      <c r="D439" t="str">
        <f t="shared" si="12"/>
        <v>Начисление услуг 00000000772 от 31.01.2024 23:59:59</v>
      </c>
      <c r="E439" t="str">
        <f t="shared" si="13"/>
        <v>л/с №0000000092281</v>
      </c>
    </row>
    <row r="440" spans="1:5" x14ac:dyDescent="0.3">
      <c r="A440" s="144" t="s">
        <v>634</v>
      </c>
      <c r="B440" s="144"/>
      <c r="C440" s="143">
        <v>24.19</v>
      </c>
      <c r="D440" t="str">
        <f t="shared" si="12"/>
        <v>л/с №0000000092281</v>
      </c>
      <c r="E440" t="str">
        <f t="shared" si="13"/>
        <v>4МР/ДУ-3/КЛ-56</v>
      </c>
    </row>
    <row r="441" spans="1:5" x14ac:dyDescent="0.3">
      <c r="A441" s="142" t="s">
        <v>498</v>
      </c>
      <c r="B441" s="142" t="s">
        <v>499</v>
      </c>
      <c r="C441" s="143">
        <v>34.42</v>
      </c>
      <c r="D441" t="str">
        <f t="shared" si="12"/>
        <v>4МР/ДУ-3/КЛ-56</v>
      </c>
      <c r="E441" t="str">
        <f t="shared" si="13"/>
        <v>Начисление услуг 00000000772 от 31.01.2024 23:59:59</v>
      </c>
    </row>
    <row r="442" spans="1:5" x14ac:dyDescent="0.3">
      <c r="A442" s="142" t="s">
        <v>779</v>
      </c>
      <c r="B442" s="142"/>
      <c r="C442" s="143">
        <v>34.42</v>
      </c>
      <c r="D442" t="str">
        <f t="shared" si="12"/>
        <v>Начисление услуг 00000000772 от 31.01.2024 23:59:59</v>
      </c>
      <c r="E442" t="str">
        <f t="shared" si="13"/>
        <v>л/с №0000000093809</v>
      </c>
    </row>
    <row r="443" spans="1:5" x14ac:dyDescent="0.3">
      <c r="A443" s="144" t="s">
        <v>634</v>
      </c>
      <c r="B443" s="144"/>
      <c r="C443" s="143">
        <v>34.42</v>
      </c>
      <c r="D443" t="str">
        <f t="shared" si="12"/>
        <v>л/с №0000000093809</v>
      </c>
      <c r="E443" t="str">
        <f t="shared" si="13"/>
        <v>4МР/ДУ-3/КЛ-57</v>
      </c>
    </row>
    <row r="444" spans="1:5" x14ac:dyDescent="0.3">
      <c r="A444" s="142" t="s">
        <v>500</v>
      </c>
      <c r="B444" s="142" t="s">
        <v>501</v>
      </c>
      <c r="C444" s="143">
        <v>77.22</v>
      </c>
      <c r="D444" t="str">
        <f t="shared" si="12"/>
        <v>4МР/ДУ-3/КЛ-57</v>
      </c>
      <c r="E444" t="str">
        <f t="shared" si="13"/>
        <v>Начисление услуг 00000000772 от 31.01.2024 23:59:59</v>
      </c>
    </row>
    <row r="445" spans="1:5" x14ac:dyDescent="0.3">
      <c r="A445" s="142" t="s">
        <v>780</v>
      </c>
      <c r="B445" s="142"/>
      <c r="C445" s="143">
        <v>77.22</v>
      </c>
      <c r="D445" t="str">
        <f t="shared" si="12"/>
        <v>Начисление услуг 00000000772 от 31.01.2024 23:59:59</v>
      </c>
      <c r="E445" t="str">
        <f t="shared" si="13"/>
        <v>л/с №0000000093810</v>
      </c>
    </row>
    <row r="446" spans="1:5" x14ac:dyDescent="0.3">
      <c r="A446" s="144" t="s">
        <v>634</v>
      </c>
      <c r="B446" s="144"/>
      <c r="C446" s="143">
        <v>77.22</v>
      </c>
      <c r="D446" t="str">
        <f t="shared" si="12"/>
        <v>л/с №0000000093810</v>
      </c>
      <c r="E446" t="str">
        <f t="shared" si="13"/>
        <v>4МР/ДУ-3/КЛ-58</v>
      </c>
    </row>
    <row r="447" spans="1:5" x14ac:dyDescent="0.3">
      <c r="A447" s="142" t="s">
        <v>502</v>
      </c>
      <c r="B447" s="142" t="s">
        <v>503</v>
      </c>
      <c r="C447" s="143">
        <v>32.56</v>
      </c>
      <c r="D447" t="str">
        <f t="shared" si="12"/>
        <v>4МР/ДУ-3/КЛ-58</v>
      </c>
      <c r="E447" t="str">
        <f t="shared" si="13"/>
        <v>Начисление услуг 00000000772 от 31.01.2024 23:59:59</v>
      </c>
    </row>
    <row r="448" spans="1:5" x14ac:dyDescent="0.3">
      <c r="A448" s="142" t="s">
        <v>781</v>
      </c>
      <c r="B448" s="142"/>
      <c r="C448" s="143">
        <v>32.56</v>
      </c>
      <c r="D448" t="str">
        <f t="shared" si="12"/>
        <v>Начисление услуг 00000000772 от 31.01.2024 23:59:59</v>
      </c>
      <c r="E448" t="str">
        <f t="shared" si="13"/>
        <v>л/с №0000000093692</v>
      </c>
    </row>
    <row r="449" spans="1:5" x14ac:dyDescent="0.3">
      <c r="A449" s="144" t="s">
        <v>634</v>
      </c>
      <c r="B449" s="144"/>
      <c r="C449" s="143">
        <v>32.56</v>
      </c>
      <c r="D449" t="str">
        <f t="shared" si="12"/>
        <v>л/с №0000000093692</v>
      </c>
      <c r="E449" t="str">
        <f t="shared" si="13"/>
        <v>4МР/ДУ-3/КЛ-59</v>
      </c>
    </row>
    <row r="450" spans="1:5" x14ac:dyDescent="0.3">
      <c r="A450" s="142" t="s">
        <v>504</v>
      </c>
      <c r="B450" s="142" t="s">
        <v>505</v>
      </c>
      <c r="C450" s="143">
        <v>33.49</v>
      </c>
      <c r="D450" t="str">
        <f t="shared" si="12"/>
        <v>4МР/ДУ-3/КЛ-59</v>
      </c>
      <c r="E450" t="str">
        <f t="shared" si="13"/>
        <v>Начисление услуг 00000000772 от 31.01.2024 23:59:59</v>
      </c>
    </row>
    <row r="451" spans="1:5" x14ac:dyDescent="0.3">
      <c r="A451" s="142" t="s">
        <v>782</v>
      </c>
      <c r="B451" s="142"/>
      <c r="C451" s="143">
        <v>33.49</v>
      </c>
      <c r="D451" t="str">
        <f t="shared" si="12"/>
        <v>Начисление услуг 00000000772 от 31.01.2024 23:59:59</v>
      </c>
      <c r="E451" t="str">
        <f t="shared" si="13"/>
        <v>л/с №0000000093923</v>
      </c>
    </row>
    <row r="452" spans="1:5" x14ac:dyDescent="0.3">
      <c r="A452" s="144" t="s">
        <v>634</v>
      </c>
      <c r="B452" s="144"/>
      <c r="C452" s="143">
        <v>33.49</v>
      </c>
      <c r="D452" t="str">
        <f t="shared" si="12"/>
        <v>л/с №0000000093923</v>
      </c>
      <c r="E452" t="str">
        <f t="shared" si="13"/>
        <v>4МР/ДУ-3/КЛ-5</v>
      </c>
    </row>
    <row r="453" spans="1:5" x14ac:dyDescent="0.3">
      <c r="A453" s="142" t="s">
        <v>506</v>
      </c>
      <c r="B453" s="142" t="s">
        <v>507</v>
      </c>
      <c r="C453" s="143">
        <v>26.98</v>
      </c>
      <c r="D453" t="str">
        <f t="shared" si="12"/>
        <v>4МР/ДУ-3/КЛ-5</v>
      </c>
      <c r="E453" t="str">
        <f t="shared" si="13"/>
        <v>Начисление услуг 00000000772 от 31.01.2024 23:59:59</v>
      </c>
    </row>
    <row r="454" spans="1:5" x14ac:dyDescent="0.3">
      <c r="A454" s="142" t="s">
        <v>783</v>
      </c>
      <c r="B454" s="142"/>
      <c r="C454" s="143">
        <v>26.98</v>
      </c>
      <c r="D454" t="str">
        <f t="shared" si="12"/>
        <v>Начисление услуг 00000000772 от 31.01.2024 23:59:59</v>
      </c>
      <c r="E454" t="str">
        <f t="shared" si="13"/>
        <v>л/с №0000000095857</v>
      </c>
    </row>
    <row r="455" spans="1:5" x14ac:dyDescent="0.3">
      <c r="A455" s="144" t="s">
        <v>634</v>
      </c>
      <c r="B455" s="144"/>
      <c r="C455" s="143">
        <v>26.98</v>
      </c>
      <c r="D455" t="str">
        <f t="shared" ref="D455:D518" si="14">A456</f>
        <v>л/с №0000000095857</v>
      </c>
      <c r="E455" t="str">
        <f t="shared" ref="E455:E518" si="15">A457</f>
        <v>4МР/ДУ-3/КЛ-6</v>
      </c>
    </row>
    <row r="456" spans="1:5" x14ac:dyDescent="0.3">
      <c r="A456" s="142" t="s">
        <v>508</v>
      </c>
      <c r="B456" s="142" t="s">
        <v>509</v>
      </c>
      <c r="C456" s="143">
        <v>27.91</v>
      </c>
      <c r="D456" t="str">
        <f t="shared" si="14"/>
        <v>4МР/ДУ-3/КЛ-6</v>
      </c>
      <c r="E456" t="str">
        <f t="shared" si="15"/>
        <v>Начисление услуг 00000000772 от 31.01.2024 23:59:59</v>
      </c>
    </row>
    <row r="457" spans="1:5" x14ac:dyDescent="0.3">
      <c r="A457" s="142" t="s">
        <v>784</v>
      </c>
      <c r="B457" s="142"/>
      <c r="C457" s="143">
        <v>27.91</v>
      </c>
      <c r="D457" t="str">
        <f t="shared" si="14"/>
        <v>Начисление услуг 00000000772 от 31.01.2024 23:59:59</v>
      </c>
      <c r="E457" t="str">
        <f t="shared" si="15"/>
        <v>л/с №0000000093698</v>
      </c>
    </row>
    <row r="458" spans="1:5" x14ac:dyDescent="0.3">
      <c r="A458" s="144" t="s">
        <v>634</v>
      </c>
      <c r="B458" s="144"/>
      <c r="C458" s="143">
        <v>27.91</v>
      </c>
      <c r="D458" t="str">
        <f t="shared" si="14"/>
        <v>л/с №0000000093698</v>
      </c>
      <c r="E458" t="str">
        <f t="shared" si="15"/>
        <v>4МР/ДУ-3/КЛ-07</v>
      </c>
    </row>
    <row r="459" spans="1:5" x14ac:dyDescent="0.3">
      <c r="A459" s="142" t="s">
        <v>510</v>
      </c>
      <c r="B459" s="142" t="s">
        <v>511</v>
      </c>
      <c r="C459" s="143">
        <v>23.26</v>
      </c>
      <c r="D459" t="str">
        <f t="shared" si="14"/>
        <v>4МР/ДУ-3/КЛ-07</v>
      </c>
      <c r="E459" t="str">
        <f t="shared" si="15"/>
        <v>Начисление услуг 00000000772 от 31.01.2024 23:59:59</v>
      </c>
    </row>
    <row r="460" spans="1:5" x14ac:dyDescent="0.3">
      <c r="A460" s="142" t="s">
        <v>785</v>
      </c>
      <c r="B460" s="142"/>
      <c r="C460" s="143">
        <v>23.26</v>
      </c>
      <c r="D460" t="str">
        <f t="shared" si="14"/>
        <v>Начисление услуг 00000000772 от 31.01.2024 23:59:59</v>
      </c>
      <c r="E460" t="str">
        <f t="shared" si="15"/>
        <v>л/с №0000000093697</v>
      </c>
    </row>
    <row r="461" spans="1:5" x14ac:dyDescent="0.3">
      <c r="A461" s="144" t="s">
        <v>634</v>
      </c>
      <c r="B461" s="144"/>
      <c r="C461" s="143">
        <v>23.26</v>
      </c>
      <c r="D461" t="str">
        <f t="shared" si="14"/>
        <v>л/с №0000000093697</v>
      </c>
      <c r="E461" t="str">
        <f t="shared" si="15"/>
        <v>4МР/ДУ-3/КЛ-08</v>
      </c>
    </row>
    <row r="462" spans="1:5" x14ac:dyDescent="0.3">
      <c r="A462" s="142" t="s">
        <v>512</v>
      </c>
      <c r="B462" s="142" t="s">
        <v>513</v>
      </c>
      <c r="C462" s="143">
        <v>25.12</v>
      </c>
      <c r="D462" t="str">
        <f t="shared" si="14"/>
        <v>4МР/ДУ-3/КЛ-08</v>
      </c>
      <c r="E462" t="str">
        <f t="shared" si="15"/>
        <v>Начисление услуг 00000000772 от 31.01.2024 23:59:59</v>
      </c>
    </row>
    <row r="463" spans="1:5" x14ac:dyDescent="0.3">
      <c r="A463" s="142" t="s">
        <v>786</v>
      </c>
      <c r="B463" s="142"/>
      <c r="C463" s="143">
        <v>25.12</v>
      </c>
      <c r="D463" t="str">
        <f t="shared" si="14"/>
        <v>Начисление услуг 00000000772 от 31.01.2024 23:59:59</v>
      </c>
      <c r="E463" t="str">
        <f t="shared" si="15"/>
        <v>л/с №0000000095858</v>
      </c>
    </row>
    <row r="464" spans="1:5" x14ac:dyDescent="0.3">
      <c r="A464" s="144" t="s">
        <v>634</v>
      </c>
      <c r="B464" s="144"/>
      <c r="C464" s="143">
        <v>25.12</v>
      </c>
      <c r="D464" t="str">
        <f t="shared" si="14"/>
        <v>л/с №0000000095858</v>
      </c>
      <c r="E464" t="str">
        <f t="shared" si="15"/>
        <v>4МР/ДУ-3/КЛ-9</v>
      </c>
    </row>
    <row r="465" spans="1:5" x14ac:dyDescent="0.3">
      <c r="A465" s="142" t="s">
        <v>514</v>
      </c>
      <c r="B465" s="142" t="s">
        <v>515</v>
      </c>
      <c r="C465" s="143">
        <v>26.05</v>
      </c>
      <c r="D465" t="str">
        <f t="shared" si="14"/>
        <v>4МР/ДУ-3/КЛ-9</v>
      </c>
      <c r="E465" t="str">
        <f t="shared" si="15"/>
        <v>Начисление услуг 00000000772 от 31.01.2024 23:59:59</v>
      </c>
    </row>
    <row r="466" spans="1:5" x14ac:dyDescent="0.3">
      <c r="A466" s="142" t="s">
        <v>787</v>
      </c>
      <c r="B466" s="142"/>
      <c r="C466" s="143">
        <v>26.05</v>
      </c>
      <c r="D466" t="str">
        <f t="shared" si="14"/>
        <v>Начисление услуг 00000000772 от 31.01.2024 23:59:59</v>
      </c>
      <c r="E466" t="str">
        <f t="shared" si="15"/>
        <v>Москва г, Марьина Роща, Марьиной Рощи 4-я ул, дом № 3</v>
      </c>
    </row>
    <row r="467" spans="1:5" x14ac:dyDescent="0.3">
      <c r="A467" s="144" t="s">
        <v>634</v>
      </c>
      <c r="B467" s="144"/>
      <c r="C467" s="143">
        <v>26.05</v>
      </c>
      <c r="D467" t="str">
        <f t="shared" si="14"/>
        <v>Москва г, Марьина Роща, Марьиной Рощи 4-я ул, дом № 3</v>
      </c>
      <c r="E467" t="str">
        <f t="shared" si="15"/>
        <v>л/с №0000000089255</v>
      </c>
    </row>
    <row r="468" spans="1:5" x14ac:dyDescent="0.3">
      <c r="A468" s="138" t="s">
        <v>0</v>
      </c>
      <c r="B468" s="138"/>
      <c r="C468" s="141">
        <v>156931.99</v>
      </c>
      <c r="D468" t="str">
        <f t="shared" si="14"/>
        <v>л/с №0000000089255</v>
      </c>
      <c r="E468" t="str">
        <f t="shared" si="15"/>
        <v>4МР/ДУ-3-01</v>
      </c>
    </row>
    <row r="469" spans="1:5" x14ac:dyDescent="0.3">
      <c r="A469" s="142" t="s">
        <v>25</v>
      </c>
      <c r="B469" s="142" t="s">
        <v>26</v>
      </c>
      <c r="C469" s="145">
        <v>2005.37</v>
      </c>
      <c r="D469" t="str">
        <f t="shared" si="14"/>
        <v>4МР/ДУ-3-01</v>
      </c>
      <c r="E469" t="str">
        <f t="shared" si="15"/>
        <v>Начисление услуг 00000000765 от 31.01.2024 23:59:59</v>
      </c>
    </row>
    <row r="470" spans="1:5" x14ac:dyDescent="0.3">
      <c r="A470" s="142" t="s">
        <v>788</v>
      </c>
      <c r="B470" s="142"/>
      <c r="C470" s="145">
        <v>2005.37</v>
      </c>
      <c r="D470" t="str">
        <f t="shared" si="14"/>
        <v>Начисление услуг 00000000765 от 31.01.2024 23:59:59</v>
      </c>
      <c r="E470" t="str">
        <f t="shared" si="15"/>
        <v>л/с №0000000089264</v>
      </c>
    </row>
    <row r="471" spans="1:5" x14ac:dyDescent="0.3">
      <c r="A471" s="144" t="s">
        <v>789</v>
      </c>
      <c r="B471" s="144"/>
      <c r="C471" s="145">
        <v>2005.37</v>
      </c>
      <c r="D471" t="str">
        <f t="shared" si="14"/>
        <v>л/с №0000000089264</v>
      </c>
      <c r="E471" t="str">
        <f t="shared" si="15"/>
        <v>4МР/ДУ-3-10</v>
      </c>
    </row>
    <row r="472" spans="1:5" x14ac:dyDescent="0.3">
      <c r="A472" s="142" t="s">
        <v>27</v>
      </c>
      <c r="B472" s="142" t="s">
        <v>28</v>
      </c>
      <c r="C472" s="143">
        <v>973.38</v>
      </c>
      <c r="D472" t="str">
        <f t="shared" si="14"/>
        <v>4МР/ДУ-3-10</v>
      </c>
      <c r="E472" t="str">
        <f t="shared" si="15"/>
        <v>Начисление услуг 00000000765 от 31.01.2024 23:59:59</v>
      </c>
    </row>
    <row r="473" spans="1:5" x14ac:dyDescent="0.3">
      <c r="A473" s="142" t="s">
        <v>790</v>
      </c>
      <c r="B473" s="142"/>
      <c r="C473" s="143">
        <v>973.38</v>
      </c>
      <c r="D473" t="str">
        <f t="shared" si="14"/>
        <v>Начисление услуг 00000000765 от 31.01.2024 23:59:59</v>
      </c>
      <c r="E473" t="str">
        <f t="shared" si="15"/>
        <v>л/с №0000000089265</v>
      </c>
    </row>
    <row r="474" spans="1:5" x14ac:dyDescent="0.3">
      <c r="A474" s="144" t="s">
        <v>789</v>
      </c>
      <c r="B474" s="144"/>
      <c r="C474" s="143">
        <v>973.38</v>
      </c>
      <c r="D474" t="str">
        <f t="shared" si="14"/>
        <v>л/с №0000000089265</v>
      </c>
      <c r="E474" t="str">
        <f t="shared" si="15"/>
        <v>4МР/ДУ-3-11</v>
      </c>
    </row>
    <row r="475" spans="1:5" x14ac:dyDescent="0.3">
      <c r="A475" s="142" t="s">
        <v>29</v>
      </c>
      <c r="B475" s="142" t="s">
        <v>30</v>
      </c>
      <c r="C475" s="145">
        <v>1584.62</v>
      </c>
      <c r="D475" t="str">
        <f t="shared" si="14"/>
        <v>4МР/ДУ-3-11</v>
      </c>
      <c r="E475" t="str">
        <f t="shared" si="15"/>
        <v>Начисление услуг 00000000765 от 31.01.2024 23:59:59</v>
      </c>
    </row>
    <row r="476" spans="1:5" x14ac:dyDescent="0.3">
      <c r="A476" s="142" t="s">
        <v>791</v>
      </c>
      <c r="B476" s="142"/>
      <c r="C476" s="145">
        <v>1584.62</v>
      </c>
      <c r="D476" t="str">
        <f t="shared" si="14"/>
        <v>Начисление услуг 00000000765 от 31.01.2024 23:59:59</v>
      </c>
      <c r="E476" t="str">
        <f t="shared" si="15"/>
        <v>л/с №0000000089266</v>
      </c>
    </row>
    <row r="477" spans="1:5" x14ac:dyDescent="0.3">
      <c r="A477" s="144" t="s">
        <v>789</v>
      </c>
      <c r="B477" s="144"/>
      <c r="C477" s="145">
        <v>1584.62</v>
      </c>
      <c r="D477" t="str">
        <f t="shared" si="14"/>
        <v>л/с №0000000089266</v>
      </c>
      <c r="E477" t="str">
        <f t="shared" si="15"/>
        <v>4МР/ДУ-3-12</v>
      </c>
    </row>
    <row r="478" spans="1:5" x14ac:dyDescent="0.3">
      <c r="A478" s="142" t="s">
        <v>31</v>
      </c>
      <c r="B478" s="142" t="s">
        <v>32</v>
      </c>
      <c r="C478" s="145">
        <v>2030.49</v>
      </c>
      <c r="D478" t="str">
        <f t="shared" si="14"/>
        <v>4МР/ДУ-3-12</v>
      </c>
      <c r="E478" t="str">
        <f t="shared" si="15"/>
        <v>Начисление услуг 00000000765 от 31.01.2024 23:59:59</v>
      </c>
    </row>
    <row r="479" spans="1:5" x14ac:dyDescent="0.3">
      <c r="A479" s="142" t="s">
        <v>792</v>
      </c>
      <c r="B479" s="142"/>
      <c r="C479" s="145">
        <v>2030.49</v>
      </c>
      <c r="D479" t="str">
        <f t="shared" si="14"/>
        <v>Начисление услуг 00000000765 от 31.01.2024 23:59:59</v>
      </c>
      <c r="E479" t="str">
        <f t="shared" si="15"/>
        <v>л/с №0000000124901</v>
      </c>
    </row>
    <row r="480" spans="1:5" x14ac:dyDescent="0.3">
      <c r="A480" s="144" t="s">
        <v>789</v>
      </c>
      <c r="B480" s="144"/>
      <c r="C480" s="145">
        <v>2030.49</v>
      </c>
      <c r="D480" t="str">
        <f t="shared" si="14"/>
        <v>л/с №0000000124901</v>
      </c>
      <c r="E480" t="str">
        <f t="shared" si="15"/>
        <v>4МР/МБ/ДУ/3-13-ВТОР2</v>
      </c>
    </row>
    <row r="481" spans="1:5" x14ac:dyDescent="0.3">
      <c r="A481" s="142" t="s">
        <v>33</v>
      </c>
      <c r="B481" s="142" t="s">
        <v>34</v>
      </c>
      <c r="C481" s="145">
        <v>1008.96</v>
      </c>
      <c r="D481" t="str">
        <f t="shared" si="14"/>
        <v>4МР/МБ/ДУ/3-13-ВТОР2</v>
      </c>
      <c r="E481" t="str">
        <f t="shared" si="15"/>
        <v>Начисление услуг 00000000765 от 31.01.2024 23:59:59</v>
      </c>
    </row>
    <row r="482" spans="1:5" x14ac:dyDescent="0.3">
      <c r="A482" s="142" t="s">
        <v>793</v>
      </c>
      <c r="B482" s="142"/>
      <c r="C482" s="145">
        <v>1008.96</v>
      </c>
      <c r="D482" t="str">
        <f t="shared" si="14"/>
        <v>Начисление услуг 00000000765 от 31.01.2024 23:59:59</v>
      </c>
      <c r="E482" t="str">
        <f t="shared" si="15"/>
        <v>л/с №0000000089268</v>
      </c>
    </row>
    <row r="483" spans="1:5" x14ac:dyDescent="0.3">
      <c r="A483" s="144" t="s">
        <v>789</v>
      </c>
      <c r="B483" s="144"/>
      <c r="C483" s="145">
        <v>1008.96</v>
      </c>
      <c r="D483" t="str">
        <f t="shared" si="14"/>
        <v>л/с №0000000089268</v>
      </c>
      <c r="E483" t="str">
        <f t="shared" si="15"/>
        <v>4МР/ДУ-3-14</v>
      </c>
    </row>
    <row r="484" spans="1:5" x14ac:dyDescent="0.3">
      <c r="A484" s="142" t="s">
        <v>35</v>
      </c>
      <c r="B484" s="142" t="s">
        <v>36</v>
      </c>
      <c r="C484" s="145">
        <v>1551.13</v>
      </c>
      <c r="D484" t="str">
        <f t="shared" si="14"/>
        <v>4МР/ДУ-3-14</v>
      </c>
      <c r="E484" t="str">
        <f t="shared" si="15"/>
        <v>Начисление услуг 00000000765 от 31.01.2024 23:59:59</v>
      </c>
    </row>
    <row r="485" spans="1:5" x14ac:dyDescent="0.3">
      <c r="A485" s="142" t="s">
        <v>794</v>
      </c>
      <c r="B485" s="142"/>
      <c r="C485" s="145">
        <v>1551.13</v>
      </c>
      <c r="D485" t="str">
        <f t="shared" si="14"/>
        <v>Начисление услуг 00000000765 от 31.01.2024 23:59:59</v>
      </c>
      <c r="E485" t="str">
        <f t="shared" si="15"/>
        <v>л/с №0000000089269</v>
      </c>
    </row>
    <row r="486" spans="1:5" x14ac:dyDescent="0.3">
      <c r="A486" s="144" t="s">
        <v>789</v>
      </c>
      <c r="B486" s="144"/>
      <c r="C486" s="145">
        <v>1551.13</v>
      </c>
      <c r="D486" t="str">
        <f t="shared" si="14"/>
        <v>л/с №0000000089269</v>
      </c>
      <c r="E486" t="str">
        <f t="shared" si="15"/>
        <v>4МР/ДУ-3-15</v>
      </c>
    </row>
    <row r="487" spans="1:5" x14ac:dyDescent="0.3">
      <c r="A487" s="142" t="s">
        <v>37</v>
      </c>
      <c r="B487" s="142" t="s">
        <v>38</v>
      </c>
      <c r="C487" s="145">
        <v>3568.83</v>
      </c>
      <c r="D487" t="str">
        <f t="shared" si="14"/>
        <v>4МР/ДУ-3-15</v>
      </c>
      <c r="E487" t="str">
        <f t="shared" si="15"/>
        <v>Начисление услуг 00000000765 от 31.01.2024 23:59:59</v>
      </c>
    </row>
    <row r="488" spans="1:5" x14ac:dyDescent="0.3">
      <c r="A488" s="142" t="s">
        <v>795</v>
      </c>
      <c r="B488" s="142"/>
      <c r="C488" s="145">
        <v>3568.83</v>
      </c>
      <c r="D488" t="str">
        <f t="shared" si="14"/>
        <v>Начисление услуг 00000000765 от 31.01.2024 23:59:59</v>
      </c>
      <c r="E488" t="str">
        <f t="shared" si="15"/>
        <v>л/с №0000000089270</v>
      </c>
    </row>
    <row r="489" spans="1:5" x14ac:dyDescent="0.3">
      <c r="A489" s="144" t="s">
        <v>789</v>
      </c>
      <c r="B489" s="144"/>
      <c r="C489" s="145">
        <v>3568.83</v>
      </c>
      <c r="D489" t="str">
        <f t="shared" si="14"/>
        <v>л/с №0000000089270</v>
      </c>
      <c r="E489" t="str">
        <f t="shared" si="15"/>
        <v>4МР/ДУ-3-16</v>
      </c>
    </row>
    <row r="490" spans="1:5" x14ac:dyDescent="0.3">
      <c r="A490" s="142" t="s">
        <v>39</v>
      </c>
      <c r="B490" s="142" t="s">
        <v>40</v>
      </c>
      <c r="C490" s="145">
        <v>1142.01</v>
      </c>
      <c r="D490" t="str">
        <f t="shared" si="14"/>
        <v>4МР/ДУ-3-16</v>
      </c>
      <c r="E490" t="str">
        <f t="shared" si="15"/>
        <v>Начисление услуг 00000000765 от 31.01.2024 23:59:59</v>
      </c>
    </row>
    <row r="491" spans="1:5" x14ac:dyDescent="0.3">
      <c r="A491" s="142" t="s">
        <v>796</v>
      </c>
      <c r="B491" s="142"/>
      <c r="C491" s="145">
        <v>1142.01</v>
      </c>
      <c r="D491" t="str">
        <f t="shared" si="14"/>
        <v>Начисление услуг 00000000765 от 31.01.2024 23:59:59</v>
      </c>
      <c r="E491" t="str">
        <f t="shared" si="15"/>
        <v>л/с №0000001153840</v>
      </c>
    </row>
    <row r="492" spans="1:5" x14ac:dyDescent="0.3">
      <c r="A492" s="144" t="s">
        <v>789</v>
      </c>
      <c r="B492" s="144"/>
      <c r="C492" s="145">
        <v>1142.01</v>
      </c>
      <c r="D492" t="str">
        <f t="shared" si="14"/>
        <v>л/с №0000001153840</v>
      </c>
      <c r="E492" t="str">
        <f t="shared" si="15"/>
        <v>4МР/ДУ-3-17/Втор-1</v>
      </c>
    </row>
    <row r="493" spans="1:5" x14ac:dyDescent="0.3">
      <c r="A493" s="142" t="s">
        <v>41</v>
      </c>
      <c r="B493" s="142" t="s">
        <v>42</v>
      </c>
      <c r="C493" s="145">
        <v>1081.54</v>
      </c>
      <c r="D493" t="str">
        <f t="shared" si="14"/>
        <v>4МР/ДУ-3-17/Втор-1</v>
      </c>
      <c r="E493" t="str">
        <f t="shared" si="15"/>
        <v>Начисление услуг 00000000765 от 31.01.2024 23:59:59</v>
      </c>
    </row>
    <row r="494" spans="1:5" x14ac:dyDescent="0.3">
      <c r="A494" s="142" t="s">
        <v>797</v>
      </c>
      <c r="B494" s="142"/>
      <c r="C494" s="145">
        <v>1081.54</v>
      </c>
      <c r="D494" t="str">
        <f t="shared" si="14"/>
        <v>Начисление услуг 00000000765 от 31.01.2024 23:59:59</v>
      </c>
      <c r="E494" t="str">
        <f t="shared" si="15"/>
        <v>л/с №0000000089272</v>
      </c>
    </row>
    <row r="495" spans="1:5" x14ac:dyDescent="0.3">
      <c r="A495" s="144" t="s">
        <v>789</v>
      </c>
      <c r="B495" s="144"/>
      <c r="C495" s="145">
        <v>1081.54</v>
      </c>
      <c r="D495" t="str">
        <f t="shared" si="14"/>
        <v>л/с №0000000089272</v>
      </c>
      <c r="E495" t="str">
        <f t="shared" si="15"/>
        <v>4МР/ДУ-3-18</v>
      </c>
    </row>
    <row r="496" spans="1:5" x14ac:dyDescent="0.3">
      <c r="A496" s="142" t="s">
        <v>43</v>
      </c>
      <c r="B496" s="142" t="s">
        <v>44</v>
      </c>
      <c r="C496" s="145">
        <v>1586.72</v>
      </c>
      <c r="D496" t="str">
        <f t="shared" si="14"/>
        <v>4МР/ДУ-3-18</v>
      </c>
      <c r="E496" t="str">
        <f t="shared" si="15"/>
        <v>Начисление услуг 00000000765 от 31.01.2024 23:59:59</v>
      </c>
    </row>
    <row r="497" spans="1:5" x14ac:dyDescent="0.3">
      <c r="A497" s="142" t="s">
        <v>798</v>
      </c>
      <c r="B497" s="142"/>
      <c r="C497" s="145">
        <v>1586.72</v>
      </c>
      <c r="D497" t="str">
        <f t="shared" si="14"/>
        <v>Начисление услуг 00000000765 от 31.01.2024 23:59:59</v>
      </c>
      <c r="E497" t="str">
        <f t="shared" si="15"/>
        <v>л/с №0000000094305</v>
      </c>
    </row>
    <row r="498" spans="1:5" x14ac:dyDescent="0.3">
      <c r="A498" s="144" t="s">
        <v>789</v>
      </c>
      <c r="B498" s="144"/>
      <c r="C498" s="145">
        <v>1586.72</v>
      </c>
      <c r="D498" t="str">
        <f t="shared" si="14"/>
        <v>л/с №0000000094305</v>
      </c>
      <c r="E498" t="str">
        <f t="shared" si="15"/>
        <v>4МР/ДУ-3-19/ВТОР1</v>
      </c>
    </row>
    <row r="499" spans="1:5" x14ac:dyDescent="0.3">
      <c r="A499" s="142" t="s">
        <v>45</v>
      </c>
      <c r="B499" s="142" t="s">
        <v>46</v>
      </c>
      <c r="C499" s="145">
        <v>2028.4</v>
      </c>
      <c r="D499" t="str">
        <f t="shared" si="14"/>
        <v>4МР/ДУ-3-19/ВТОР1</v>
      </c>
      <c r="E499" t="str">
        <f t="shared" si="15"/>
        <v>Начисление услуг 00000000765 от 31.01.2024 23:59:59</v>
      </c>
    </row>
    <row r="500" spans="1:5" x14ac:dyDescent="0.3">
      <c r="A500" s="142" t="s">
        <v>799</v>
      </c>
      <c r="B500" s="142"/>
      <c r="C500" s="145">
        <v>2028.4</v>
      </c>
      <c r="D500" t="str">
        <f t="shared" si="14"/>
        <v>Начисление услуг 00000000765 от 31.01.2024 23:59:59</v>
      </c>
      <c r="E500" t="str">
        <f t="shared" si="15"/>
        <v>л/с №0000000089256</v>
      </c>
    </row>
    <row r="501" spans="1:5" x14ac:dyDescent="0.3">
      <c r="A501" s="144" t="s">
        <v>789</v>
      </c>
      <c r="B501" s="144"/>
      <c r="C501" s="145">
        <v>2028.4</v>
      </c>
      <c r="D501" t="str">
        <f t="shared" si="14"/>
        <v>л/с №0000000089256</v>
      </c>
      <c r="E501" t="str">
        <f t="shared" si="15"/>
        <v>4МР/ДУ-3-02</v>
      </c>
    </row>
    <row r="502" spans="1:5" x14ac:dyDescent="0.3">
      <c r="A502" s="142" t="s">
        <v>47</v>
      </c>
      <c r="B502" s="142" t="s">
        <v>48</v>
      </c>
      <c r="C502" s="145">
        <v>1021.53</v>
      </c>
      <c r="D502" t="str">
        <f t="shared" si="14"/>
        <v>4МР/ДУ-3-02</v>
      </c>
      <c r="E502" t="str">
        <f t="shared" si="15"/>
        <v>Начисление услуг 00000000765 от 31.01.2024 23:59:59</v>
      </c>
    </row>
    <row r="503" spans="1:5" x14ac:dyDescent="0.3">
      <c r="A503" s="142" t="s">
        <v>800</v>
      </c>
      <c r="B503" s="142"/>
      <c r="C503" s="145">
        <v>1021.53</v>
      </c>
      <c r="D503" t="str">
        <f t="shared" si="14"/>
        <v>Начисление услуг 00000000765 от 31.01.2024 23:59:59</v>
      </c>
      <c r="E503" t="str">
        <f t="shared" si="15"/>
        <v>л/с №0000000089274</v>
      </c>
    </row>
    <row r="504" spans="1:5" x14ac:dyDescent="0.3">
      <c r="A504" s="144" t="s">
        <v>789</v>
      </c>
      <c r="B504" s="144"/>
      <c r="C504" s="145">
        <v>1021.53</v>
      </c>
      <c r="D504" t="str">
        <f t="shared" si="14"/>
        <v>л/с №0000000089274</v>
      </c>
      <c r="E504" t="str">
        <f t="shared" si="15"/>
        <v>4МР/ДУ-3-20</v>
      </c>
    </row>
    <row r="505" spans="1:5" x14ac:dyDescent="0.3">
      <c r="A505" s="142" t="s">
        <v>49</v>
      </c>
      <c r="B505" s="142" t="s">
        <v>50</v>
      </c>
      <c r="C505" s="143">
        <v>898.72</v>
      </c>
      <c r="D505" t="str">
        <f t="shared" si="14"/>
        <v>4МР/ДУ-3-20</v>
      </c>
      <c r="E505" t="str">
        <f t="shared" si="15"/>
        <v>Начисление услуг 00000000765 от 31.01.2024 23:59:59</v>
      </c>
    </row>
    <row r="506" spans="1:5" x14ac:dyDescent="0.3">
      <c r="A506" s="142" t="s">
        <v>801</v>
      </c>
      <c r="B506" s="142"/>
      <c r="C506" s="143">
        <v>898.72</v>
      </c>
      <c r="D506" t="str">
        <f t="shared" si="14"/>
        <v>Начисление услуг 00000000765 от 31.01.2024 23:59:59</v>
      </c>
      <c r="E506" t="str">
        <f t="shared" si="15"/>
        <v>л/с №0000000089275</v>
      </c>
    </row>
    <row r="507" spans="1:5" x14ac:dyDescent="0.3">
      <c r="A507" s="144" t="s">
        <v>789</v>
      </c>
      <c r="B507" s="144"/>
      <c r="C507" s="143">
        <v>898.72</v>
      </c>
      <c r="D507" t="str">
        <f t="shared" si="14"/>
        <v>л/с №0000000089275</v>
      </c>
      <c r="E507" t="str">
        <f t="shared" si="15"/>
        <v>4МР/ДУ-3-21</v>
      </c>
    </row>
    <row r="508" spans="1:5" x14ac:dyDescent="0.3">
      <c r="A508" s="142" t="s">
        <v>51</v>
      </c>
      <c r="B508" s="142" t="s">
        <v>52</v>
      </c>
      <c r="C508" s="145">
        <v>1725.8</v>
      </c>
      <c r="D508" t="str">
        <f t="shared" si="14"/>
        <v>4МР/ДУ-3-21</v>
      </c>
      <c r="E508" t="str">
        <f t="shared" si="15"/>
        <v>Начисление услуг 00000000765 от 31.01.2024 23:59:59</v>
      </c>
    </row>
    <row r="509" spans="1:5" x14ac:dyDescent="0.3">
      <c r="A509" s="142" t="s">
        <v>802</v>
      </c>
      <c r="B509" s="142"/>
      <c r="C509" s="145">
        <v>1725.8</v>
      </c>
      <c r="D509" t="str">
        <f t="shared" si="14"/>
        <v>Начисление услуг 00000000765 от 31.01.2024 23:59:59</v>
      </c>
      <c r="E509" t="str">
        <f t="shared" si="15"/>
        <v>л/с №0000000089276</v>
      </c>
    </row>
    <row r="510" spans="1:5" x14ac:dyDescent="0.3">
      <c r="A510" s="144" t="s">
        <v>789</v>
      </c>
      <c r="B510" s="144"/>
      <c r="C510" s="145">
        <v>1725.8</v>
      </c>
      <c r="D510" t="str">
        <f t="shared" si="14"/>
        <v>л/с №0000000089276</v>
      </c>
      <c r="E510" t="str">
        <f t="shared" si="15"/>
        <v>4МР/ДУ-3-22</v>
      </c>
    </row>
    <row r="511" spans="1:5" x14ac:dyDescent="0.3">
      <c r="A511" s="142" t="s">
        <v>53</v>
      </c>
      <c r="B511" s="142" t="s">
        <v>54</v>
      </c>
      <c r="C511" s="145">
        <v>1562.99</v>
      </c>
      <c r="D511" t="str">
        <f t="shared" si="14"/>
        <v>4МР/ДУ-3-22</v>
      </c>
      <c r="E511" t="str">
        <f t="shared" si="15"/>
        <v>Начисление услуг 00000000765 от 31.01.2024 23:59:59</v>
      </c>
    </row>
    <row r="512" spans="1:5" x14ac:dyDescent="0.3">
      <c r="A512" s="142" t="s">
        <v>803</v>
      </c>
      <c r="B512" s="142"/>
      <c r="C512" s="145">
        <v>1562.99</v>
      </c>
      <c r="D512" t="str">
        <f t="shared" si="14"/>
        <v>Начисление услуг 00000000765 от 31.01.2024 23:59:59</v>
      </c>
      <c r="E512" t="str">
        <f t="shared" si="15"/>
        <v>л/с №0000000089277</v>
      </c>
    </row>
    <row r="513" spans="1:5" x14ac:dyDescent="0.3">
      <c r="A513" s="144" t="s">
        <v>789</v>
      </c>
      <c r="B513" s="144"/>
      <c r="C513" s="145">
        <v>1562.99</v>
      </c>
      <c r="D513" t="str">
        <f t="shared" si="14"/>
        <v>л/с №0000000089277</v>
      </c>
      <c r="E513" t="str">
        <f t="shared" si="15"/>
        <v>4МР/ДУ-3-23</v>
      </c>
    </row>
    <row r="514" spans="1:5" x14ac:dyDescent="0.3">
      <c r="A514" s="142" t="s">
        <v>55</v>
      </c>
      <c r="B514" s="142" t="s">
        <v>56</v>
      </c>
      <c r="C514" s="145">
        <v>1023.62</v>
      </c>
      <c r="D514" t="str">
        <f t="shared" si="14"/>
        <v>4МР/ДУ-3-23</v>
      </c>
      <c r="E514" t="str">
        <f t="shared" si="15"/>
        <v>Начисление услуг 00000000765 от 31.01.2024 23:59:59</v>
      </c>
    </row>
    <row r="515" spans="1:5" x14ac:dyDescent="0.3">
      <c r="A515" s="142" t="s">
        <v>804</v>
      </c>
      <c r="B515" s="142"/>
      <c r="C515" s="145">
        <v>1023.62</v>
      </c>
      <c r="D515" t="str">
        <f t="shared" si="14"/>
        <v>Начисление услуг 00000000765 от 31.01.2024 23:59:59</v>
      </c>
      <c r="E515" t="str">
        <f t="shared" si="15"/>
        <v>л/с №0000000089278</v>
      </c>
    </row>
    <row r="516" spans="1:5" x14ac:dyDescent="0.3">
      <c r="A516" s="144" t="s">
        <v>789</v>
      </c>
      <c r="B516" s="144"/>
      <c r="C516" s="145">
        <v>1023.62</v>
      </c>
      <c r="D516" t="str">
        <f t="shared" si="14"/>
        <v>л/с №0000000089278</v>
      </c>
      <c r="E516" t="str">
        <f t="shared" si="15"/>
        <v>4МР/ДУ-3-24</v>
      </c>
    </row>
    <row r="517" spans="1:5" x14ac:dyDescent="0.3">
      <c r="A517" s="142" t="s">
        <v>57</v>
      </c>
      <c r="B517" s="142" t="s">
        <v>58</v>
      </c>
      <c r="C517" s="143">
        <v>956.63</v>
      </c>
      <c r="D517" t="str">
        <f t="shared" si="14"/>
        <v>4МР/ДУ-3-24</v>
      </c>
      <c r="E517" t="str">
        <f t="shared" si="15"/>
        <v>Начисление услуг 00000000765 от 31.01.2024 23:59:59</v>
      </c>
    </row>
    <row r="518" spans="1:5" x14ac:dyDescent="0.3">
      <c r="A518" s="142" t="s">
        <v>805</v>
      </c>
      <c r="B518" s="142"/>
      <c r="C518" s="143">
        <v>956.63</v>
      </c>
      <c r="D518" t="str">
        <f t="shared" si="14"/>
        <v>Начисление услуг 00000000765 от 31.01.2024 23:59:59</v>
      </c>
      <c r="E518" t="str">
        <f t="shared" si="15"/>
        <v>л/с №0000000089279</v>
      </c>
    </row>
    <row r="519" spans="1:5" x14ac:dyDescent="0.3">
      <c r="A519" s="144" t="s">
        <v>789</v>
      </c>
      <c r="B519" s="144"/>
      <c r="C519" s="143">
        <v>956.63</v>
      </c>
      <c r="D519" t="str">
        <f t="shared" ref="D519:D582" si="16">A520</f>
        <v>л/с №0000000089279</v>
      </c>
      <c r="E519" t="str">
        <f t="shared" ref="E519:E582" si="17">A521</f>
        <v>4МР/ДУ-3-25</v>
      </c>
    </row>
    <row r="520" spans="1:5" x14ac:dyDescent="0.3">
      <c r="A520" s="142" t="s">
        <v>59</v>
      </c>
      <c r="B520" s="142" t="s">
        <v>60</v>
      </c>
      <c r="C520" s="145">
        <v>1582.53</v>
      </c>
      <c r="D520" t="str">
        <f t="shared" si="16"/>
        <v>4МР/ДУ-3-25</v>
      </c>
      <c r="E520" t="str">
        <f t="shared" si="17"/>
        <v>Начисление услуг 00000000765 от 31.01.2024 23:59:59</v>
      </c>
    </row>
    <row r="521" spans="1:5" x14ac:dyDescent="0.3">
      <c r="A521" s="142" t="s">
        <v>806</v>
      </c>
      <c r="B521" s="142"/>
      <c r="C521" s="145">
        <v>1582.53</v>
      </c>
      <c r="D521" t="str">
        <f t="shared" si="16"/>
        <v>Начисление услуг 00000000765 от 31.01.2024 23:59:59</v>
      </c>
      <c r="E521" t="str">
        <f t="shared" si="17"/>
        <v>л/с №0000000089280</v>
      </c>
    </row>
    <row r="522" spans="1:5" x14ac:dyDescent="0.3">
      <c r="A522" s="144" t="s">
        <v>789</v>
      </c>
      <c r="B522" s="144"/>
      <c r="C522" s="145">
        <v>1582.53</v>
      </c>
      <c r="D522" t="str">
        <f t="shared" si="16"/>
        <v>л/с №0000000089280</v>
      </c>
      <c r="E522" t="str">
        <f t="shared" si="17"/>
        <v>4МР/ДУ-3-26</v>
      </c>
    </row>
    <row r="523" spans="1:5" x14ac:dyDescent="0.3">
      <c r="A523" s="142" t="s">
        <v>61</v>
      </c>
      <c r="B523" s="142" t="s">
        <v>62</v>
      </c>
      <c r="C523" s="145">
        <v>2028.4</v>
      </c>
      <c r="D523" t="str">
        <f t="shared" si="16"/>
        <v>4МР/ДУ-3-26</v>
      </c>
      <c r="E523" t="str">
        <f t="shared" si="17"/>
        <v>Начисление услуг 00000000765 от 31.01.2024 23:59:59</v>
      </c>
    </row>
    <row r="524" spans="1:5" x14ac:dyDescent="0.3">
      <c r="A524" s="142" t="s">
        <v>807</v>
      </c>
      <c r="B524" s="142"/>
      <c r="C524" s="145">
        <v>2028.4</v>
      </c>
      <c r="D524" t="str">
        <f t="shared" si="16"/>
        <v>Начисление услуг 00000000765 от 31.01.2024 23:59:59</v>
      </c>
      <c r="E524" t="str">
        <f t="shared" si="17"/>
        <v>л/с №0000000094309</v>
      </c>
    </row>
    <row r="525" spans="1:5" x14ac:dyDescent="0.3">
      <c r="A525" s="144" t="s">
        <v>789</v>
      </c>
      <c r="B525" s="144"/>
      <c r="C525" s="145">
        <v>2028.4</v>
      </c>
      <c r="D525" t="str">
        <f t="shared" si="16"/>
        <v>л/с №0000000094309</v>
      </c>
      <c r="E525" t="str">
        <f t="shared" si="17"/>
        <v>4МР/ДУ-3-27/ВТОР1</v>
      </c>
    </row>
    <row r="526" spans="1:5" x14ac:dyDescent="0.3">
      <c r="A526" s="142" t="s">
        <v>63</v>
      </c>
      <c r="B526" s="142" t="s">
        <v>64</v>
      </c>
      <c r="C526" s="145">
        <v>1008.96</v>
      </c>
      <c r="D526" t="str">
        <f t="shared" si="16"/>
        <v>4МР/ДУ-3-27/ВТОР1</v>
      </c>
      <c r="E526" t="str">
        <f t="shared" si="17"/>
        <v>Начисление услуг 00000000765 от 31.01.2024 23:59:59</v>
      </c>
    </row>
    <row r="527" spans="1:5" x14ac:dyDescent="0.3">
      <c r="A527" s="142" t="s">
        <v>808</v>
      </c>
      <c r="B527" s="142"/>
      <c r="C527" s="145">
        <v>1008.96</v>
      </c>
      <c r="D527" t="str">
        <f t="shared" si="16"/>
        <v>Начисление услуг 00000000765 от 31.01.2024 23:59:59</v>
      </c>
      <c r="E527" t="str">
        <f t="shared" si="17"/>
        <v>л/с №0000000089282</v>
      </c>
    </row>
    <row r="528" spans="1:5" x14ac:dyDescent="0.3">
      <c r="A528" s="144" t="s">
        <v>789</v>
      </c>
      <c r="B528" s="144"/>
      <c r="C528" s="145">
        <v>1008.96</v>
      </c>
      <c r="D528" t="str">
        <f t="shared" si="16"/>
        <v>л/с №0000000089282</v>
      </c>
      <c r="E528" t="str">
        <f t="shared" si="17"/>
        <v>4МР/ДУ-3-28</v>
      </c>
    </row>
    <row r="529" spans="1:5" x14ac:dyDescent="0.3">
      <c r="A529" s="142" t="s">
        <v>65</v>
      </c>
      <c r="B529" s="142" t="s">
        <v>66</v>
      </c>
      <c r="C529" s="145">
        <v>1549.04</v>
      </c>
      <c r="D529" t="str">
        <f t="shared" si="16"/>
        <v>4МР/ДУ-3-28</v>
      </c>
      <c r="E529" t="str">
        <f t="shared" si="17"/>
        <v>Начисление услуг 00000000765 от 31.01.2024 23:59:59</v>
      </c>
    </row>
    <row r="530" spans="1:5" x14ac:dyDescent="0.3">
      <c r="A530" s="142" t="s">
        <v>809</v>
      </c>
      <c r="B530" s="142"/>
      <c r="C530" s="145">
        <v>1549.04</v>
      </c>
      <c r="D530" t="str">
        <f t="shared" si="16"/>
        <v>Начисление услуг 00000000765 от 31.01.2024 23:59:59</v>
      </c>
      <c r="E530" t="str">
        <f t="shared" si="17"/>
        <v>л/с №0000000147061</v>
      </c>
    </row>
    <row r="531" spans="1:5" x14ac:dyDescent="0.3">
      <c r="A531" s="144" t="s">
        <v>789</v>
      </c>
      <c r="B531" s="144"/>
      <c r="C531" s="145">
        <v>1549.04</v>
      </c>
      <c r="D531" t="str">
        <f t="shared" si="16"/>
        <v>л/с №0000000147061</v>
      </c>
      <c r="E531" t="str">
        <f t="shared" si="17"/>
        <v>4МР/ДУ-3-29/ВТОР</v>
      </c>
    </row>
    <row r="532" spans="1:5" x14ac:dyDescent="0.3">
      <c r="A532" s="142" t="s">
        <v>67</v>
      </c>
      <c r="B532" s="142" t="s">
        <v>68</v>
      </c>
      <c r="C532" s="145">
        <v>2760.59</v>
      </c>
      <c r="D532" t="str">
        <f t="shared" si="16"/>
        <v>4МР/ДУ-3-29/ВТОР</v>
      </c>
      <c r="E532" t="str">
        <f t="shared" si="17"/>
        <v>Начисление услуг 00000000765 от 31.01.2024 23:59:59</v>
      </c>
    </row>
    <row r="533" spans="1:5" x14ac:dyDescent="0.3">
      <c r="A533" s="142" t="s">
        <v>810</v>
      </c>
      <c r="B533" s="142"/>
      <c r="C533" s="145">
        <v>2760.59</v>
      </c>
      <c r="D533" t="str">
        <f t="shared" si="16"/>
        <v>Начисление услуг 00000000765 от 31.01.2024 23:59:59</v>
      </c>
      <c r="E533" t="str">
        <f t="shared" si="17"/>
        <v>л/с №0000000089257</v>
      </c>
    </row>
    <row r="534" spans="1:5" x14ac:dyDescent="0.3">
      <c r="A534" s="144" t="s">
        <v>789</v>
      </c>
      <c r="B534" s="144"/>
      <c r="C534" s="145">
        <v>2760.59</v>
      </c>
      <c r="D534" t="str">
        <f t="shared" si="16"/>
        <v>л/с №0000000089257</v>
      </c>
      <c r="E534" t="str">
        <f t="shared" si="17"/>
        <v>4МР/ДУ-3-03</v>
      </c>
    </row>
    <row r="535" spans="1:5" x14ac:dyDescent="0.3">
      <c r="A535" s="142" t="s">
        <v>69</v>
      </c>
      <c r="B535" s="142" t="s">
        <v>70</v>
      </c>
      <c r="C535" s="143">
        <v>973.38</v>
      </c>
      <c r="D535" t="str">
        <f t="shared" si="16"/>
        <v>4МР/ДУ-3-03</v>
      </c>
      <c r="E535" t="str">
        <f t="shared" si="17"/>
        <v>Начисление услуг 00000000765 от 31.01.2024 23:59:59</v>
      </c>
    </row>
    <row r="536" spans="1:5" x14ac:dyDescent="0.3">
      <c r="A536" s="142" t="s">
        <v>811</v>
      </c>
      <c r="B536" s="142"/>
      <c r="C536" s="143">
        <v>973.38</v>
      </c>
      <c r="D536" t="str">
        <f t="shared" si="16"/>
        <v>Начисление услуг 00000000765 от 31.01.2024 23:59:59</v>
      </c>
      <c r="E536" t="str">
        <f t="shared" si="17"/>
        <v>л/с №0000000095257</v>
      </c>
    </row>
    <row r="537" spans="1:5" x14ac:dyDescent="0.3">
      <c r="A537" s="144" t="s">
        <v>789</v>
      </c>
      <c r="B537" s="144"/>
      <c r="C537" s="143">
        <v>973.38</v>
      </c>
      <c r="D537" t="str">
        <f t="shared" si="16"/>
        <v>л/с №0000000095257</v>
      </c>
      <c r="E537" t="str">
        <f t="shared" si="17"/>
        <v>4МР/ДУ-3-втор30</v>
      </c>
    </row>
    <row r="538" spans="1:5" x14ac:dyDescent="0.3">
      <c r="A538" s="142" t="s">
        <v>71</v>
      </c>
      <c r="B538" s="142" t="s">
        <v>72</v>
      </c>
      <c r="C538" s="145">
        <v>1023.62</v>
      </c>
      <c r="D538" t="str">
        <f t="shared" si="16"/>
        <v>4МР/ДУ-3-втор30</v>
      </c>
      <c r="E538" t="str">
        <f t="shared" si="17"/>
        <v>Начисление услуг 00000000765 от 31.01.2024 23:59:59</v>
      </c>
    </row>
    <row r="539" spans="1:5" x14ac:dyDescent="0.3">
      <c r="A539" s="142" t="s">
        <v>812</v>
      </c>
      <c r="B539" s="142"/>
      <c r="C539" s="145">
        <v>1023.62</v>
      </c>
      <c r="D539" t="str">
        <f t="shared" si="16"/>
        <v>Начисление услуг 00000000765 от 31.01.2024 23:59:59</v>
      </c>
      <c r="E539" t="str">
        <f t="shared" si="17"/>
        <v>л/с №0000000094847</v>
      </c>
    </row>
    <row r="540" spans="1:5" x14ac:dyDescent="0.3">
      <c r="A540" s="144" t="s">
        <v>789</v>
      </c>
      <c r="B540" s="144"/>
      <c r="C540" s="145">
        <v>1023.62</v>
      </c>
      <c r="D540" t="str">
        <f t="shared" si="16"/>
        <v>л/с №0000000094847</v>
      </c>
      <c r="E540" t="str">
        <f t="shared" si="17"/>
        <v>4МР/ДУ-3-ВТОР31</v>
      </c>
    </row>
    <row r="541" spans="1:5" x14ac:dyDescent="0.3">
      <c r="A541" s="142" t="s">
        <v>73</v>
      </c>
      <c r="B541" s="142" t="s">
        <v>74</v>
      </c>
      <c r="C541" s="143">
        <v>973.38</v>
      </c>
      <c r="D541" t="str">
        <f t="shared" si="16"/>
        <v>4МР/ДУ-3-ВТОР31</v>
      </c>
      <c r="E541" t="str">
        <f t="shared" si="17"/>
        <v>Начисление услуг 00000000765 от 31.01.2024 23:59:59</v>
      </c>
    </row>
    <row r="542" spans="1:5" x14ac:dyDescent="0.3">
      <c r="A542" s="142" t="s">
        <v>813</v>
      </c>
      <c r="B542" s="142"/>
      <c r="C542" s="143">
        <v>973.38</v>
      </c>
      <c r="D542" t="str">
        <f t="shared" si="16"/>
        <v>Начисление услуг 00000000765 от 31.01.2024 23:59:59</v>
      </c>
      <c r="E542" t="str">
        <f t="shared" si="17"/>
        <v>л/с №0000000094410</v>
      </c>
    </row>
    <row r="543" spans="1:5" x14ac:dyDescent="0.3">
      <c r="A543" s="144" t="s">
        <v>789</v>
      </c>
      <c r="B543" s="144"/>
      <c r="C543" s="143">
        <v>973.38</v>
      </c>
      <c r="D543" t="str">
        <f t="shared" si="16"/>
        <v>л/с №0000000094410</v>
      </c>
      <c r="E543" t="str">
        <f t="shared" si="17"/>
        <v>4МР/ДУ-3-32/ВТОР1</v>
      </c>
    </row>
    <row r="544" spans="1:5" x14ac:dyDescent="0.3">
      <c r="A544" s="142" t="s">
        <v>75</v>
      </c>
      <c r="B544" s="142" t="s">
        <v>76</v>
      </c>
      <c r="C544" s="145">
        <v>2641.04</v>
      </c>
      <c r="D544" t="str">
        <f t="shared" si="16"/>
        <v>4МР/ДУ-3-32/ВТОР1</v>
      </c>
      <c r="E544" t="str">
        <f t="shared" si="17"/>
        <v>Начисление услуг 00000000765 от 31.01.2024 23:59:59</v>
      </c>
    </row>
    <row r="545" spans="1:5" x14ac:dyDescent="0.3">
      <c r="A545" s="142" t="s">
        <v>814</v>
      </c>
      <c r="B545" s="142"/>
      <c r="C545" s="145">
        <v>2641.04</v>
      </c>
      <c r="D545" t="str">
        <f t="shared" si="16"/>
        <v>Начисление услуг 00000000765 от 31.01.2024 23:59:59</v>
      </c>
      <c r="E545" t="str">
        <f t="shared" si="17"/>
        <v>л/с №0000000089287</v>
      </c>
    </row>
    <row r="546" spans="1:5" x14ac:dyDescent="0.3">
      <c r="A546" s="144" t="s">
        <v>789</v>
      </c>
      <c r="B546" s="144"/>
      <c r="C546" s="145">
        <v>2641.04</v>
      </c>
      <c r="D546" t="str">
        <f t="shared" si="16"/>
        <v>л/с №0000000089287</v>
      </c>
      <c r="E546" t="str">
        <f t="shared" si="17"/>
        <v>4МР/ДУ-3-33</v>
      </c>
    </row>
    <row r="547" spans="1:5" x14ac:dyDescent="0.3">
      <c r="A547" s="142" t="s">
        <v>77</v>
      </c>
      <c r="B547" s="142" t="s">
        <v>78</v>
      </c>
      <c r="C547" s="145">
        <v>2030.49</v>
      </c>
      <c r="D547" t="str">
        <f t="shared" si="16"/>
        <v>4МР/ДУ-3-33</v>
      </c>
      <c r="E547" t="str">
        <f t="shared" si="17"/>
        <v>Начисление услуг 00000000765 от 31.01.2024 23:59:59</v>
      </c>
    </row>
    <row r="548" spans="1:5" x14ac:dyDescent="0.3">
      <c r="A548" s="142" t="s">
        <v>815</v>
      </c>
      <c r="B548" s="142"/>
      <c r="C548" s="145">
        <v>2030.49</v>
      </c>
      <c r="D548" t="str">
        <f t="shared" si="16"/>
        <v>Начисление услуг 00000000765 от 31.01.2024 23:59:59</v>
      </c>
      <c r="E548" t="str">
        <f t="shared" si="17"/>
        <v>л/с №0000000104280</v>
      </c>
    </row>
    <row r="549" spans="1:5" x14ac:dyDescent="0.3">
      <c r="A549" s="144" t="s">
        <v>789</v>
      </c>
      <c r="B549" s="144"/>
      <c r="C549" s="145">
        <v>2030.49</v>
      </c>
      <c r="D549" t="str">
        <f t="shared" si="16"/>
        <v>л/с №0000000104280</v>
      </c>
      <c r="E549" t="str">
        <f t="shared" si="17"/>
        <v>4МР/ДУ-3-34-ВТОР1</v>
      </c>
    </row>
    <row r="550" spans="1:5" x14ac:dyDescent="0.3">
      <c r="A550" s="142" t="s">
        <v>79</v>
      </c>
      <c r="B550" s="142" t="s">
        <v>80</v>
      </c>
      <c r="C550" s="145">
        <v>1008.96</v>
      </c>
      <c r="D550" t="str">
        <f t="shared" si="16"/>
        <v>4МР/ДУ-3-34-ВТОР1</v>
      </c>
      <c r="E550" t="str">
        <f t="shared" si="17"/>
        <v>Начисление услуг 00000000765 от 31.01.2024 23:59:59</v>
      </c>
    </row>
    <row r="551" spans="1:5" x14ac:dyDescent="0.3">
      <c r="A551" s="142" t="s">
        <v>816</v>
      </c>
      <c r="B551" s="142"/>
      <c r="C551" s="145">
        <v>1008.96</v>
      </c>
      <c r="D551" t="str">
        <f t="shared" si="16"/>
        <v>Начисление услуг 00000000765 от 31.01.2024 23:59:59</v>
      </c>
      <c r="E551" t="str">
        <f t="shared" si="17"/>
        <v>л/с №0000000104558</v>
      </c>
    </row>
    <row r="552" spans="1:5" x14ac:dyDescent="0.3">
      <c r="A552" s="144" t="s">
        <v>789</v>
      </c>
      <c r="B552" s="144"/>
      <c r="C552" s="145">
        <v>1008.96</v>
      </c>
      <c r="D552" t="str">
        <f t="shared" si="16"/>
        <v>л/с №0000000104558</v>
      </c>
      <c r="E552" t="str">
        <f t="shared" si="17"/>
        <v>4МР/ДУ-3-35/ВТОР</v>
      </c>
    </row>
    <row r="553" spans="1:5" x14ac:dyDescent="0.3">
      <c r="A553" s="142" t="s">
        <v>81</v>
      </c>
      <c r="B553" s="142" t="s">
        <v>82</v>
      </c>
      <c r="C553" s="145">
        <v>1549.04</v>
      </c>
      <c r="D553" t="str">
        <f t="shared" si="16"/>
        <v>4МР/ДУ-3-35/ВТОР</v>
      </c>
      <c r="E553" t="str">
        <f t="shared" si="17"/>
        <v>Начисление услуг 00000000765 от 31.01.2024 23:59:59</v>
      </c>
    </row>
    <row r="554" spans="1:5" x14ac:dyDescent="0.3">
      <c r="A554" s="142" t="s">
        <v>817</v>
      </c>
      <c r="B554" s="142"/>
      <c r="C554" s="145">
        <v>1549.04</v>
      </c>
      <c r="D554" t="str">
        <f t="shared" si="16"/>
        <v>Начисление услуг 00000000765 от 31.01.2024 23:59:59</v>
      </c>
      <c r="E554" t="str">
        <f t="shared" si="17"/>
        <v>л/с №0000000089290</v>
      </c>
    </row>
    <row r="555" spans="1:5" x14ac:dyDescent="0.3">
      <c r="A555" s="144" t="s">
        <v>789</v>
      </c>
      <c r="B555" s="144"/>
      <c r="C555" s="145">
        <v>1549.04</v>
      </c>
      <c r="D555" t="str">
        <f t="shared" si="16"/>
        <v>л/с №0000000089290</v>
      </c>
      <c r="E555" t="str">
        <f t="shared" si="17"/>
        <v>4МР/ДУ-3-36</v>
      </c>
    </row>
    <row r="556" spans="1:5" x14ac:dyDescent="0.3">
      <c r="A556" s="142" t="s">
        <v>83</v>
      </c>
      <c r="B556" s="142" t="s">
        <v>84</v>
      </c>
      <c r="C556" s="145">
        <v>2456.13</v>
      </c>
      <c r="D556" t="str">
        <f t="shared" si="16"/>
        <v>4МР/ДУ-3-36</v>
      </c>
      <c r="E556" t="str">
        <f t="shared" si="17"/>
        <v>Начисление услуг 00000000765 от 31.01.2024 23:59:59</v>
      </c>
    </row>
    <row r="557" spans="1:5" x14ac:dyDescent="0.3">
      <c r="A557" s="142" t="s">
        <v>818</v>
      </c>
      <c r="B557" s="142"/>
      <c r="C557" s="145">
        <v>2456.13</v>
      </c>
      <c r="D557" t="str">
        <f t="shared" si="16"/>
        <v>Начисление услуг 00000000765 от 31.01.2024 23:59:59</v>
      </c>
      <c r="E557" t="str">
        <f t="shared" si="17"/>
        <v>л/с №0000000091879</v>
      </c>
    </row>
    <row r="558" spans="1:5" x14ac:dyDescent="0.3">
      <c r="A558" s="144" t="s">
        <v>789</v>
      </c>
      <c r="B558" s="144"/>
      <c r="C558" s="145">
        <v>2456.13</v>
      </c>
      <c r="D558" t="str">
        <f t="shared" si="16"/>
        <v>л/с №0000000091879</v>
      </c>
      <c r="E558" t="str">
        <f t="shared" si="17"/>
        <v>4МР/ДУ-3-37</v>
      </c>
    </row>
    <row r="559" spans="1:5" x14ac:dyDescent="0.3">
      <c r="A559" s="142" t="s">
        <v>85</v>
      </c>
      <c r="B559" s="142" t="s">
        <v>86</v>
      </c>
      <c r="C559" s="145">
        <v>1023.62</v>
      </c>
      <c r="D559" t="str">
        <f t="shared" si="16"/>
        <v>4МР/ДУ-3-37</v>
      </c>
      <c r="E559" t="str">
        <f t="shared" si="17"/>
        <v>Начисление услуг 00000000765 от 31.01.2024 23:59:59</v>
      </c>
    </row>
    <row r="560" spans="1:5" x14ac:dyDescent="0.3">
      <c r="A560" s="142" t="s">
        <v>819</v>
      </c>
      <c r="B560" s="142"/>
      <c r="C560" s="145">
        <v>1023.62</v>
      </c>
      <c r="D560" t="str">
        <f t="shared" si="16"/>
        <v>Начисление услуг 00000000765 от 31.01.2024 23:59:59</v>
      </c>
      <c r="E560" t="str">
        <f t="shared" si="17"/>
        <v>л/с №0000000089292</v>
      </c>
    </row>
    <row r="561" spans="1:5" x14ac:dyDescent="0.3">
      <c r="A561" s="144" t="s">
        <v>789</v>
      </c>
      <c r="B561" s="144"/>
      <c r="C561" s="145">
        <v>1023.62</v>
      </c>
      <c r="D561" t="str">
        <f t="shared" si="16"/>
        <v>л/с №0000000089292</v>
      </c>
      <c r="E561" t="str">
        <f t="shared" si="17"/>
        <v>4МР/ДУ-3-38</v>
      </c>
    </row>
    <row r="562" spans="1:5" x14ac:dyDescent="0.3">
      <c r="A562" s="142" t="s">
        <v>87</v>
      </c>
      <c r="B562" s="142" t="s">
        <v>88</v>
      </c>
      <c r="C562" s="143">
        <v>973.38</v>
      </c>
      <c r="D562" t="str">
        <f t="shared" si="16"/>
        <v>4МР/ДУ-3-38</v>
      </c>
      <c r="E562" t="str">
        <f t="shared" si="17"/>
        <v>Начисление услуг 00000000765 от 31.01.2024 23:59:59</v>
      </c>
    </row>
    <row r="563" spans="1:5" x14ac:dyDescent="0.3">
      <c r="A563" s="142" t="s">
        <v>820</v>
      </c>
      <c r="B563" s="142"/>
      <c r="C563" s="143">
        <v>973.38</v>
      </c>
      <c r="D563" t="str">
        <f t="shared" si="16"/>
        <v>Начисление услуг 00000000765 от 31.01.2024 23:59:59</v>
      </c>
      <c r="E563" t="str">
        <f t="shared" si="17"/>
        <v>л/с №0000000089293</v>
      </c>
    </row>
    <row r="564" spans="1:5" x14ac:dyDescent="0.3">
      <c r="A564" s="144" t="s">
        <v>789</v>
      </c>
      <c r="B564" s="144"/>
      <c r="C564" s="143">
        <v>973.38</v>
      </c>
      <c r="D564" t="str">
        <f t="shared" si="16"/>
        <v>л/с №0000000089293</v>
      </c>
      <c r="E564" t="str">
        <f t="shared" si="17"/>
        <v>4МР/ДУ-3-39</v>
      </c>
    </row>
    <row r="565" spans="1:5" x14ac:dyDescent="0.3">
      <c r="A565" s="142" t="s">
        <v>89</v>
      </c>
      <c r="B565" s="142" t="s">
        <v>90</v>
      </c>
      <c r="C565" s="145">
        <v>1586.72</v>
      </c>
      <c r="D565" t="str">
        <f t="shared" si="16"/>
        <v>4МР/ДУ-3-39</v>
      </c>
      <c r="E565" t="str">
        <f t="shared" si="17"/>
        <v>Начисление услуг 00000000765 от 31.01.2024 23:59:59</v>
      </c>
    </row>
    <row r="566" spans="1:5" x14ac:dyDescent="0.3">
      <c r="A566" s="142" t="s">
        <v>821</v>
      </c>
      <c r="B566" s="142"/>
      <c r="C566" s="145">
        <v>1586.72</v>
      </c>
      <c r="D566" t="str">
        <f t="shared" si="16"/>
        <v>Начисление услуг 00000000765 от 31.01.2024 23:59:59</v>
      </c>
      <c r="E566" t="str">
        <f t="shared" si="17"/>
        <v>л/с №0000000089258</v>
      </c>
    </row>
    <row r="567" spans="1:5" x14ac:dyDescent="0.3">
      <c r="A567" s="144" t="s">
        <v>789</v>
      </c>
      <c r="B567" s="144"/>
      <c r="C567" s="145">
        <v>1586.72</v>
      </c>
      <c r="D567" t="str">
        <f t="shared" si="16"/>
        <v>л/с №0000000089258</v>
      </c>
      <c r="E567" t="str">
        <f t="shared" si="17"/>
        <v>4МР/ДУ-3-04</v>
      </c>
    </row>
    <row r="568" spans="1:5" x14ac:dyDescent="0.3">
      <c r="A568" s="142" t="s">
        <v>91</v>
      </c>
      <c r="B568" s="142" t="s">
        <v>92</v>
      </c>
      <c r="C568" s="145">
        <v>1582.53</v>
      </c>
      <c r="D568" t="str">
        <f t="shared" si="16"/>
        <v>4МР/ДУ-3-04</v>
      </c>
      <c r="E568" t="str">
        <f t="shared" si="17"/>
        <v>Начисление услуг 00000000765 от 31.01.2024 23:59:59</v>
      </c>
    </row>
    <row r="569" spans="1:5" x14ac:dyDescent="0.3">
      <c r="A569" s="142" t="s">
        <v>822</v>
      </c>
      <c r="B569" s="142"/>
      <c r="C569" s="145">
        <v>1582.53</v>
      </c>
      <c r="D569" t="str">
        <f t="shared" si="16"/>
        <v>Начисление услуг 00000000765 от 31.01.2024 23:59:59</v>
      </c>
      <c r="E569" t="str">
        <f t="shared" si="17"/>
        <v>л/с №0000000089294</v>
      </c>
    </row>
    <row r="570" spans="1:5" x14ac:dyDescent="0.3">
      <c r="A570" s="144" t="s">
        <v>789</v>
      </c>
      <c r="B570" s="144"/>
      <c r="C570" s="145">
        <v>1582.53</v>
      </c>
      <c r="D570" t="str">
        <f t="shared" si="16"/>
        <v>л/с №0000000089294</v>
      </c>
      <c r="E570" t="str">
        <f t="shared" si="17"/>
        <v>4МР/ДУ-3-40</v>
      </c>
    </row>
    <row r="571" spans="1:5" x14ac:dyDescent="0.3">
      <c r="A571" s="142" t="s">
        <v>93</v>
      </c>
      <c r="B571" s="142" t="s">
        <v>94</v>
      </c>
      <c r="C571" s="145">
        <v>2258.4299999999998</v>
      </c>
      <c r="D571" t="str">
        <f t="shared" si="16"/>
        <v>4МР/ДУ-3-40</v>
      </c>
      <c r="E571" t="str">
        <f t="shared" si="17"/>
        <v>Начисление услуг 00000000765 от 31.01.2024 23:59:59</v>
      </c>
    </row>
    <row r="572" spans="1:5" x14ac:dyDescent="0.3">
      <c r="A572" s="142" t="s">
        <v>823</v>
      </c>
      <c r="B572" s="142"/>
      <c r="C572" s="145">
        <v>2258.4299999999998</v>
      </c>
      <c r="D572" t="str">
        <f t="shared" si="16"/>
        <v>Начисление услуг 00000000765 от 31.01.2024 23:59:59</v>
      </c>
      <c r="E572" t="str">
        <f t="shared" si="17"/>
        <v>л/с №0000000089295</v>
      </c>
    </row>
    <row r="573" spans="1:5" x14ac:dyDescent="0.3">
      <c r="A573" s="144" t="s">
        <v>789</v>
      </c>
      <c r="B573" s="144"/>
      <c r="C573" s="145">
        <v>2258.4299999999998</v>
      </c>
      <c r="D573" t="str">
        <f t="shared" si="16"/>
        <v>л/с №0000000089295</v>
      </c>
      <c r="E573" t="str">
        <f t="shared" si="17"/>
        <v>4МР/ДУ-3-41</v>
      </c>
    </row>
    <row r="574" spans="1:5" x14ac:dyDescent="0.3">
      <c r="A574" s="142" t="s">
        <v>95</v>
      </c>
      <c r="B574" s="142" t="s">
        <v>96</v>
      </c>
      <c r="C574" s="145">
        <v>1008.96</v>
      </c>
      <c r="D574" t="str">
        <f t="shared" si="16"/>
        <v>4МР/ДУ-3-41</v>
      </c>
      <c r="E574" t="str">
        <f t="shared" si="17"/>
        <v>Начисление услуг 00000000765 от 31.01.2024 23:59:59</v>
      </c>
    </row>
    <row r="575" spans="1:5" x14ac:dyDescent="0.3">
      <c r="A575" s="142" t="s">
        <v>824</v>
      </c>
      <c r="B575" s="142"/>
      <c r="C575" s="145">
        <v>1008.96</v>
      </c>
      <c r="D575" t="str">
        <f t="shared" si="16"/>
        <v>Начисление услуг 00000000765 от 31.01.2024 23:59:59</v>
      </c>
      <c r="E575" t="str">
        <f t="shared" si="17"/>
        <v>л/с №0000001154035</v>
      </c>
    </row>
    <row r="576" spans="1:5" x14ac:dyDescent="0.3">
      <c r="A576" s="144" t="s">
        <v>789</v>
      </c>
      <c r="B576" s="144"/>
      <c r="C576" s="145">
        <v>1008.96</v>
      </c>
      <c r="D576" t="str">
        <f t="shared" si="16"/>
        <v>л/с №0000001154035</v>
      </c>
      <c r="E576" t="str">
        <f t="shared" si="17"/>
        <v>МР/МР/ДУ/3-42</v>
      </c>
    </row>
    <row r="577" spans="1:5" x14ac:dyDescent="0.3">
      <c r="A577" s="142" t="s">
        <v>97</v>
      </c>
      <c r="B577" s="142" t="s">
        <v>98</v>
      </c>
      <c r="C577" s="145">
        <v>1549.04</v>
      </c>
      <c r="D577" t="str">
        <f t="shared" si="16"/>
        <v>МР/МР/ДУ/3-42</v>
      </c>
      <c r="E577" t="str">
        <f t="shared" si="17"/>
        <v>Начисление услуг 00000000765 от 31.01.2024 23:59:59</v>
      </c>
    </row>
    <row r="578" spans="1:5" x14ac:dyDescent="0.3">
      <c r="A578" s="142" t="s">
        <v>825</v>
      </c>
      <c r="B578" s="142"/>
      <c r="C578" s="145">
        <v>1549.04</v>
      </c>
      <c r="D578" t="str">
        <f t="shared" si="16"/>
        <v>Начисление услуг 00000000765 от 31.01.2024 23:59:59</v>
      </c>
      <c r="E578" t="str">
        <f t="shared" si="17"/>
        <v>л/с №0000000089297</v>
      </c>
    </row>
    <row r="579" spans="1:5" x14ac:dyDescent="0.3">
      <c r="A579" s="144" t="s">
        <v>789</v>
      </c>
      <c r="B579" s="144"/>
      <c r="C579" s="145">
        <v>1549.04</v>
      </c>
      <c r="D579" t="str">
        <f t="shared" si="16"/>
        <v>л/с №0000000089297</v>
      </c>
      <c r="E579" t="str">
        <f t="shared" si="17"/>
        <v>4МР/ДУ-3-43</v>
      </c>
    </row>
    <row r="580" spans="1:5" x14ac:dyDescent="0.3">
      <c r="A580" s="142" t="s">
        <v>99</v>
      </c>
      <c r="B580" s="142" t="s">
        <v>100</v>
      </c>
      <c r="C580" s="145">
        <v>2237.4899999999998</v>
      </c>
      <c r="D580" t="str">
        <f t="shared" si="16"/>
        <v>4МР/ДУ-3-43</v>
      </c>
      <c r="E580" t="str">
        <f t="shared" si="17"/>
        <v>Начисление услуг 00000000765 от 31.01.2024 23:59:59</v>
      </c>
    </row>
    <row r="581" spans="1:5" x14ac:dyDescent="0.3">
      <c r="A581" s="142" t="s">
        <v>826</v>
      </c>
      <c r="B581" s="142"/>
      <c r="C581" s="145">
        <v>2237.4899999999998</v>
      </c>
      <c r="D581" t="str">
        <f t="shared" si="16"/>
        <v>Начисление услуг 00000000765 от 31.01.2024 23:59:59</v>
      </c>
      <c r="E581" t="str">
        <f t="shared" si="17"/>
        <v>л/с №0000000128455</v>
      </c>
    </row>
    <row r="582" spans="1:5" x14ac:dyDescent="0.3">
      <c r="A582" s="144" t="s">
        <v>789</v>
      </c>
      <c r="B582" s="144"/>
      <c r="C582" s="145">
        <v>2237.4899999999998</v>
      </c>
      <c r="D582" t="str">
        <f t="shared" si="16"/>
        <v>л/с №0000000128455</v>
      </c>
      <c r="E582" t="str">
        <f t="shared" si="17"/>
        <v>4МР/ДУ-3-44, 45</v>
      </c>
    </row>
    <row r="583" spans="1:5" x14ac:dyDescent="0.3">
      <c r="A583" s="142" t="s">
        <v>101</v>
      </c>
      <c r="B583" s="142" t="s">
        <v>102</v>
      </c>
      <c r="C583" s="145">
        <v>2005.37</v>
      </c>
      <c r="D583" t="str">
        <f t="shared" ref="D583:D646" si="18">A584</f>
        <v>4МР/ДУ-3-44, 45</v>
      </c>
      <c r="E583" t="str">
        <f t="shared" ref="E583:E646" si="19">A585</f>
        <v>Начисление услуг 00000000765 от 31.01.2024 23:59:59</v>
      </c>
    </row>
    <row r="584" spans="1:5" x14ac:dyDescent="0.3">
      <c r="A584" s="142" t="s">
        <v>827</v>
      </c>
      <c r="B584" s="142"/>
      <c r="C584" s="145">
        <v>2005.37</v>
      </c>
      <c r="D584" t="str">
        <f t="shared" si="18"/>
        <v>Начисление услуг 00000000765 от 31.01.2024 23:59:59</v>
      </c>
      <c r="E584" t="str">
        <f t="shared" si="19"/>
        <v>л/с №0000000089300</v>
      </c>
    </row>
    <row r="585" spans="1:5" x14ac:dyDescent="0.3">
      <c r="A585" s="144" t="s">
        <v>789</v>
      </c>
      <c r="B585" s="144"/>
      <c r="C585" s="145">
        <v>2005.37</v>
      </c>
      <c r="D585" t="str">
        <f t="shared" si="18"/>
        <v>л/с №0000000089300</v>
      </c>
      <c r="E585" t="str">
        <f t="shared" si="19"/>
        <v>4МР/ДУ-3-46</v>
      </c>
    </row>
    <row r="586" spans="1:5" x14ac:dyDescent="0.3">
      <c r="A586" s="142" t="s">
        <v>103</v>
      </c>
      <c r="B586" s="142" t="s">
        <v>104</v>
      </c>
      <c r="C586" s="145">
        <v>1584.62</v>
      </c>
      <c r="D586" t="str">
        <f t="shared" si="18"/>
        <v>4МР/ДУ-3-46</v>
      </c>
      <c r="E586" t="str">
        <f t="shared" si="19"/>
        <v>Начисление услуг 00000000765 от 31.01.2024 23:59:59</v>
      </c>
    </row>
    <row r="587" spans="1:5" x14ac:dyDescent="0.3">
      <c r="A587" s="142" t="s">
        <v>828</v>
      </c>
      <c r="B587" s="142"/>
      <c r="C587" s="145">
        <v>1584.62</v>
      </c>
      <c r="D587" t="str">
        <f t="shared" si="18"/>
        <v>Начисление услуг 00000000765 от 31.01.2024 23:59:59</v>
      </c>
      <c r="E587" t="str">
        <f t="shared" si="19"/>
        <v>л/с №0000000153934</v>
      </c>
    </row>
    <row r="588" spans="1:5" x14ac:dyDescent="0.3">
      <c r="A588" s="144" t="s">
        <v>789</v>
      </c>
      <c r="B588" s="144"/>
      <c r="C588" s="145">
        <v>1584.62</v>
      </c>
      <c r="D588" t="str">
        <f t="shared" si="18"/>
        <v>л/с №0000000153934</v>
      </c>
      <c r="E588" t="str">
        <f t="shared" si="19"/>
        <v>4МР/ДУ/-3-47 ВТОР</v>
      </c>
    </row>
    <row r="589" spans="1:5" x14ac:dyDescent="0.3">
      <c r="A589" s="142" t="s">
        <v>105</v>
      </c>
      <c r="B589" s="142" t="s">
        <v>106</v>
      </c>
      <c r="C589" s="145">
        <v>2030.49</v>
      </c>
      <c r="D589" t="str">
        <f t="shared" si="18"/>
        <v>4МР/ДУ/-3-47 ВТОР</v>
      </c>
      <c r="E589" t="str">
        <f t="shared" si="19"/>
        <v>Начисление услуг 00000000765 от 31.01.2024 23:59:59</v>
      </c>
    </row>
    <row r="590" spans="1:5" x14ac:dyDescent="0.3">
      <c r="A590" s="142" t="s">
        <v>829</v>
      </c>
      <c r="B590" s="142"/>
      <c r="C590" s="145">
        <v>2030.49</v>
      </c>
      <c r="D590" t="str">
        <f t="shared" si="18"/>
        <v>Начисление услуг 00000000765 от 31.01.2024 23:59:59</v>
      </c>
      <c r="E590" t="str">
        <f t="shared" si="19"/>
        <v>л/с №0000000090878</v>
      </c>
    </row>
    <row r="591" spans="1:5" x14ac:dyDescent="0.3">
      <c r="A591" s="144" t="s">
        <v>789</v>
      </c>
      <c r="B591" s="144"/>
      <c r="C591" s="145">
        <v>2030.49</v>
      </c>
      <c r="D591" t="str">
        <f t="shared" si="18"/>
        <v>л/с №0000000090878</v>
      </c>
      <c r="E591" t="str">
        <f t="shared" si="19"/>
        <v>4МР/ДУ-3-48</v>
      </c>
    </row>
    <row r="592" spans="1:5" x14ac:dyDescent="0.3">
      <c r="A592" s="142" t="s">
        <v>107</v>
      </c>
      <c r="B592" s="142" t="s">
        <v>108</v>
      </c>
      <c r="C592" s="145">
        <v>1006.87</v>
      </c>
      <c r="D592" t="str">
        <f t="shared" si="18"/>
        <v>4МР/ДУ-3-48</v>
      </c>
      <c r="E592" t="str">
        <f t="shared" si="19"/>
        <v>Начисление услуг 00000000765 от 31.01.2024 23:59:59</v>
      </c>
    </row>
    <row r="593" spans="1:5" x14ac:dyDescent="0.3">
      <c r="A593" s="142" t="s">
        <v>830</v>
      </c>
      <c r="B593" s="142"/>
      <c r="C593" s="145">
        <v>1006.87</v>
      </c>
      <c r="D593" t="str">
        <f t="shared" si="18"/>
        <v>Начисление услуг 00000000765 от 31.01.2024 23:59:59</v>
      </c>
      <c r="E593" t="str">
        <f t="shared" si="19"/>
        <v>л/с №0000000089302</v>
      </c>
    </row>
    <row r="594" spans="1:5" x14ac:dyDescent="0.3">
      <c r="A594" s="144" t="s">
        <v>789</v>
      </c>
      <c r="B594" s="144"/>
      <c r="C594" s="145">
        <v>1006.87</v>
      </c>
      <c r="D594" t="str">
        <f t="shared" si="18"/>
        <v>л/с №0000000089302</v>
      </c>
      <c r="E594" t="str">
        <f t="shared" si="19"/>
        <v>4МР/ДУ-3-49</v>
      </c>
    </row>
    <row r="595" spans="1:5" x14ac:dyDescent="0.3">
      <c r="A595" s="142" t="s">
        <v>109</v>
      </c>
      <c r="B595" s="142" t="s">
        <v>110</v>
      </c>
      <c r="C595" s="145">
        <v>2065.38</v>
      </c>
      <c r="D595" t="str">
        <f t="shared" si="18"/>
        <v>4МР/ДУ-3-49</v>
      </c>
      <c r="E595" t="str">
        <f t="shared" si="19"/>
        <v>Начисление услуг 00000000765 от 31.01.2024 23:59:59</v>
      </c>
    </row>
    <row r="596" spans="1:5" x14ac:dyDescent="0.3">
      <c r="A596" s="142" t="s">
        <v>831</v>
      </c>
      <c r="B596" s="142"/>
      <c r="C596" s="145">
        <v>2065.38</v>
      </c>
      <c r="D596" t="str">
        <f t="shared" si="18"/>
        <v>Начисление услуг 00000000765 от 31.01.2024 23:59:59</v>
      </c>
      <c r="E596" t="str">
        <f t="shared" si="19"/>
        <v>л/с №0000000089259</v>
      </c>
    </row>
    <row r="597" spans="1:5" x14ac:dyDescent="0.3">
      <c r="A597" s="144" t="s">
        <v>789</v>
      </c>
      <c r="B597" s="144"/>
      <c r="C597" s="145">
        <v>2065.38</v>
      </c>
      <c r="D597" t="str">
        <f t="shared" si="18"/>
        <v>л/с №0000000089259</v>
      </c>
      <c r="E597" t="str">
        <f t="shared" si="19"/>
        <v>4МР/ДУ-3-05</v>
      </c>
    </row>
    <row r="598" spans="1:5" x14ac:dyDescent="0.3">
      <c r="A598" s="142" t="s">
        <v>111</v>
      </c>
      <c r="B598" s="142" t="s">
        <v>112</v>
      </c>
      <c r="C598" s="145">
        <v>2030.49</v>
      </c>
      <c r="D598" t="str">
        <f t="shared" si="18"/>
        <v>4МР/ДУ-3-05</v>
      </c>
      <c r="E598" t="str">
        <f t="shared" si="19"/>
        <v>Начисление услуг 00000000765 от 31.01.2024 23:59:59</v>
      </c>
    </row>
    <row r="599" spans="1:5" x14ac:dyDescent="0.3">
      <c r="A599" s="142" t="s">
        <v>832</v>
      </c>
      <c r="B599" s="142"/>
      <c r="C599" s="145">
        <v>2030.49</v>
      </c>
      <c r="D599" t="str">
        <f t="shared" si="18"/>
        <v>Начисление услуг 00000000765 от 31.01.2024 23:59:59</v>
      </c>
      <c r="E599" t="str">
        <f t="shared" si="19"/>
        <v>л/с №0000000128731</v>
      </c>
    </row>
    <row r="600" spans="1:5" x14ac:dyDescent="0.3">
      <c r="A600" s="144" t="s">
        <v>789</v>
      </c>
      <c r="B600" s="144"/>
      <c r="C600" s="145">
        <v>2030.49</v>
      </c>
      <c r="D600" t="str">
        <f t="shared" si="18"/>
        <v>л/с №0000000128731</v>
      </c>
      <c r="E600" t="str">
        <f t="shared" si="19"/>
        <v>МР/МБ/ДУ-3-50</v>
      </c>
    </row>
    <row r="601" spans="1:5" x14ac:dyDescent="0.3">
      <c r="A601" s="142" t="s">
        <v>113</v>
      </c>
      <c r="B601" s="142" t="s">
        <v>114</v>
      </c>
      <c r="C601" s="145">
        <v>2013.74</v>
      </c>
      <c r="D601" t="str">
        <f t="shared" si="18"/>
        <v>МР/МБ/ДУ-3-50</v>
      </c>
      <c r="E601" t="str">
        <f t="shared" si="19"/>
        <v>Начисление услуг 00000000765 от 31.01.2024 23:59:59</v>
      </c>
    </row>
    <row r="602" spans="1:5" x14ac:dyDescent="0.3">
      <c r="A602" s="142" t="s">
        <v>833</v>
      </c>
      <c r="B602" s="142"/>
      <c r="C602" s="145">
        <v>2013.74</v>
      </c>
      <c r="D602" t="str">
        <f t="shared" si="18"/>
        <v>Начисление услуг 00000000765 от 31.01.2024 23:59:59</v>
      </c>
      <c r="E602" t="str">
        <f t="shared" si="19"/>
        <v>л/с №0000000089304</v>
      </c>
    </row>
    <row r="603" spans="1:5" x14ac:dyDescent="0.3">
      <c r="A603" s="144" t="s">
        <v>789</v>
      </c>
      <c r="B603" s="144"/>
      <c r="C603" s="145">
        <v>2013.74</v>
      </c>
      <c r="D603" t="str">
        <f t="shared" si="18"/>
        <v>л/с №0000000089304</v>
      </c>
      <c r="E603" t="str">
        <f t="shared" si="19"/>
        <v>4МР/ДУ-3-51</v>
      </c>
    </row>
    <row r="604" spans="1:5" x14ac:dyDescent="0.3">
      <c r="A604" s="142" t="s">
        <v>115</v>
      </c>
      <c r="B604" s="142" t="s">
        <v>116</v>
      </c>
      <c r="C604" s="143">
        <v>922.21</v>
      </c>
      <c r="D604" t="str">
        <f t="shared" si="18"/>
        <v>4МР/ДУ-3-51</v>
      </c>
      <c r="E604" t="str">
        <f t="shared" si="19"/>
        <v>Начисление услуг 00000000765 от 31.01.2024 23:59:59</v>
      </c>
    </row>
    <row r="605" spans="1:5" x14ac:dyDescent="0.3">
      <c r="A605" s="142" t="s">
        <v>834</v>
      </c>
      <c r="B605" s="142"/>
      <c r="C605" s="143">
        <v>922.21</v>
      </c>
      <c r="D605" t="str">
        <f t="shared" si="18"/>
        <v>Начисление услуг 00000000765 от 31.01.2024 23:59:59</v>
      </c>
      <c r="E605" t="str">
        <f t="shared" si="19"/>
        <v>л/с №0000000112448</v>
      </c>
    </row>
    <row r="606" spans="1:5" x14ac:dyDescent="0.3">
      <c r="A606" s="144" t="s">
        <v>789</v>
      </c>
      <c r="B606" s="144"/>
      <c r="C606" s="143">
        <v>922.21</v>
      </c>
      <c r="D606" t="str">
        <f t="shared" si="18"/>
        <v>л/с №0000000112448</v>
      </c>
      <c r="E606" t="str">
        <f t="shared" si="19"/>
        <v>4МР/ДУ-3-52/ВТОР</v>
      </c>
    </row>
    <row r="607" spans="1:5" x14ac:dyDescent="0.3">
      <c r="A607" s="142" t="s">
        <v>117</v>
      </c>
      <c r="B607" s="142" t="s">
        <v>118</v>
      </c>
      <c r="C607" s="145">
        <v>1895.59</v>
      </c>
      <c r="D607" t="str">
        <f t="shared" si="18"/>
        <v>4МР/ДУ-3-52/ВТОР</v>
      </c>
      <c r="E607" t="str">
        <f t="shared" si="19"/>
        <v>Начисление услуг 00000000765 от 31.01.2024 23:59:59</v>
      </c>
    </row>
    <row r="608" spans="1:5" x14ac:dyDescent="0.3">
      <c r="A608" s="142" t="s">
        <v>835</v>
      </c>
      <c r="B608" s="142"/>
      <c r="C608" s="145">
        <v>1895.59</v>
      </c>
      <c r="D608" t="str">
        <f t="shared" si="18"/>
        <v>Начисление услуг 00000000765 от 31.01.2024 23:59:59</v>
      </c>
      <c r="E608" t="str">
        <f t="shared" si="19"/>
        <v>л/с №0000000089306</v>
      </c>
    </row>
    <row r="609" spans="1:5" x14ac:dyDescent="0.3">
      <c r="A609" s="144" t="s">
        <v>789</v>
      </c>
      <c r="B609" s="144"/>
      <c r="C609" s="145">
        <v>1895.59</v>
      </c>
      <c r="D609" t="str">
        <f t="shared" si="18"/>
        <v>л/с №0000000089306</v>
      </c>
      <c r="E609" t="str">
        <f t="shared" si="19"/>
        <v>4МР/ДУ-3-53</v>
      </c>
    </row>
    <row r="610" spans="1:5" x14ac:dyDescent="0.3">
      <c r="A610" s="142" t="s">
        <v>119</v>
      </c>
      <c r="B610" s="142" t="s">
        <v>120</v>
      </c>
      <c r="C610" s="145">
        <v>2068.17</v>
      </c>
      <c r="D610" t="str">
        <f t="shared" si="18"/>
        <v>4МР/ДУ-3-53</v>
      </c>
      <c r="E610" t="str">
        <f t="shared" si="19"/>
        <v>Начисление услуг 00000000765 от 31.01.2024 23:59:59</v>
      </c>
    </row>
    <row r="611" spans="1:5" x14ac:dyDescent="0.3">
      <c r="A611" s="142" t="s">
        <v>836</v>
      </c>
      <c r="B611" s="142"/>
      <c r="C611" s="145">
        <v>2068.17</v>
      </c>
      <c r="D611" t="str">
        <f t="shared" si="18"/>
        <v>Начисление услуг 00000000765 от 31.01.2024 23:59:59</v>
      </c>
      <c r="E611" t="str">
        <f t="shared" si="19"/>
        <v>л/с №0000000089307</v>
      </c>
    </row>
    <row r="612" spans="1:5" x14ac:dyDescent="0.3">
      <c r="A612" s="144" t="s">
        <v>789</v>
      </c>
      <c r="B612" s="144"/>
      <c r="C612" s="145">
        <v>2068.17</v>
      </c>
      <c r="D612" t="str">
        <f t="shared" si="18"/>
        <v>л/с №0000000089307</v>
      </c>
      <c r="E612" t="str">
        <f t="shared" si="19"/>
        <v>4МР/ДУ-3-54</v>
      </c>
    </row>
    <row r="613" spans="1:5" x14ac:dyDescent="0.3">
      <c r="A613" s="142" t="s">
        <v>121</v>
      </c>
      <c r="B613" s="142" t="s">
        <v>122</v>
      </c>
      <c r="C613" s="145">
        <v>1011.06</v>
      </c>
      <c r="D613" t="str">
        <f t="shared" si="18"/>
        <v>4МР/ДУ-3-54</v>
      </c>
      <c r="E613" t="str">
        <f t="shared" si="19"/>
        <v>Начисление услуг 00000000765 от 31.01.2024 23:59:59</v>
      </c>
    </row>
    <row r="614" spans="1:5" x14ac:dyDescent="0.3">
      <c r="A614" s="142" t="s">
        <v>837</v>
      </c>
      <c r="B614" s="142"/>
      <c r="C614" s="145">
        <v>1011.06</v>
      </c>
      <c r="D614" t="str">
        <f t="shared" si="18"/>
        <v>Начисление услуг 00000000765 от 31.01.2024 23:59:59</v>
      </c>
      <c r="E614" t="str">
        <f t="shared" si="19"/>
        <v>л/с №0000000089308</v>
      </c>
    </row>
    <row r="615" spans="1:5" x14ac:dyDescent="0.3">
      <c r="A615" s="144" t="s">
        <v>789</v>
      </c>
      <c r="B615" s="144"/>
      <c r="C615" s="145">
        <v>1011.06</v>
      </c>
      <c r="D615" t="str">
        <f t="shared" si="18"/>
        <v>л/с №0000000089308</v>
      </c>
      <c r="E615" t="str">
        <f t="shared" si="19"/>
        <v>4МР/ДУ-3-55</v>
      </c>
    </row>
    <row r="616" spans="1:5" x14ac:dyDescent="0.3">
      <c r="A616" s="142" t="s">
        <v>123</v>
      </c>
      <c r="B616" s="142" t="s">
        <v>124</v>
      </c>
      <c r="C616" s="145">
        <v>1546.95</v>
      </c>
      <c r="D616" t="str">
        <f t="shared" si="18"/>
        <v>4МР/ДУ-3-55</v>
      </c>
      <c r="E616" t="str">
        <f t="shared" si="19"/>
        <v>Начисление услуг 00000000765 от 31.01.2024 23:59:59</v>
      </c>
    </row>
    <row r="617" spans="1:5" x14ac:dyDescent="0.3">
      <c r="A617" s="142" t="s">
        <v>838</v>
      </c>
      <c r="B617" s="142"/>
      <c r="C617" s="145">
        <v>1546.95</v>
      </c>
      <c r="D617" t="str">
        <f t="shared" si="18"/>
        <v>Начисление услуг 00000000765 от 31.01.2024 23:59:59</v>
      </c>
      <c r="E617" t="str">
        <f t="shared" si="19"/>
        <v>л/с №0000000089309</v>
      </c>
    </row>
    <row r="618" spans="1:5" x14ac:dyDescent="0.3">
      <c r="A618" s="144" t="s">
        <v>789</v>
      </c>
      <c r="B618" s="144"/>
      <c r="C618" s="145">
        <v>1546.95</v>
      </c>
      <c r="D618" t="str">
        <f t="shared" si="18"/>
        <v>л/с №0000000089309</v>
      </c>
      <c r="E618" t="str">
        <f t="shared" si="19"/>
        <v>4МР/ДУ-3-56</v>
      </c>
    </row>
    <row r="619" spans="1:5" x14ac:dyDescent="0.3">
      <c r="A619" s="142" t="s">
        <v>125</v>
      </c>
      <c r="B619" s="142" t="s">
        <v>126</v>
      </c>
      <c r="C619" s="145">
        <v>1566.25</v>
      </c>
      <c r="D619" t="str">
        <f t="shared" si="18"/>
        <v>4МР/ДУ-3-56</v>
      </c>
      <c r="E619" t="str">
        <f t="shared" si="19"/>
        <v>Начисление услуг 00000000765 от 31.01.2024 23:59:59</v>
      </c>
    </row>
    <row r="620" spans="1:5" x14ac:dyDescent="0.3">
      <c r="A620" s="142" t="s">
        <v>839</v>
      </c>
      <c r="B620" s="142"/>
      <c r="C620" s="145">
        <v>1566.25</v>
      </c>
      <c r="D620" t="str">
        <f t="shared" si="18"/>
        <v>Начисление услуг 00000000765 от 31.01.2024 23:59:59</v>
      </c>
      <c r="E620" t="str">
        <f t="shared" si="19"/>
        <v>л/с №0000000090466</v>
      </c>
    </row>
    <row r="621" spans="1:5" x14ac:dyDescent="0.3">
      <c r="A621" s="144" t="s">
        <v>789</v>
      </c>
      <c r="B621" s="144"/>
      <c r="C621" s="145">
        <v>1566.25</v>
      </c>
      <c r="D621" t="str">
        <f t="shared" si="18"/>
        <v>л/с №0000000090466</v>
      </c>
      <c r="E621" t="str">
        <f t="shared" si="19"/>
        <v>4МР/ДУ-3-57</v>
      </c>
    </row>
    <row r="622" spans="1:5" x14ac:dyDescent="0.3">
      <c r="A622" s="142" t="s">
        <v>127</v>
      </c>
      <c r="B622" s="142" t="s">
        <v>128</v>
      </c>
      <c r="C622" s="145">
        <v>1165.27</v>
      </c>
      <c r="D622" t="str">
        <f t="shared" si="18"/>
        <v>4МР/ДУ-3-57</v>
      </c>
      <c r="E622" t="str">
        <f t="shared" si="19"/>
        <v>Начисление услуг 00000000765 от 31.01.2024 23:59:59</v>
      </c>
    </row>
    <row r="623" spans="1:5" x14ac:dyDescent="0.3">
      <c r="A623" s="142" t="s">
        <v>840</v>
      </c>
      <c r="B623" s="142"/>
      <c r="C623" s="145">
        <v>1165.27</v>
      </c>
      <c r="D623" t="str">
        <f t="shared" si="18"/>
        <v>Начисление услуг 00000000765 от 31.01.2024 23:59:59</v>
      </c>
      <c r="E623" t="str">
        <f t="shared" si="19"/>
        <v>л/с №0000000089310</v>
      </c>
    </row>
    <row r="624" spans="1:5" x14ac:dyDescent="0.3">
      <c r="A624" s="144" t="s">
        <v>789</v>
      </c>
      <c r="B624" s="144"/>
      <c r="C624" s="145">
        <v>1165.27</v>
      </c>
      <c r="D624" t="str">
        <f t="shared" si="18"/>
        <v>л/с №0000000089310</v>
      </c>
      <c r="E624" t="str">
        <f t="shared" si="19"/>
        <v>4МР/ДУ-3-58</v>
      </c>
    </row>
    <row r="625" spans="1:5" x14ac:dyDescent="0.3">
      <c r="A625" s="142" t="s">
        <v>129</v>
      </c>
      <c r="B625" s="142" t="s">
        <v>130</v>
      </c>
      <c r="C625" s="145">
        <v>1516.47</v>
      </c>
      <c r="D625" t="str">
        <f t="shared" si="18"/>
        <v>4МР/ДУ-3-58</v>
      </c>
      <c r="E625" t="str">
        <f t="shared" si="19"/>
        <v>Начисление услуг 00000000765 от 31.01.2024 23:59:59</v>
      </c>
    </row>
    <row r="626" spans="1:5" x14ac:dyDescent="0.3">
      <c r="A626" s="142" t="s">
        <v>841</v>
      </c>
      <c r="B626" s="142"/>
      <c r="C626" s="145">
        <v>1516.47</v>
      </c>
      <c r="D626" t="str">
        <f t="shared" si="18"/>
        <v>Начисление услуг 00000000765 от 31.01.2024 23:59:59</v>
      </c>
      <c r="E626" t="str">
        <f t="shared" si="19"/>
        <v>л/с №0000000089311</v>
      </c>
    </row>
    <row r="627" spans="1:5" x14ac:dyDescent="0.3">
      <c r="A627" s="144" t="s">
        <v>789</v>
      </c>
      <c r="B627" s="144"/>
      <c r="C627" s="145">
        <v>1516.47</v>
      </c>
      <c r="D627" t="str">
        <f t="shared" si="18"/>
        <v>л/с №0000000089311</v>
      </c>
      <c r="E627" t="str">
        <f t="shared" si="19"/>
        <v>4МР/ДУ-3-59</v>
      </c>
    </row>
    <row r="628" spans="1:5" x14ac:dyDescent="0.3">
      <c r="A628" s="142" t="s">
        <v>131</v>
      </c>
      <c r="B628" s="142" t="s">
        <v>132</v>
      </c>
      <c r="C628" s="145">
        <v>1838.38</v>
      </c>
      <c r="D628" t="str">
        <f t="shared" si="18"/>
        <v>4МР/ДУ-3-59</v>
      </c>
      <c r="E628" t="str">
        <f t="shared" si="19"/>
        <v>Начисление услуг 00000000765 от 31.01.2024 23:59:59</v>
      </c>
    </row>
    <row r="629" spans="1:5" x14ac:dyDescent="0.3">
      <c r="A629" s="142" t="s">
        <v>842</v>
      </c>
      <c r="B629" s="142"/>
      <c r="C629" s="145">
        <v>1838.38</v>
      </c>
      <c r="D629" t="str">
        <f t="shared" si="18"/>
        <v>Начисление услуг 00000000765 от 31.01.2024 23:59:59</v>
      </c>
      <c r="E629" t="str">
        <f t="shared" si="19"/>
        <v>л/с №0000000089260</v>
      </c>
    </row>
    <row r="630" spans="1:5" x14ac:dyDescent="0.3">
      <c r="A630" s="144" t="s">
        <v>789</v>
      </c>
      <c r="B630" s="144"/>
      <c r="C630" s="145">
        <v>1838.38</v>
      </c>
      <c r="D630" t="str">
        <f t="shared" si="18"/>
        <v>л/с №0000000089260</v>
      </c>
      <c r="E630" t="str">
        <f t="shared" si="19"/>
        <v>4МР/ДУ-3-06</v>
      </c>
    </row>
    <row r="631" spans="1:5" x14ac:dyDescent="0.3">
      <c r="A631" s="142" t="s">
        <v>133</v>
      </c>
      <c r="B631" s="142" t="s">
        <v>134</v>
      </c>
      <c r="C631" s="145">
        <v>1008.96</v>
      </c>
      <c r="D631" t="str">
        <f t="shared" si="18"/>
        <v>4МР/ДУ-3-06</v>
      </c>
      <c r="E631" t="str">
        <f t="shared" si="19"/>
        <v>Начисление услуг 00000000765 от 31.01.2024 23:59:59</v>
      </c>
    </row>
    <row r="632" spans="1:5" x14ac:dyDescent="0.3">
      <c r="A632" s="142" t="s">
        <v>843</v>
      </c>
      <c r="B632" s="142"/>
      <c r="C632" s="145">
        <v>1008.96</v>
      </c>
      <c r="D632" t="str">
        <f t="shared" si="18"/>
        <v>Начисление услуг 00000000765 от 31.01.2024 23:59:59</v>
      </c>
      <c r="E632" t="str">
        <f t="shared" si="19"/>
        <v>л/с №0000000089312</v>
      </c>
    </row>
    <row r="633" spans="1:5" x14ac:dyDescent="0.3">
      <c r="A633" s="144" t="s">
        <v>789</v>
      </c>
      <c r="B633" s="144"/>
      <c r="C633" s="145">
        <v>1008.96</v>
      </c>
      <c r="D633" t="str">
        <f t="shared" si="18"/>
        <v>л/с №0000000089312</v>
      </c>
      <c r="E633" t="str">
        <f t="shared" si="19"/>
        <v>4МР/ДУ-3-60</v>
      </c>
    </row>
    <row r="634" spans="1:5" x14ac:dyDescent="0.3">
      <c r="A634" s="142" t="s">
        <v>135</v>
      </c>
      <c r="B634" s="142" t="s">
        <v>136</v>
      </c>
      <c r="C634" s="145">
        <v>1011.06</v>
      </c>
      <c r="D634" t="str">
        <f t="shared" si="18"/>
        <v>4МР/ДУ-3-60</v>
      </c>
      <c r="E634" t="str">
        <f t="shared" si="19"/>
        <v>Начисление услуг 00000000765 от 31.01.2024 23:59:59</v>
      </c>
    </row>
    <row r="635" spans="1:5" x14ac:dyDescent="0.3">
      <c r="A635" s="142" t="s">
        <v>844</v>
      </c>
      <c r="B635" s="142"/>
      <c r="C635" s="145">
        <v>1011.06</v>
      </c>
      <c r="D635" t="str">
        <f t="shared" si="18"/>
        <v>Начисление услуг 00000000765 от 31.01.2024 23:59:59</v>
      </c>
      <c r="E635" t="str">
        <f t="shared" si="19"/>
        <v>л/с №0000000089313</v>
      </c>
    </row>
    <row r="636" spans="1:5" x14ac:dyDescent="0.3">
      <c r="A636" s="144" t="s">
        <v>789</v>
      </c>
      <c r="B636" s="144"/>
      <c r="C636" s="145">
        <v>1011.06</v>
      </c>
      <c r="D636" t="str">
        <f t="shared" si="18"/>
        <v>л/с №0000000089313</v>
      </c>
      <c r="E636" t="str">
        <f t="shared" si="19"/>
        <v>4МР/ДУ-3-61</v>
      </c>
    </row>
    <row r="637" spans="1:5" x14ac:dyDescent="0.3">
      <c r="A637" s="142" t="s">
        <v>137</v>
      </c>
      <c r="B637" s="142" t="s">
        <v>138</v>
      </c>
      <c r="C637" s="145">
        <v>1546.95</v>
      </c>
      <c r="D637" t="str">
        <f t="shared" si="18"/>
        <v>4МР/ДУ-3-61</v>
      </c>
      <c r="E637" t="str">
        <f t="shared" si="19"/>
        <v>Начисление услуг 00000000765 от 31.01.2024 23:59:59</v>
      </c>
    </row>
    <row r="638" spans="1:5" x14ac:dyDescent="0.3">
      <c r="A638" s="142" t="s">
        <v>845</v>
      </c>
      <c r="B638" s="142"/>
      <c r="C638" s="145">
        <v>1546.95</v>
      </c>
      <c r="D638" t="str">
        <f t="shared" si="18"/>
        <v>Начисление услуг 00000000765 от 31.01.2024 23:59:59</v>
      </c>
      <c r="E638" t="str">
        <f t="shared" si="19"/>
        <v>л/с №0000000089314</v>
      </c>
    </row>
    <row r="639" spans="1:5" x14ac:dyDescent="0.3">
      <c r="A639" s="144" t="s">
        <v>789</v>
      </c>
      <c r="B639" s="144"/>
      <c r="C639" s="145">
        <v>1546.95</v>
      </c>
      <c r="D639" t="str">
        <f t="shared" si="18"/>
        <v>л/с №0000000089314</v>
      </c>
      <c r="E639" t="str">
        <f t="shared" si="19"/>
        <v>4МР/ДУ-3-62</v>
      </c>
    </row>
    <row r="640" spans="1:5" x14ac:dyDescent="0.3">
      <c r="A640" s="142" t="s">
        <v>139</v>
      </c>
      <c r="B640" s="142" t="s">
        <v>140</v>
      </c>
      <c r="C640" s="145">
        <v>2230.52</v>
      </c>
      <c r="D640" t="str">
        <f t="shared" si="18"/>
        <v>4МР/ДУ-3-62</v>
      </c>
      <c r="E640" t="str">
        <f t="shared" si="19"/>
        <v>Начисление услуг 00000000765 от 31.01.2024 23:59:59</v>
      </c>
    </row>
    <row r="641" spans="1:5" x14ac:dyDescent="0.3">
      <c r="A641" s="142" t="s">
        <v>846</v>
      </c>
      <c r="B641" s="142"/>
      <c r="C641" s="145">
        <v>2230.52</v>
      </c>
      <c r="D641" t="str">
        <f t="shared" si="18"/>
        <v>Начисление услуг 00000000765 от 31.01.2024 23:59:59</v>
      </c>
      <c r="E641" t="str">
        <f t="shared" si="19"/>
        <v>л/с №0000000106522</v>
      </c>
    </row>
    <row r="642" spans="1:5" x14ac:dyDescent="0.3">
      <c r="A642" s="144" t="s">
        <v>789</v>
      </c>
      <c r="B642" s="144"/>
      <c r="C642" s="145">
        <v>2230.52</v>
      </c>
      <c r="D642" t="str">
        <f t="shared" si="18"/>
        <v>л/с №0000000106522</v>
      </c>
      <c r="E642" t="str">
        <f t="shared" si="19"/>
        <v>4МР/ДУ-3-63 Втор-1</v>
      </c>
    </row>
    <row r="643" spans="1:5" x14ac:dyDescent="0.3">
      <c r="A643" s="142" t="s">
        <v>141</v>
      </c>
      <c r="B643" s="142" t="s">
        <v>142</v>
      </c>
      <c r="C643" s="145">
        <v>1752.09</v>
      </c>
      <c r="D643" t="str">
        <f t="shared" si="18"/>
        <v>4МР/ДУ-3-63 Втор-1</v>
      </c>
      <c r="E643" t="str">
        <f t="shared" si="19"/>
        <v>Начисление услуг 00000000765 от 31.01.2024 23:59:59</v>
      </c>
    </row>
    <row r="644" spans="1:5" x14ac:dyDescent="0.3">
      <c r="A644" s="142" t="s">
        <v>847</v>
      </c>
      <c r="B644" s="142"/>
      <c r="C644" s="145">
        <v>1752.09</v>
      </c>
      <c r="D644" t="str">
        <f t="shared" si="18"/>
        <v>Начисление услуг 00000000765 от 31.01.2024 23:59:59</v>
      </c>
      <c r="E644" t="str">
        <f t="shared" si="19"/>
        <v>л/с №0000000095976</v>
      </c>
    </row>
    <row r="645" spans="1:5" x14ac:dyDescent="0.3">
      <c r="A645" s="144" t="s">
        <v>789</v>
      </c>
      <c r="B645" s="144"/>
      <c r="C645" s="145">
        <v>1752.09</v>
      </c>
      <c r="D645" t="str">
        <f t="shared" si="18"/>
        <v>л/с №0000000095976</v>
      </c>
      <c r="E645" t="str">
        <f t="shared" si="19"/>
        <v>4МР/ДУ-3-64/ВТОР</v>
      </c>
    </row>
    <row r="646" spans="1:5" x14ac:dyDescent="0.3">
      <c r="A646" s="142" t="s">
        <v>143</v>
      </c>
      <c r="B646" s="142" t="s">
        <v>144</v>
      </c>
      <c r="C646" s="145">
        <v>1706.03</v>
      </c>
      <c r="D646" t="str">
        <f t="shared" si="18"/>
        <v>4МР/ДУ-3-64/ВТОР</v>
      </c>
      <c r="E646" t="str">
        <f t="shared" si="19"/>
        <v>Начисление услуг 00000000765 от 31.01.2024 23:59:59</v>
      </c>
    </row>
    <row r="647" spans="1:5" x14ac:dyDescent="0.3">
      <c r="A647" s="142" t="s">
        <v>848</v>
      </c>
      <c r="B647" s="142"/>
      <c r="C647" s="145">
        <v>1706.03</v>
      </c>
      <c r="D647" t="str">
        <f t="shared" ref="D647:D710" si="20">A648</f>
        <v>Начисление услуг 00000000765 от 31.01.2024 23:59:59</v>
      </c>
      <c r="E647" t="str">
        <f t="shared" ref="E647:E710" si="21">A649</f>
        <v>л/с №0000000089316</v>
      </c>
    </row>
    <row r="648" spans="1:5" x14ac:dyDescent="0.3">
      <c r="A648" s="144" t="s">
        <v>789</v>
      </c>
      <c r="B648" s="144"/>
      <c r="C648" s="145">
        <v>1706.03</v>
      </c>
      <c r="D648" t="str">
        <f t="shared" si="20"/>
        <v>л/с №0000000089316</v>
      </c>
      <c r="E648" t="str">
        <f t="shared" si="21"/>
        <v>4МР/ДУ-3-65</v>
      </c>
    </row>
    <row r="649" spans="1:5" x14ac:dyDescent="0.3">
      <c r="A649" s="142" t="s">
        <v>145</v>
      </c>
      <c r="B649" s="142" t="s">
        <v>146</v>
      </c>
      <c r="C649" s="145">
        <v>2068.17</v>
      </c>
      <c r="D649" t="str">
        <f t="shared" si="20"/>
        <v>4МР/ДУ-3-65</v>
      </c>
      <c r="E649" t="str">
        <f t="shared" si="21"/>
        <v>Начисление услуг 00000000765 от 31.01.2024 23:59:59</v>
      </c>
    </row>
    <row r="650" spans="1:5" x14ac:dyDescent="0.3">
      <c r="A650" s="142" t="s">
        <v>849</v>
      </c>
      <c r="B650" s="142"/>
      <c r="C650" s="145">
        <v>2068.17</v>
      </c>
      <c r="D650" t="str">
        <f t="shared" si="20"/>
        <v>Начисление услуг 00000000765 от 31.01.2024 23:59:59</v>
      </c>
      <c r="E650" t="str">
        <f t="shared" si="21"/>
        <v>л/с №0000000089317</v>
      </c>
    </row>
    <row r="651" spans="1:5" x14ac:dyDescent="0.3">
      <c r="A651" s="144" t="s">
        <v>789</v>
      </c>
      <c r="B651" s="144"/>
      <c r="C651" s="145">
        <v>2068.17</v>
      </c>
      <c r="D651" t="str">
        <f t="shared" si="20"/>
        <v>л/с №0000000089317</v>
      </c>
      <c r="E651" t="str">
        <f t="shared" si="21"/>
        <v>4МР/ДУ-3-66</v>
      </c>
    </row>
    <row r="652" spans="1:5" x14ac:dyDescent="0.3">
      <c r="A652" s="142" t="s">
        <v>147</v>
      </c>
      <c r="B652" s="142" t="s">
        <v>148</v>
      </c>
      <c r="C652" s="145">
        <v>1006.87</v>
      </c>
      <c r="D652" t="str">
        <f t="shared" si="20"/>
        <v>4МР/ДУ-3-66</v>
      </c>
      <c r="E652" t="str">
        <f t="shared" si="21"/>
        <v>Начисление услуг 00000000765 от 31.01.2024 23:59:59</v>
      </c>
    </row>
    <row r="653" spans="1:5" x14ac:dyDescent="0.3">
      <c r="A653" s="142" t="s">
        <v>850</v>
      </c>
      <c r="B653" s="142"/>
      <c r="C653" s="145">
        <v>1006.87</v>
      </c>
      <c r="D653" t="str">
        <f t="shared" si="20"/>
        <v>Начисление услуг 00000000765 от 31.01.2024 23:59:59</v>
      </c>
      <c r="E653" t="str">
        <f t="shared" si="21"/>
        <v>л/с №0000000089318</v>
      </c>
    </row>
    <row r="654" spans="1:5" x14ac:dyDescent="0.3">
      <c r="A654" s="144" t="s">
        <v>789</v>
      </c>
      <c r="B654" s="144"/>
      <c r="C654" s="145">
        <v>1006.87</v>
      </c>
      <c r="D654" t="str">
        <f t="shared" si="20"/>
        <v>л/с №0000000089318</v>
      </c>
      <c r="E654" t="str">
        <f t="shared" si="21"/>
        <v>4МР/ДУ-3-67</v>
      </c>
    </row>
    <row r="655" spans="1:5" x14ac:dyDescent="0.3">
      <c r="A655" s="142" t="s">
        <v>149</v>
      </c>
      <c r="B655" s="142" t="s">
        <v>150</v>
      </c>
      <c r="C655" s="145">
        <v>1549.04</v>
      </c>
      <c r="D655" t="str">
        <f t="shared" si="20"/>
        <v>4МР/ДУ-3-67</v>
      </c>
      <c r="E655" t="str">
        <f t="shared" si="21"/>
        <v>Начисление услуг 00000000765 от 31.01.2024 23:59:59</v>
      </c>
    </row>
    <row r="656" spans="1:5" x14ac:dyDescent="0.3">
      <c r="A656" s="142" t="s">
        <v>851</v>
      </c>
      <c r="B656" s="142"/>
      <c r="C656" s="145">
        <v>1549.04</v>
      </c>
      <c r="D656" t="str">
        <f t="shared" si="20"/>
        <v>Начисление услуг 00000000765 от 31.01.2024 23:59:59</v>
      </c>
      <c r="E656" t="str">
        <f t="shared" si="21"/>
        <v>л/с №0000000089319</v>
      </c>
    </row>
    <row r="657" spans="1:5" x14ac:dyDescent="0.3">
      <c r="A657" s="144" t="s">
        <v>789</v>
      </c>
      <c r="B657" s="144"/>
      <c r="C657" s="145">
        <v>1549.04</v>
      </c>
      <c r="D657" t="str">
        <f t="shared" si="20"/>
        <v>л/с №0000000089319</v>
      </c>
      <c r="E657" t="str">
        <f t="shared" si="21"/>
        <v>4МР/ДУ-3-68</v>
      </c>
    </row>
    <row r="658" spans="1:5" x14ac:dyDescent="0.3">
      <c r="A658" s="142" t="s">
        <v>151</v>
      </c>
      <c r="B658" s="142" t="s">
        <v>152</v>
      </c>
      <c r="C658" s="145">
        <v>1786.27</v>
      </c>
      <c r="D658" t="str">
        <f t="shared" si="20"/>
        <v>4МР/ДУ-3-68</v>
      </c>
      <c r="E658" t="str">
        <f t="shared" si="21"/>
        <v>Начисление услуг 00000000765 от 31.01.2024 23:59:59</v>
      </c>
    </row>
    <row r="659" spans="1:5" x14ac:dyDescent="0.3">
      <c r="A659" s="142" t="s">
        <v>852</v>
      </c>
      <c r="B659" s="142"/>
      <c r="C659" s="145">
        <v>1786.27</v>
      </c>
      <c r="D659" t="str">
        <f t="shared" si="20"/>
        <v>Начисление услуг 00000000765 от 31.01.2024 23:59:59</v>
      </c>
      <c r="E659" t="str">
        <f t="shared" si="21"/>
        <v>л/с №0000000106848</v>
      </c>
    </row>
    <row r="660" spans="1:5" x14ac:dyDescent="0.3">
      <c r="A660" s="144" t="s">
        <v>789</v>
      </c>
      <c r="B660" s="144"/>
      <c r="C660" s="145">
        <v>1786.27</v>
      </c>
      <c r="D660" t="str">
        <f t="shared" si="20"/>
        <v>л/с №0000000106848</v>
      </c>
      <c r="E660" t="str">
        <f t="shared" si="21"/>
        <v>4МР/ДУ-3-69/ВТОР-1</v>
      </c>
    </row>
    <row r="661" spans="1:5" x14ac:dyDescent="0.3">
      <c r="A661" s="142" t="s">
        <v>153</v>
      </c>
      <c r="B661" s="142" t="s">
        <v>154</v>
      </c>
      <c r="C661" s="145">
        <v>1754.18</v>
      </c>
      <c r="D661" t="str">
        <f t="shared" si="20"/>
        <v>4МР/ДУ-3-69/ВТОР-1</v>
      </c>
      <c r="E661" t="str">
        <f t="shared" si="21"/>
        <v>Начисление услуг 00000000765 от 31.01.2024 23:59:59</v>
      </c>
    </row>
    <row r="662" spans="1:5" x14ac:dyDescent="0.3">
      <c r="A662" s="142" t="s">
        <v>853</v>
      </c>
      <c r="B662" s="142"/>
      <c r="C662" s="145">
        <v>1754.18</v>
      </c>
      <c r="D662" t="str">
        <f t="shared" si="20"/>
        <v>Начисление услуг 00000000765 от 31.01.2024 23:59:59</v>
      </c>
      <c r="E662" t="str">
        <f t="shared" si="21"/>
        <v>л/с №0000000093046</v>
      </c>
    </row>
    <row r="663" spans="1:5" x14ac:dyDescent="0.3">
      <c r="A663" s="144" t="s">
        <v>789</v>
      </c>
      <c r="B663" s="144"/>
      <c r="C663" s="145">
        <v>1754.18</v>
      </c>
      <c r="D663" t="str">
        <f t="shared" si="20"/>
        <v>л/с №0000000093046</v>
      </c>
      <c r="E663" t="str">
        <f t="shared" si="21"/>
        <v>4МР/ДУ-3-07/ВТОР</v>
      </c>
    </row>
    <row r="664" spans="1:5" x14ac:dyDescent="0.3">
      <c r="A664" s="142" t="s">
        <v>155</v>
      </c>
      <c r="B664" s="142" t="s">
        <v>156</v>
      </c>
      <c r="C664" s="145">
        <v>1542.75</v>
      </c>
      <c r="D664" t="str">
        <f t="shared" si="20"/>
        <v>4МР/ДУ-3-07/ВТОР</v>
      </c>
      <c r="E664" t="str">
        <f t="shared" si="21"/>
        <v>Начисление услуг 00000000765 от 31.01.2024 23:59:59</v>
      </c>
    </row>
    <row r="665" spans="1:5" x14ac:dyDescent="0.3">
      <c r="A665" s="142" t="s">
        <v>854</v>
      </c>
      <c r="B665" s="142"/>
      <c r="C665" s="145">
        <v>1542.75</v>
      </c>
      <c r="D665" t="str">
        <f t="shared" si="20"/>
        <v>Начисление услуг 00000000765 от 31.01.2024 23:59:59</v>
      </c>
      <c r="E665" t="str">
        <f t="shared" si="21"/>
        <v>л/с №0000000106846</v>
      </c>
    </row>
    <row r="666" spans="1:5" x14ac:dyDescent="0.3">
      <c r="A666" s="144" t="s">
        <v>789</v>
      </c>
      <c r="B666" s="144"/>
      <c r="C666" s="145">
        <v>1542.75</v>
      </c>
      <c r="D666" t="str">
        <f t="shared" si="20"/>
        <v>л/с №0000000106846</v>
      </c>
      <c r="E666" t="str">
        <f t="shared" si="21"/>
        <v>4МР/ДУ-3-70/ВТОР-1</v>
      </c>
    </row>
    <row r="667" spans="1:5" x14ac:dyDescent="0.3">
      <c r="A667" s="142" t="s">
        <v>157</v>
      </c>
      <c r="B667" s="142" t="s">
        <v>158</v>
      </c>
      <c r="C667" s="143">
        <v>759.17</v>
      </c>
      <c r="D667" t="str">
        <f t="shared" si="20"/>
        <v>4МР/ДУ-3-70/ВТОР-1</v>
      </c>
      <c r="E667" t="str">
        <f t="shared" si="21"/>
        <v>Начисление услуг 00000000765 от 31.01.2024 23:59:59</v>
      </c>
    </row>
    <row r="668" spans="1:5" x14ac:dyDescent="0.3">
      <c r="A668" s="142" t="s">
        <v>855</v>
      </c>
      <c r="B668" s="142"/>
      <c r="C668" s="143">
        <v>759.17</v>
      </c>
      <c r="D668" t="str">
        <f t="shared" si="20"/>
        <v>Начисление услуг 00000000765 от 31.01.2024 23:59:59</v>
      </c>
      <c r="E668" t="str">
        <f t="shared" si="21"/>
        <v>л/с №0000000089320</v>
      </c>
    </row>
    <row r="669" spans="1:5" x14ac:dyDescent="0.3">
      <c r="A669" s="144" t="s">
        <v>789</v>
      </c>
      <c r="B669" s="144"/>
      <c r="C669" s="143">
        <v>759.17</v>
      </c>
      <c r="D669" t="str">
        <f t="shared" si="20"/>
        <v>л/с №0000000089320</v>
      </c>
      <c r="E669" t="str">
        <f t="shared" si="21"/>
        <v>4МР/ДУ-3-71</v>
      </c>
    </row>
    <row r="670" spans="1:5" x14ac:dyDescent="0.3">
      <c r="A670" s="142" t="s">
        <v>159</v>
      </c>
      <c r="B670" s="142" t="s">
        <v>160</v>
      </c>
      <c r="C670" s="145">
        <v>2063.9899999999998</v>
      </c>
      <c r="D670" t="str">
        <f t="shared" si="20"/>
        <v>4МР/ДУ-3-71</v>
      </c>
      <c r="E670" t="str">
        <f t="shared" si="21"/>
        <v>Начисление услуг 00000000765 от 31.01.2024 23:59:59</v>
      </c>
    </row>
    <row r="671" spans="1:5" x14ac:dyDescent="0.3">
      <c r="A671" s="142" t="s">
        <v>856</v>
      </c>
      <c r="B671" s="142"/>
      <c r="C671" s="145">
        <v>2063.9899999999998</v>
      </c>
      <c r="D671" t="str">
        <f t="shared" si="20"/>
        <v>Начисление услуг 00000000765 от 31.01.2024 23:59:59</v>
      </c>
      <c r="E671" t="str">
        <f t="shared" si="21"/>
        <v>л/с №0000000089321</v>
      </c>
    </row>
    <row r="672" spans="1:5" x14ac:dyDescent="0.3">
      <c r="A672" s="144" t="s">
        <v>789</v>
      </c>
      <c r="B672" s="144"/>
      <c r="C672" s="145">
        <v>2063.9899999999998</v>
      </c>
      <c r="D672" t="str">
        <f t="shared" si="20"/>
        <v>л/с №0000000089321</v>
      </c>
      <c r="E672" t="str">
        <f t="shared" si="21"/>
        <v>4МР/ДУ-3-72</v>
      </c>
    </row>
    <row r="673" spans="1:5" x14ac:dyDescent="0.3">
      <c r="A673" s="142" t="s">
        <v>161</v>
      </c>
      <c r="B673" s="142" t="s">
        <v>162</v>
      </c>
      <c r="C673" s="145">
        <v>1011.06</v>
      </c>
      <c r="D673" t="str">
        <f t="shared" si="20"/>
        <v>4МР/ДУ-3-72</v>
      </c>
      <c r="E673" t="str">
        <f t="shared" si="21"/>
        <v>Начисление услуг 00000000765 от 31.01.2024 23:59:59</v>
      </c>
    </row>
    <row r="674" spans="1:5" x14ac:dyDescent="0.3">
      <c r="A674" s="142" t="s">
        <v>857</v>
      </c>
      <c r="B674" s="142"/>
      <c r="C674" s="145">
        <v>1011.06</v>
      </c>
      <c r="D674" t="str">
        <f t="shared" si="20"/>
        <v>Начисление услуг 00000000765 от 31.01.2024 23:59:59</v>
      </c>
      <c r="E674" t="str">
        <f t="shared" si="21"/>
        <v>л/с №0000000089322</v>
      </c>
    </row>
    <row r="675" spans="1:5" x14ac:dyDescent="0.3">
      <c r="A675" s="144" t="s">
        <v>789</v>
      </c>
      <c r="B675" s="144"/>
      <c r="C675" s="145">
        <v>1011.06</v>
      </c>
      <c r="D675" t="str">
        <f t="shared" si="20"/>
        <v>л/с №0000000089322</v>
      </c>
      <c r="E675" t="str">
        <f t="shared" si="21"/>
        <v>4МР/ДУ-3-73</v>
      </c>
    </row>
    <row r="676" spans="1:5" x14ac:dyDescent="0.3">
      <c r="A676" s="142" t="s">
        <v>163</v>
      </c>
      <c r="B676" s="142" t="s">
        <v>164</v>
      </c>
      <c r="C676" s="145">
        <v>1546.95</v>
      </c>
      <c r="D676" t="str">
        <f t="shared" si="20"/>
        <v>4МР/ДУ-3-73</v>
      </c>
      <c r="E676" t="str">
        <f t="shared" si="21"/>
        <v>Начисление услуг 00000000765 от 31.01.2024 23:59:59</v>
      </c>
    </row>
    <row r="677" spans="1:5" x14ac:dyDescent="0.3">
      <c r="A677" s="142" t="s">
        <v>858</v>
      </c>
      <c r="B677" s="142"/>
      <c r="C677" s="145">
        <v>1546.95</v>
      </c>
      <c r="D677" t="str">
        <f t="shared" si="20"/>
        <v>Начисление услуг 00000000765 от 31.01.2024 23:59:59</v>
      </c>
      <c r="E677" t="str">
        <f t="shared" si="21"/>
        <v>л/с №0000000089323</v>
      </c>
    </row>
    <row r="678" spans="1:5" x14ac:dyDescent="0.3">
      <c r="A678" s="144" t="s">
        <v>789</v>
      </c>
      <c r="B678" s="144"/>
      <c r="C678" s="145">
        <v>1546.95</v>
      </c>
      <c r="D678" t="str">
        <f t="shared" si="20"/>
        <v>л/с №0000000089323</v>
      </c>
      <c r="E678" t="str">
        <f t="shared" si="21"/>
        <v>4МР/ДУ-3-74</v>
      </c>
    </row>
    <row r="679" spans="1:5" x14ac:dyDescent="0.3">
      <c r="A679" s="142" t="s">
        <v>165</v>
      </c>
      <c r="B679" s="142" t="s">
        <v>166</v>
      </c>
      <c r="C679" s="145">
        <v>2009.56</v>
      </c>
      <c r="D679" t="str">
        <f t="shared" si="20"/>
        <v>4МР/ДУ-3-74</v>
      </c>
      <c r="E679" t="str">
        <f t="shared" si="21"/>
        <v>Начисление услуг 00000000765 от 31.01.2024 23:59:59</v>
      </c>
    </row>
    <row r="680" spans="1:5" x14ac:dyDescent="0.3">
      <c r="A680" s="142" t="s">
        <v>859</v>
      </c>
      <c r="B680" s="142"/>
      <c r="C680" s="145">
        <v>2009.56</v>
      </c>
      <c r="D680" t="str">
        <f t="shared" si="20"/>
        <v>Начисление услуг 00000000765 от 31.01.2024 23:59:59</v>
      </c>
      <c r="E680" t="str">
        <f t="shared" si="21"/>
        <v>л/с №0000000089324</v>
      </c>
    </row>
    <row r="681" spans="1:5" x14ac:dyDescent="0.3">
      <c r="A681" s="144" t="s">
        <v>789</v>
      </c>
      <c r="B681" s="144"/>
      <c r="C681" s="145">
        <v>2009.56</v>
      </c>
      <c r="D681" t="str">
        <f t="shared" si="20"/>
        <v>л/с №0000000089324</v>
      </c>
      <c r="E681" t="str">
        <f t="shared" si="21"/>
        <v>4МР/ДУ-3-75</v>
      </c>
    </row>
    <row r="682" spans="1:5" x14ac:dyDescent="0.3">
      <c r="A682" s="142" t="s">
        <v>167</v>
      </c>
      <c r="B682" s="142" t="s">
        <v>168</v>
      </c>
      <c r="C682" s="145">
        <v>1555.55</v>
      </c>
      <c r="D682" t="str">
        <f t="shared" si="20"/>
        <v>4МР/ДУ-3-75</v>
      </c>
      <c r="E682" t="str">
        <f t="shared" si="21"/>
        <v>Начисление услуг 00000000765 от 31.01.2024 23:59:59</v>
      </c>
    </row>
    <row r="683" spans="1:5" x14ac:dyDescent="0.3">
      <c r="A683" s="142" t="s">
        <v>860</v>
      </c>
      <c r="B683" s="142"/>
      <c r="C683" s="145">
        <v>1555.55</v>
      </c>
      <c r="D683" t="str">
        <f t="shared" si="20"/>
        <v>Начисление услуг 00000000765 от 31.01.2024 23:59:59</v>
      </c>
      <c r="E683" t="str">
        <f t="shared" si="21"/>
        <v>л/с №0000000089325</v>
      </c>
    </row>
    <row r="684" spans="1:5" x14ac:dyDescent="0.3">
      <c r="A684" s="144" t="s">
        <v>789</v>
      </c>
      <c r="B684" s="144"/>
      <c r="C684" s="145">
        <v>1555.55</v>
      </c>
      <c r="D684" t="str">
        <f t="shared" si="20"/>
        <v>л/с №0000000089325</v>
      </c>
      <c r="E684" t="str">
        <f t="shared" si="21"/>
        <v>4МР/ДУ-3-76</v>
      </c>
    </row>
    <row r="685" spans="1:5" x14ac:dyDescent="0.3">
      <c r="A685" s="142" t="s">
        <v>169</v>
      </c>
      <c r="B685" s="142" t="s">
        <v>170</v>
      </c>
      <c r="C685" s="145">
        <v>1703.94</v>
      </c>
      <c r="D685" t="str">
        <f t="shared" si="20"/>
        <v>4МР/ДУ-3-76</v>
      </c>
      <c r="E685" t="str">
        <f t="shared" si="21"/>
        <v>Начисление услуг 00000000765 от 31.01.2024 23:59:59</v>
      </c>
    </row>
    <row r="686" spans="1:5" x14ac:dyDescent="0.3">
      <c r="A686" s="142" t="s">
        <v>861</v>
      </c>
      <c r="B686" s="142"/>
      <c r="C686" s="145">
        <v>1703.94</v>
      </c>
      <c r="D686" t="str">
        <f t="shared" si="20"/>
        <v>Начисление услуг 00000000765 от 31.01.2024 23:59:59</v>
      </c>
      <c r="E686" t="str">
        <f t="shared" si="21"/>
        <v>л/с №0000000089326</v>
      </c>
    </row>
    <row r="687" spans="1:5" x14ac:dyDescent="0.3">
      <c r="A687" s="144" t="s">
        <v>789</v>
      </c>
      <c r="B687" s="144"/>
      <c r="C687" s="145">
        <v>1703.94</v>
      </c>
      <c r="D687" t="str">
        <f t="shared" si="20"/>
        <v>л/с №0000000089326</v>
      </c>
      <c r="E687" t="str">
        <f t="shared" si="21"/>
        <v>4МР/ДУ-3-77</v>
      </c>
    </row>
    <row r="688" spans="1:5" x14ac:dyDescent="0.3">
      <c r="A688" s="142" t="s">
        <v>171</v>
      </c>
      <c r="B688" s="142" t="s">
        <v>172</v>
      </c>
      <c r="C688" s="145">
        <v>2061.89</v>
      </c>
      <c r="D688" t="str">
        <f t="shared" si="20"/>
        <v>4МР/ДУ-3-77</v>
      </c>
      <c r="E688" t="str">
        <f t="shared" si="21"/>
        <v>Начисление услуг 00000000765 от 31.01.2024 23:59:59</v>
      </c>
    </row>
    <row r="689" spans="1:5" x14ac:dyDescent="0.3">
      <c r="A689" s="142" t="s">
        <v>862</v>
      </c>
      <c r="B689" s="142"/>
      <c r="C689" s="145">
        <v>2061.89</v>
      </c>
      <c r="D689" t="str">
        <f t="shared" si="20"/>
        <v>Начисление услуг 00000000765 от 31.01.2024 23:59:59</v>
      </c>
      <c r="E689" t="str">
        <f t="shared" si="21"/>
        <v>л/с №0000000089327</v>
      </c>
    </row>
    <row r="690" spans="1:5" x14ac:dyDescent="0.3">
      <c r="A690" s="144" t="s">
        <v>789</v>
      </c>
      <c r="B690" s="144"/>
      <c r="C690" s="145">
        <v>2061.89</v>
      </c>
      <c r="D690" t="str">
        <f t="shared" si="20"/>
        <v>л/с №0000000089327</v>
      </c>
      <c r="E690" t="str">
        <f t="shared" si="21"/>
        <v>4МР/ДУ-3-78</v>
      </c>
    </row>
    <row r="691" spans="1:5" x14ac:dyDescent="0.3">
      <c r="A691" s="142" t="s">
        <v>173</v>
      </c>
      <c r="B691" s="142" t="s">
        <v>174</v>
      </c>
      <c r="C691" s="143">
        <v>449.36</v>
      </c>
      <c r="D691" t="str">
        <f t="shared" si="20"/>
        <v>4МР/ДУ-3-78</v>
      </c>
      <c r="E691" t="str">
        <f t="shared" si="21"/>
        <v>Начисление услуг 00000000765 от 31.01.2024 23:59:59</v>
      </c>
    </row>
    <row r="692" spans="1:5" x14ac:dyDescent="0.3">
      <c r="A692" s="142" t="s">
        <v>863</v>
      </c>
      <c r="B692" s="142"/>
      <c r="C692" s="143">
        <v>449.36</v>
      </c>
      <c r="D692" t="str">
        <f t="shared" si="20"/>
        <v>Начисление услуг 00000000765 от 31.01.2024 23:59:59</v>
      </c>
      <c r="E692" t="str">
        <f t="shared" si="21"/>
        <v>л/с №0000000090683</v>
      </c>
    </row>
    <row r="693" spans="1:5" x14ac:dyDescent="0.3">
      <c r="A693" s="144" t="s">
        <v>789</v>
      </c>
      <c r="B693" s="144"/>
      <c r="C693" s="143">
        <v>449.36</v>
      </c>
      <c r="D693" t="str">
        <f t="shared" si="20"/>
        <v>л/с №0000000090683</v>
      </c>
      <c r="E693" t="str">
        <f t="shared" si="21"/>
        <v>4МР/ДУ-3-79</v>
      </c>
    </row>
    <row r="694" spans="1:5" x14ac:dyDescent="0.3">
      <c r="A694" s="142" t="s">
        <v>175</v>
      </c>
      <c r="B694" s="142" t="s">
        <v>176</v>
      </c>
      <c r="C694" s="145">
        <v>1553.23</v>
      </c>
      <c r="D694" t="str">
        <f t="shared" si="20"/>
        <v>4МР/ДУ-3-79</v>
      </c>
      <c r="E694" t="str">
        <f t="shared" si="21"/>
        <v>Начисление услуг 00000000765 от 31.01.2024 23:59:59</v>
      </c>
    </row>
    <row r="695" spans="1:5" x14ac:dyDescent="0.3">
      <c r="A695" s="142" t="s">
        <v>864</v>
      </c>
      <c r="B695" s="142"/>
      <c r="C695" s="145">
        <v>1553.23</v>
      </c>
      <c r="D695" t="str">
        <f t="shared" si="20"/>
        <v>Начисление услуг 00000000765 от 31.01.2024 23:59:59</v>
      </c>
      <c r="E695" t="str">
        <f t="shared" si="21"/>
        <v>л/с №0000000089262</v>
      </c>
    </row>
    <row r="696" spans="1:5" x14ac:dyDescent="0.3">
      <c r="A696" s="144" t="s">
        <v>789</v>
      </c>
      <c r="B696" s="144"/>
      <c r="C696" s="145">
        <v>1553.23</v>
      </c>
      <c r="D696" t="str">
        <f t="shared" si="20"/>
        <v>л/с №0000000089262</v>
      </c>
      <c r="E696" t="str">
        <f t="shared" si="21"/>
        <v>4МР/ДУ-3-08</v>
      </c>
    </row>
    <row r="697" spans="1:5" x14ac:dyDescent="0.3">
      <c r="A697" s="142" t="s">
        <v>177</v>
      </c>
      <c r="B697" s="142" t="s">
        <v>178</v>
      </c>
      <c r="C697" s="145">
        <v>2878.51</v>
      </c>
      <c r="D697" t="str">
        <f t="shared" si="20"/>
        <v>4МР/ДУ-3-08</v>
      </c>
      <c r="E697" t="str">
        <f t="shared" si="21"/>
        <v>Начисление услуг 00000000765 от 31.01.2024 23:59:59</v>
      </c>
    </row>
    <row r="698" spans="1:5" x14ac:dyDescent="0.3">
      <c r="A698" s="142" t="s">
        <v>865</v>
      </c>
      <c r="B698" s="142"/>
      <c r="C698" s="145">
        <v>2878.51</v>
      </c>
      <c r="D698" t="str">
        <f t="shared" si="20"/>
        <v>Начисление услуг 00000000765 от 31.01.2024 23:59:59</v>
      </c>
      <c r="E698" t="str">
        <f t="shared" si="21"/>
        <v>л/с №0000000089328</v>
      </c>
    </row>
    <row r="699" spans="1:5" x14ac:dyDescent="0.3">
      <c r="A699" s="144" t="s">
        <v>789</v>
      </c>
      <c r="B699" s="144"/>
      <c r="C699" s="145">
        <v>2878.51</v>
      </c>
      <c r="D699" t="str">
        <f t="shared" si="20"/>
        <v>л/с №0000000089328</v>
      </c>
      <c r="E699" t="str">
        <f t="shared" si="21"/>
        <v>4МР/ДУ-3-80</v>
      </c>
    </row>
    <row r="700" spans="1:5" x14ac:dyDescent="0.3">
      <c r="A700" s="142" t="s">
        <v>179</v>
      </c>
      <c r="B700" s="142" t="s">
        <v>180</v>
      </c>
      <c r="C700" s="145">
        <v>3119.47</v>
      </c>
      <c r="D700" t="str">
        <f t="shared" si="20"/>
        <v>4МР/ДУ-3-80</v>
      </c>
      <c r="E700" t="str">
        <f t="shared" si="21"/>
        <v>Начисление услуг 00000000765 от 31.01.2024 23:59:59</v>
      </c>
    </row>
    <row r="701" spans="1:5" x14ac:dyDescent="0.3">
      <c r="A701" s="142" t="s">
        <v>866</v>
      </c>
      <c r="B701" s="142"/>
      <c r="C701" s="145">
        <v>3119.47</v>
      </c>
      <c r="D701" t="str">
        <f t="shared" si="20"/>
        <v>Начисление услуг 00000000765 от 31.01.2024 23:59:59</v>
      </c>
      <c r="E701" t="str">
        <f t="shared" si="21"/>
        <v>л/с №0000001156610</v>
      </c>
    </row>
    <row r="702" spans="1:5" x14ac:dyDescent="0.3">
      <c r="A702" s="144" t="s">
        <v>789</v>
      </c>
      <c r="B702" s="144"/>
      <c r="C702" s="145">
        <v>3119.47</v>
      </c>
      <c r="D702" t="str">
        <f t="shared" si="20"/>
        <v>л/с №0000001156610</v>
      </c>
      <c r="E702" t="str">
        <f t="shared" si="21"/>
        <v>4МР/ДУ-3-81-82</v>
      </c>
    </row>
    <row r="703" spans="1:5" x14ac:dyDescent="0.3">
      <c r="A703" s="142" t="s">
        <v>182</v>
      </c>
      <c r="B703" s="142" t="s">
        <v>183</v>
      </c>
      <c r="C703" s="145">
        <v>5249.04</v>
      </c>
      <c r="D703" t="str">
        <f t="shared" si="20"/>
        <v>4МР/ДУ-3-81-82</v>
      </c>
      <c r="E703" t="str">
        <f t="shared" si="21"/>
        <v>Начисление услуг 00000000765 от 31.01.2024 23:59:59</v>
      </c>
    </row>
    <row r="704" spans="1:5" x14ac:dyDescent="0.3">
      <c r="A704" s="142" t="s">
        <v>867</v>
      </c>
      <c r="B704" s="142"/>
      <c r="C704" s="145">
        <v>5249.04</v>
      </c>
      <c r="D704" t="str">
        <f t="shared" si="20"/>
        <v>Начисление услуг 00000000765 от 31.01.2024 23:59:59</v>
      </c>
      <c r="E704" t="str">
        <f t="shared" si="21"/>
        <v>л/с №0000000089329</v>
      </c>
    </row>
    <row r="705" spans="1:5" x14ac:dyDescent="0.3">
      <c r="A705" s="144" t="s">
        <v>789</v>
      </c>
      <c r="B705" s="144"/>
      <c r="C705" s="145">
        <v>5249.04</v>
      </c>
      <c r="D705" t="str">
        <f t="shared" si="20"/>
        <v>л/с №0000000089329</v>
      </c>
      <c r="E705" t="str">
        <f t="shared" si="21"/>
        <v>4МР/ДУ-3-83</v>
      </c>
    </row>
    <row r="706" spans="1:5" x14ac:dyDescent="0.3">
      <c r="A706" s="142" t="s">
        <v>185</v>
      </c>
      <c r="B706" s="142" t="s">
        <v>186</v>
      </c>
      <c r="C706" s="145">
        <v>2068.17</v>
      </c>
      <c r="D706" t="str">
        <f t="shared" si="20"/>
        <v>4МР/ДУ-3-83</v>
      </c>
      <c r="E706" t="str">
        <f t="shared" si="21"/>
        <v>Начисление услуг 00000000765 от 31.01.2024 23:59:59</v>
      </c>
    </row>
    <row r="707" spans="1:5" x14ac:dyDescent="0.3">
      <c r="A707" s="142" t="s">
        <v>868</v>
      </c>
      <c r="B707" s="142"/>
      <c r="C707" s="145">
        <v>2068.17</v>
      </c>
      <c r="D707" t="str">
        <f t="shared" si="20"/>
        <v>Начисление услуг 00000000765 от 31.01.2024 23:59:59</v>
      </c>
      <c r="E707" t="str">
        <f t="shared" si="21"/>
        <v>л/с №0000000089330</v>
      </c>
    </row>
    <row r="708" spans="1:5" x14ac:dyDescent="0.3">
      <c r="A708" s="144" t="s">
        <v>789</v>
      </c>
      <c r="B708" s="144"/>
      <c r="C708" s="145">
        <v>2068.17</v>
      </c>
      <c r="D708" t="str">
        <f t="shared" si="20"/>
        <v>л/с №0000000089330</v>
      </c>
      <c r="E708" t="str">
        <f t="shared" si="21"/>
        <v>4МР/ДУ-3-84</v>
      </c>
    </row>
    <row r="709" spans="1:5" x14ac:dyDescent="0.3">
      <c r="A709" s="142" t="s">
        <v>187</v>
      </c>
      <c r="B709" s="142" t="s">
        <v>188</v>
      </c>
      <c r="C709" s="145">
        <v>1015.24</v>
      </c>
      <c r="D709" t="str">
        <f t="shared" si="20"/>
        <v>4МР/ДУ-3-84</v>
      </c>
      <c r="E709" t="str">
        <f t="shared" si="21"/>
        <v>Начисление услуг 00000000765 от 31.01.2024 23:59:59</v>
      </c>
    </row>
    <row r="710" spans="1:5" x14ac:dyDescent="0.3">
      <c r="A710" s="142" t="s">
        <v>869</v>
      </c>
      <c r="B710" s="142"/>
      <c r="C710" s="145">
        <v>1015.24</v>
      </c>
      <c r="D710" t="str">
        <f t="shared" si="20"/>
        <v>Начисление услуг 00000000765 от 31.01.2024 23:59:59</v>
      </c>
      <c r="E710" t="str">
        <f t="shared" si="21"/>
        <v>л/с №0000000089331</v>
      </c>
    </row>
    <row r="711" spans="1:5" x14ac:dyDescent="0.3">
      <c r="A711" s="144" t="s">
        <v>789</v>
      </c>
      <c r="B711" s="144"/>
      <c r="C711" s="145">
        <v>1015.24</v>
      </c>
      <c r="D711" t="str">
        <f t="shared" ref="D711:D739" si="22">A712</f>
        <v>л/с №0000000089331</v>
      </c>
      <c r="E711" t="str">
        <f t="shared" ref="E711:E739" si="23">A713</f>
        <v>4МР/ДУ-3-85</v>
      </c>
    </row>
    <row r="712" spans="1:5" x14ac:dyDescent="0.3">
      <c r="A712" s="142" t="s">
        <v>189</v>
      </c>
      <c r="B712" s="142" t="s">
        <v>190</v>
      </c>
      <c r="C712" s="145">
        <v>1549.04</v>
      </c>
      <c r="D712" t="str">
        <f t="shared" si="22"/>
        <v>4МР/ДУ-3-85</v>
      </c>
      <c r="E712" t="str">
        <f t="shared" si="23"/>
        <v>Начисление услуг 00000000765 от 31.01.2024 23:59:59</v>
      </c>
    </row>
    <row r="713" spans="1:5" x14ac:dyDescent="0.3">
      <c r="A713" s="142" t="s">
        <v>870</v>
      </c>
      <c r="B713" s="142"/>
      <c r="C713" s="145">
        <v>1549.04</v>
      </c>
      <c r="D713" t="str">
        <f t="shared" si="22"/>
        <v>Начисление услуг 00000000765 от 31.01.2024 23:59:59</v>
      </c>
      <c r="E713" t="str">
        <f t="shared" si="23"/>
        <v>л/с №0000000092057</v>
      </c>
    </row>
    <row r="714" spans="1:5" x14ac:dyDescent="0.3">
      <c r="A714" s="144" t="s">
        <v>789</v>
      </c>
      <c r="B714" s="144"/>
      <c r="C714" s="145">
        <v>1549.04</v>
      </c>
      <c r="D714" t="str">
        <f t="shared" si="22"/>
        <v>л/с №0000000092057</v>
      </c>
      <c r="E714" t="str">
        <f t="shared" si="23"/>
        <v>4МР/ДУ-3-86</v>
      </c>
    </row>
    <row r="715" spans="1:5" x14ac:dyDescent="0.3">
      <c r="A715" s="142" t="s">
        <v>191</v>
      </c>
      <c r="B715" s="142" t="s">
        <v>192</v>
      </c>
      <c r="C715" s="145">
        <v>4449.18</v>
      </c>
      <c r="D715" t="str">
        <f t="shared" si="22"/>
        <v>4МР/ДУ-3-86</v>
      </c>
      <c r="E715" t="str">
        <f t="shared" si="23"/>
        <v>Начисление услуг 00000000765 от 31.01.2024 23:59:59</v>
      </c>
    </row>
    <row r="716" spans="1:5" x14ac:dyDescent="0.3">
      <c r="A716" s="142" t="s">
        <v>871</v>
      </c>
      <c r="B716" s="142"/>
      <c r="C716" s="145">
        <v>4449.18</v>
      </c>
      <c r="D716" t="str">
        <f t="shared" si="22"/>
        <v>Начисление услуг 00000000765 от 31.01.2024 23:59:59</v>
      </c>
      <c r="E716" t="str">
        <f t="shared" si="23"/>
        <v>л/с №0000000090487</v>
      </c>
    </row>
    <row r="717" spans="1:5" x14ac:dyDescent="0.3">
      <c r="A717" s="144" t="s">
        <v>789</v>
      </c>
      <c r="B717" s="144"/>
      <c r="C717" s="145">
        <v>4449.18</v>
      </c>
      <c r="D717" t="str">
        <f t="shared" si="22"/>
        <v>л/с №0000000090487</v>
      </c>
      <c r="E717" t="str">
        <f t="shared" si="23"/>
        <v>4МР/ДУ-3-87</v>
      </c>
    </row>
    <row r="718" spans="1:5" x14ac:dyDescent="0.3">
      <c r="A718" s="142" t="s">
        <v>193</v>
      </c>
      <c r="B718" s="142" t="s">
        <v>194</v>
      </c>
      <c r="C718" s="145">
        <v>2344.4899999999998</v>
      </c>
      <c r="D718" t="str">
        <f t="shared" si="22"/>
        <v>4МР/ДУ-3-87</v>
      </c>
      <c r="E718" t="str">
        <f t="shared" si="23"/>
        <v>Начисление услуг 00000000765 от 31.01.2024 23:59:59</v>
      </c>
    </row>
    <row r="719" spans="1:5" x14ac:dyDescent="0.3">
      <c r="A719" s="142" t="s">
        <v>872</v>
      </c>
      <c r="B719" s="142"/>
      <c r="C719" s="145">
        <v>2344.4899999999998</v>
      </c>
      <c r="D719" t="str">
        <f t="shared" si="22"/>
        <v>Начисление услуг 00000000765 от 31.01.2024 23:59:59</v>
      </c>
      <c r="E719" t="str">
        <f t="shared" si="23"/>
        <v>л/с №0000000090808</v>
      </c>
    </row>
    <row r="720" spans="1:5" x14ac:dyDescent="0.3">
      <c r="A720" s="144" t="s">
        <v>789</v>
      </c>
      <c r="B720" s="144"/>
      <c r="C720" s="145">
        <v>2344.4899999999998</v>
      </c>
      <c r="D720" t="str">
        <f t="shared" si="22"/>
        <v>л/с №0000000090808</v>
      </c>
      <c r="E720" t="str">
        <f t="shared" si="23"/>
        <v>4МР/ДУ-3-88</v>
      </c>
    </row>
    <row r="721" spans="1:5" x14ac:dyDescent="0.3">
      <c r="A721" s="142" t="s">
        <v>195</v>
      </c>
      <c r="B721" s="142" t="s">
        <v>196</v>
      </c>
      <c r="C721" s="145">
        <v>3918.65</v>
      </c>
      <c r="D721" t="str">
        <f t="shared" si="22"/>
        <v>4МР/ДУ-3-88</v>
      </c>
      <c r="E721" t="str">
        <f t="shared" si="23"/>
        <v>Начисление услуг 00000000765 от 31.01.2024 23:59:59</v>
      </c>
    </row>
    <row r="722" spans="1:5" x14ac:dyDescent="0.3">
      <c r="A722" s="142" t="s">
        <v>873</v>
      </c>
      <c r="B722" s="142"/>
      <c r="C722" s="145">
        <v>3918.65</v>
      </c>
      <c r="D722" t="str">
        <f t="shared" si="22"/>
        <v>Начисление услуг 00000000765 от 31.01.2024 23:59:59</v>
      </c>
      <c r="E722" t="str">
        <f t="shared" si="23"/>
        <v>л/с №0000000089263</v>
      </c>
    </row>
    <row r="723" spans="1:5" x14ac:dyDescent="0.3">
      <c r="A723" s="144" t="s">
        <v>789</v>
      </c>
      <c r="B723" s="144"/>
      <c r="C723" s="145">
        <v>3918.65</v>
      </c>
      <c r="D723" t="str">
        <f t="shared" si="22"/>
        <v>л/с №0000000089263</v>
      </c>
      <c r="E723" t="str">
        <f t="shared" si="23"/>
        <v>4МР/ДУ-3-09</v>
      </c>
    </row>
    <row r="724" spans="1:5" x14ac:dyDescent="0.3">
      <c r="A724" s="142" t="s">
        <v>197</v>
      </c>
      <c r="B724" s="142" t="s">
        <v>198</v>
      </c>
      <c r="C724" s="145">
        <v>1019.43</v>
      </c>
      <c r="D724" t="str">
        <f t="shared" si="22"/>
        <v>4МР/ДУ-3-09</v>
      </c>
      <c r="E724" t="str">
        <f t="shared" si="23"/>
        <v>Начисление услуг 00000000765 от 31.01.2024 23:59:59</v>
      </c>
    </row>
    <row r="725" spans="1:5" x14ac:dyDescent="0.3">
      <c r="A725" s="142" t="s">
        <v>874</v>
      </c>
      <c r="B725" s="142"/>
      <c r="C725" s="145">
        <v>1019.43</v>
      </c>
      <c r="D725" t="str">
        <f t="shared" si="22"/>
        <v>Начисление услуг 00000000765 от 31.01.2024 23:59:59</v>
      </c>
      <c r="E725" t="str">
        <f t="shared" si="23"/>
        <v>л/с №0000000090536</v>
      </c>
    </row>
    <row r="726" spans="1:5" x14ac:dyDescent="0.3">
      <c r="A726" s="144" t="s">
        <v>789</v>
      </c>
      <c r="B726" s="144"/>
      <c r="C726" s="145">
        <v>1019.43</v>
      </c>
      <c r="D726" t="str">
        <f t="shared" si="22"/>
        <v>л/с №0000000090536</v>
      </c>
      <c r="E726" t="str">
        <f t="shared" si="23"/>
        <v>4МР/ДУ-3-1/НЖ</v>
      </c>
    </row>
    <row r="727" spans="1:5" x14ac:dyDescent="0.3">
      <c r="A727" s="142" t="s">
        <v>199</v>
      </c>
      <c r="B727" s="142" t="s">
        <v>200</v>
      </c>
      <c r="C727" s="145">
        <v>2101.66</v>
      </c>
      <c r="D727" t="str">
        <f t="shared" si="22"/>
        <v>4МР/ДУ-3-1/НЖ</v>
      </c>
      <c r="E727" t="str">
        <f t="shared" si="23"/>
        <v>Начисление услуг 00000000765 от 31.01.2024 23:59:59</v>
      </c>
    </row>
    <row r="728" spans="1:5" x14ac:dyDescent="0.3">
      <c r="A728" s="142" t="s">
        <v>875</v>
      </c>
      <c r="B728" s="142"/>
      <c r="C728" s="145">
        <v>2101.66</v>
      </c>
      <c r="D728" t="str">
        <f t="shared" si="22"/>
        <v>Начисление услуг 00000000765 от 31.01.2024 23:59:59</v>
      </c>
      <c r="E728" t="str">
        <f t="shared" si="23"/>
        <v>л/с №0000000090578</v>
      </c>
    </row>
    <row r="729" spans="1:5" x14ac:dyDescent="0.3">
      <c r="A729" s="144" t="s">
        <v>789</v>
      </c>
      <c r="B729" s="144"/>
      <c r="C729" s="145">
        <v>2101.66</v>
      </c>
      <c r="D729" t="str">
        <f t="shared" si="22"/>
        <v>л/с №0000000090578</v>
      </c>
      <c r="E729" t="str">
        <f t="shared" si="23"/>
        <v>4МР/ДУ-3-2/НЖ</v>
      </c>
    </row>
    <row r="730" spans="1:5" x14ac:dyDescent="0.3">
      <c r="A730" s="142" t="s">
        <v>201</v>
      </c>
      <c r="B730" s="142" t="s">
        <v>202</v>
      </c>
      <c r="C730" s="145">
        <v>1966.77</v>
      </c>
      <c r="D730" t="str">
        <f t="shared" si="22"/>
        <v>4МР/ДУ-3-2/НЖ</v>
      </c>
      <c r="E730" t="str">
        <f t="shared" si="23"/>
        <v>Начисление услуг 00000000765 от 31.01.2024 23:59:59</v>
      </c>
    </row>
    <row r="731" spans="1:5" x14ac:dyDescent="0.3">
      <c r="A731" s="142" t="s">
        <v>876</v>
      </c>
      <c r="B731" s="142"/>
      <c r="C731" s="145">
        <v>1966.77</v>
      </c>
      <c r="D731" t="str">
        <f t="shared" si="22"/>
        <v>Начисление услуг 00000000765 от 31.01.2024 23:59:59</v>
      </c>
      <c r="E731" t="str">
        <f t="shared" si="23"/>
        <v>л/с №0000000091829</v>
      </c>
    </row>
    <row r="732" spans="1:5" x14ac:dyDescent="0.3">
      <c r="A732" s="144" t="s">
        <v>789</v>
      </c>
      <c r="B732" s="144"/>
      <c r="C732" s="145">
        <v>1966.77</v>
      </c>
      <c r="D732" t="str">
        <f t="shared" si="22"/>
        <v>л/с №0000000091829</v>
      </c>
      <c r="E732" t="str">
        <f t="shared" si="23"/>
        <v>4МР/ДУ-3-3/НЖ</v>
      </c>
    </row>
    <row r="733" spans="1:5" x14ac:dyDescent="0.3">
      <c r="A733" s="142" t="s">
        <v>203</v>
      </c>
      <c r="B733" s="142" t="s">
        <v>204</v>
      </c>
      <c r="C733" s="145">
        <v>3159.24</v>
      </c>
      <c r="D733" t="str">
        <f t="shared" si="22"/>
        <v>4МР/ДУ-3-3/НЖ</v>
      </c>
      <c r="E733" t="str">
        <f t="shared" si="23"/>
        <v>Начисление услуг 00000000765 от 31.01.2024 23:59:59</v>
      </c>
    </row>
    <row r="734" spans="1:5" x14ac:dyDescent="0.3">
      <c r="A734" s="142" t="s">
        <v>877</v>
      </c>
      <c r="B734" s="142"/>
      <c r="C734" s="145">
        <v>3159.24</v>
      </c>
      <c r="D734" t="str">
        <f t="shared" si="22"/>
        <v>Начисление услуг 00000000765 от 31.01.2024 23:59:59</v>
      </c>
      <c r="E734" t="str">
        <f t="shared" si="23"/>
        <v>л/с №0000000090495</v>
      </c>
    </row>
    <row r="735" spans="1:5" x14ac:dyDescent="0.3">
      <c r="A735" s="144" t="s">
        <v>789</v>
      </c>
      <c r="B735" s="144"/>
      <c r="C735" s="145">
        <v>3159.24</v>
      </c>
      <c r="D735" t="str">
        <f t="shared" si="22"/>
        <v>л/с №0000000090495</v>
      </c>
      <c r="E735" t="str">
        <f t="shared" si="23"/>
        <v>4МР/ДУ-3-4/НЖ -1</v>
      </c>
    </row>
    <row r="736" spans="1:5" x14ac:dyDescent="0.3">
      <c r="A736" s="142" t="s">
        <v>205</v>
      </c>
      <c r="B736" s="142" t="s">
        <v>206</v>
      </c>
      <c r="C736" s="145">
        <v>2591.73</v>
      </c>
      <c r="D736" t="str">
        <f t="shared" si="22"/>
        <v>4МР/ДУ-3-4/НЖ -1</v>
      </c>
      <c r="E736" t="str">
        <f t="shared" si="23"/>
        <v>Начисление услуг 00000000765 от 31.01.2024 23:59:59</v>
      </c>
    </row>
    <row r="737" spans="1:5" x14ac:dyDescent="0.3">
      <c r="A737" s="142" t="s">
        <v>878</v>
      </c>
      <c r="B737" s="142"/>
      <c r="C737" s="145">
        <v>2591.73</v>
      </c>
      <c r="D737" t="str">
        <f t="shared" si="22"/>
        <v>Начисление услуг 00000000765 от 31.01.2024 23:59:59</v>
      </c>
      <c r="E737" t="str">
        <f t="shared" si="23"/>
        <v>Итог</v>
      </c>
    </row>
    <row r="738" spans="1:5" x14ac:dyDescent="0.3">
      <c r="A738" s="144" t="s">
        <v>789</v>
      </c>
      <c r="B738" s="144"/>
      <c r="C738" s="145">
        <v>2591.73</v>
      </c>
      <c r="D738" t="str">
        <f t="shared" si="22"/>
        <v>Итог</v>
      </c>
      <c r="E738">
        <f t="shared" si="23"/>
        <v>0</v>
      </c>
    </row>
    <row r="739" spans="1:5" x14ac:dyDescent="0.3">
      <c r="A739" s="305" t="s">
        <v>630</v>
      </c>
      <c r="B739" s="305"/>
      <c r="C739" s="141">
        <v>170702.38</v>
      </c>
      <c r="D739">
        <f t="shared" si="22"/>
        <v>0</v>
      </c>
      <c r="E739">
        <f t="shared" si="23"/>
        <v>0</v>
      </c>
    </row>
    <row r="740" spans="1:5" x14ac:dyDescent="0.3">
      <c r="A740" s="146"/>
      <c r="B740" s="146"/>
      <c r="C740" s="146"/>
    </row>
    <row r="741" spans="1:5" x14ac:dyDescent="0.3">
      <c r="A741" s="146"/>
      <c r="B741" s="146"/>
      <c r="C741" s="146"/>
    </row>
    <row r="742" spans="1:5" x14ac:dyDescent="0.3">
      <c r="A742" s="146"/>
      <c r="B742" s="146"/>
      <c r="C742" s="146"/>
    </row>
    <row r="743" spans="1:5" x14ac:dyDescent="0.3">
      <c r="A743" s="146"/>
      <c r="B743" s="146"/>
      <c r="C743" s="146"/>
    </row>
    <row r="744" spans="1:5" x14ac:dyDescent="0.3">
      <c r="A744" s="148" t="s">
        <v>208</v>
      </c>
      <c r="B744" s="148" t="s">
        <v>209</v>
      </c>
      <c r="C744" s="149">
        <v>123.74</v>
      </c>
      <c r="D744" t="str">
        <f>A745</f>
        <v>4МР/ДУ-3/ММ-01</v>
      </c>
      <c r="E744" t="str">
        <f>A746</f>
        <v>Начисление услуг 00000001294 от 29.02.2024 23:59:59</v>
      </c>
    </row>
    <row r="745" spans="1:5" x14ac:dyDescent="0.3">
      <c r="A745" s="148" t="s">
        <v>633</v>
      </c>
      <c r="B745" s="148"/>
      <c r="C745" s="149">
        <v>123.74</v>
      </c>
      <c r="D745" t="str">
        <f t="shared" ref="D745:D808" si="24">A746</f>
        <v>Начисление услуг 00000001294 от 29.02.2024 23:59:59</v>
      </c>
      <c r="E745" t="str">
        <f t="shared" ref="E745:E808" si="25">A747</f>
        <v>л/с №0000000089487</v>
      </c>
    </row>
    <row r="746" spans="1:5" x14ac:dyDescent="0.3">
      <c r="A746" s="150" t="s">
        <v>879</v>
      </c>
      <c r="B746" s="150"/>
      <c r="C746" s="149">
        <v>123.74</v>
      </c>
      <c r="D746" t="str">
        <f t="shared" si="24"/>
        <v>л/с №0000000089487</v>
      </c>
      <c r="E746" t="str">
        <f t="shared" si="25"/>
        <v>4МР/ДУ-3/ММ-10</v>
      </c>
    </row>
    <row r="747" spans="1:5" x14ac:dyDescent="0.3">
      <c r="A747" s="148" t="s">
        <v>210</v>
      </c>
      <c r="B747" s="148" t="s">
        <v>211</v>
      </c>
      <c r="C747" s="149">
        <v>123.74</v>
      </c>
      <c r="D747" t="str">
        <f t="shared" si="24"/>
        <v>4МР/ДУ-3/ММ-10</v>
      </c>
      <c r="E747" t="str">
        <f t="shared" si="25"/>
        <v>Начисление услуг 00000001294 от 29.02.2024 23:59:59</v>
      </c>
    </row>
    <row r="748" spans="1:5" x14ac:dyDescent="0.3">
      <c r="A748" s="148" t="s">
        <v>635</v>
      </c>
      <c r="B748" s="148"/>
      <c r="C748" s="149">
        <v>123.74</v>
      </c>
      <c r="D748" t="str">
        <f t="shared" si="24"/>
        <v>Начисление услуг 00000001294 от 29.02.2024 23:59:59</v>
      </c>
      <c r="E748" t="str">
        <f t="shared" si="25"/>
        <v>л/с №0000000089488</v>
      </c>
    </row>
    <row r="749" spans="1:5" x14ac:dyDescent="0.3">
      <c r="A749" s="150" t="s">
        <v>879</v>
      </c>
      <c r="B749" s="150"/>
      <c r="C749" s="149">
        <v>123.74</v>
      </c>
      <c r="D749" t="str">
        <f t="shared" si="24"/>
        <v>л/с №0000000089488</v>
      </c>
      <c r="E749" t="str">
        <f t="shared" si="25"/>
        <v>4МР/ДУ-3/ММ-11</v>
      </c>
    </row>
    <row r="750" spans="1:5" x14ac:dyDescent="0.3">
      <c r="A750" s="148" t="s">
        <v>212</v>
      </c>
      <c r="B750" s="148" t="s">
        <v>213</v>
      </c>
      <c r="C750" s="149">
        <v>123.74</v>
      </c>
      <c r="D750" t="str">
        <f t="shared" si="24"/>
        <v>4МР/ДУ-3/ММ-11</v>
      </c>
      <c r="E750" t="str">
        <f t="shared" si="25"/>
        <v>Начисление услуг 00000001294 от 29.02.2024 23:59:59</v>
      </c>
    </row>
    <row r="751" spans="1:5" x14ac:dyDescent="0.3">
      <c r="A751" s="148" t="s">
        <v>636</v>
      </c>
      <c r="B751" s="148"/>
      <c r="C751" s="149">
        <v>123.74</v>
      </c>
      <c r="D751" t="str">
        <f t="shared" si="24"/>
        <v>Начисление услуг 00000001294 от 29.02.2024 23:59:59</v>
      </c>
      <c r="E751" t="str">
        <f t="shared" si="25"/>
        <v>л/с №0000000112485</v>
      </c>
    </row>
    <row r="752" spans="1:5" x14ac:dyDescent="0.3">
      <c r="A752" s="150" t="s">
        <v>879</v>
      </c>
      <c r="B752" s="150"/>
      <c r="C752" s="149">
        <v>123.74</v>
      </c>
      <c r="D752" t="str">
        <f t="shared" si="24"/>
        <v>л/с №0000000112485</v>
      </c>
      <c r="E752" t="str">
        <f t="shared" si="25"/>
        <v>4МР/ДУ-3/ММ-12/ВТОР</v>
      </c>
    </row>
    <row r="753" spans="1:5" x14ac:dyDescent="0.3">
      <c r="A753" s="148" t="s">
        <v>214</v>
      </c>
      <c r="B753" s="148" t="s">
        <v>215</v>
      </c>
      <c r="C753" s="149">
        <v>123.74</v>
      </c>
      <c r="D753" t="str">
        <f t="shared" si="24"/>
        <v>4МР/ДУ-3/ММ-12/ВТОР</v>
      </c>
      <c r="E753" t="str">
        <f t="shared" si="25"/>
        <v>Начисление услуг 00000001294 от 29.02.2024 23:59:59</v>
      </c>
    </row>
    <row r="754" spans="1:5" x14ac:dyDescent="0.3">
      <c r="A754" s="148" t="s">
        <v>637</v>
      </c>
      <c r="B754" s="148"/>
      <c r="C754" s="149">
        <v>123.74</v>
      </c>
      <c r="D754" t="str">
        <f t="shared" si="24"/>
        <v>Начисление услуг 00000001294 от 29.02.2024 23:59:59</v>
      </c>
      <c r="E754" t="str">
        <f t="shared" si="25"/>
        <v>л/с №0000000089490</v>
      </c>
    </row>
    <row r="755" spans="1:5" x14ac:dyDescent="0.3">
      <c r="A755" s="150" t="s">
        <v>879</v>
      </c>
      <c r="B755" s="150"/>
      <c r="C755" s="149">
        <v>123.74</v>
      </c>
      <c r="D755" t="str">
        <f t="shared" si="24"/>
        <v>л/с №0000000089490</v>
      </c>
      <c r="E755" t="str">
        <f t="shared" si="25"/>
        <v>4МР/ДУ-3/ММ-13</v>
      </c>
    </row>
    <row r="756" spans="1:5" x14ac:dyDescent="0.3">
      <c r="A756" s="148" t="s">
        <v>216</v>
      </c>
      <c r="B756" s="148" t="s">
        <v>217</v>
      </c>
      <c r="C756" s="149">
        <v>123.74</v>
      </c>
      <c r="D756" t="str">
        <f t="shared" si="24"/>
        <v>4МР/ДУ-3/ММ-13</v>
      </c>
      <c r="E756" t="str">
        <f t="shared" si="25"/>
        <v>Начисление услуг 00000001294 от 29.02.2024 23:59:59</v>
      </c>
    </row>
    <row r="757" spans="1:5" x14ac:dyDescent="0.3">
      <c r="A757" s="148" t="s">
        <v>638</v>
      </c>
      <c r="B757" s="148"/>
      <c r="C757" s="149">
        <v>123.74</v>
      </c>
      <c r="D757" t="str">
        <f t="shared" si="24"/>
        <v>Начисление услуг 00000001294 от 29.02.2024 23:59:59</v>
      </c>
      <c r="E757" t="str">
        <f t="shared" si="25"/>
        <v>л/с №0000000089491</v>
      </c>
    </row>
    <row r="758" spans="1:5" x14ac:dyDescent="0.3">
      <c r="A758" s="150" t="s">
        <v>879</v>
      </c>
      <c r="B758" s="150"/>
      <c r="C758" s="149">
        <v>123.74</v>
      </c>
      <c r="D758" t="str">
        <f t="shared" si="24"/>
        <v>л/с №0000000089491</v>
      </c>
      <c r="E758" t="str">
        <f t="shared" si="25"/>
        <v>4МР/ДУ-3/ММ-14</v>
      </c>
    </row>
    <row r="759" spans="1:5" x14ac:dyDescent="0.3">
      <c r="A759" s="148" t="s">
        <v>218</v>
      </c>
      <c r="B759" s="148" t="s">
        <v>219</v>
      </c>
      <c r="C759" s="149">
        <v>123.74</v>
      </c>
      <c r="D759" t="str">
        <f t="shared" si="24"/>
        <v>4МР/ДУ-3/ММ-14</v>
      </c>
      <c r="E759" t="str">
        <f t="shared" si="25"/>
        <v>Начисление услуг 00000001294 от 29.02.2024 23:59:59</v>
      </c>
    </row>
    <row r="760" spans="1:5" x14ac:dyDescent="0.3">
      <c r="A760" s="148" t="s">
        <v>639</v>
      </c>
      <c r="B760" s="148"/>
      <c r="C760" s="149">
        <v>123.74</v>
      </c>
      <c r="D760" t="str">
        <f t="shared" si="24"/>
        <v>Начисление услуг 00000001294 от 29.02.2024 23:59:59</v>
      </c>
      <c r="E760" t="str">
        <f t="shared" si="25"/>
        <v>л/с №0000000089492</v>
      </c>
    </row>
    <row r="761" spans="1:5" x14ac:dyDescent="0.3">
      <c r="A761" s="150" t="s">
        <v>879</v>
      </c>
      <c r="B761" s="150"/>
      <c r="C761" s="149">
        <v>123.74</v>
      </c>
      <c r="D761" t="str">
        <f t="shared" si="24"/>
        <v>л/с №0000000089492</v>
      </c>
      <c r="E761" t="str">
        <f t="shared" si="25"/>
        <v>4МР/ДУ-3/ММ-15</v>
      </c>
    </row>
    <row r="762" spans="1:5" x14ac:dyDescent="0.3">
      <c r="A762" s="148" t="s">
        <v>220</v>
      </c>
      <c r="B762" s="148" t="s">
        <v>221</v>
      </c>
      <c r="C762" s="149">
        <v>123.74</v>
      </c>
      <c r="D762" t="str">
        <f t="shared" si="24"/>
        <v>4МР/ДУ-3/ММ-15</v>
      </c>
      <c r="E762" t="str">
        <f t="shared" si="25"/>
        <v>Начисление услуг 00000001294 от 29.02.2024 23:59:59</v>
      </c>
    </row>
    <row r="763" spans="1:5" x14ac:dyDescent="0.3">
      <c r="A763" s="148" t="s">
        <v>640</v>
      </c>
      <c r="B763" s="148"/>
      <c r="C763" s="149">
        <v>123.74</v>
      </c>
      <c r="D763" t="str">
        <f t="shared" si="24"/>
        <v>Начисление услуг 00000001294 от 29.02.2024 23:59:59</v>
      </c>
      <c r="E763" t="str">
        <f t="shared" si="25"/>
        <v>л/с №0000000089493</v>
      </c>
    </row>
    <row r="764" spans="1:5" x14ac:dyDescent="0.3">
      <c r="A764" s="150" t="s">
        <v>879</v>
      </c>
      <c r="B764" s="150"/>
      <c r="C764" s="149">
        <v>123.74</v>
      </c>
      <c r="D764" t="str">
        <f t="shared" si="24"/>
        <v>л/с №0000000089493</v>
      </c>
      <c r="E764" t="str">
        <f t="shared" si="25"/>
        <v>4МР/ДУ-3/ММ-16</v>
      </c>
    </row>
    <row r="765" spans="1:5" x14ac:dyDescent="0.3">
      <c r="A765" s="148" t="s">
        <v>222</v>
      </c>
      <c r="B765" s="148" t="s">
        <v>223</v>
      </c>
      <c r="C765" s="149">
        <v>123.74</v>
      </c>
      <c r="D765" t="str">
        <f t="shared" si="24"/>
        <v>4МР/ДУ-3/ММ-16</v>
      </c>
      <c r="E765" t="str">
        <f t="shared" si="25"/>
        <v>Начисление услуг 00000001294 от 29.02.2024 23:59:59</v>
      </c>
    </row>
    <row r="766" spans="1:5" x14ac:dyDescent="0.3">
      <c r="A766" s="148" t="s">
        <v>641</v>
      </c>
      <c r="B766" s="148"/>
      <c r="C766" s="149">
        <v>123.74</v>
      </c>
      <c r="D766" t="str">
        <f t="shared" si="24"/>
        <v>Начисление услуг 00000001294 от 29.02.2024 23:59:59</v>
      </c>
      <c r="E766" t="str">
        <f t="shared" si="25"/>
        <v>л/с №0000000089494</v>
      </c>
    </row>
    <row r="767" spans="1:5" x14ac:dyDescent="0.3">
      <c r="A767" s="150" t="s">
        <v>879</v>
      </c>
      <c r="B767" s="150"/>
      <c r="C767" s="149">
        <v>123.74</v>
      </c>
      <c r="D767" t="str">
        <f t="shared" si="24"/>
        <v>л/с №0000000089494</v>
      </c>
      <c r="E767" t="str">
        <f t="shared" si="25"/>
        <v>4МР/ДУ-3/ММ-17</v>
      </c>
    </row>
    <row r="768" spans="1:5" x14ac:dyDescent="0.3">
      <c r="A768" s="148" t="s">
        <v>224</v>
      </c>
      <c r="B768" s="148" t="s">
        <v>225</v>
      </c>
      <c r="C768" s="149">
        <v>123.74</v>
      </c>
      <c r="D768" t="str">
        <f t="shared" si="24"/>
        <v>4МР/ДУ-3/ММ-17</v>
      </c>
      <c r="E768" t="str">
        <f t="shared" si="25"/>
        <v>Начисление услуг 00000001294 от 29.02.2024 23:59:59</v>
      </c>
    </row>
    <row r="769" spans="1:5" x14ac:dyDescent="0.3">
      <c r="A769" s="148" t="s">
        <v>642</v>
      </c>
      <c r="B769" s="148"/>
      <c r="C769" s="149">
        <v>123.74</v>
      </c>
      <c r="D769" t="str">
        <f t="shared" si="24"/>
        <v>Начисление услуг 00000001294 от 29.02.2024 23:59:59</v>
      </c>
      <c r="E769" t="str">
        <f t="shared" si="25"/>
        <v>л/с №0000000150804</v>
      </c>
    </row>
    <row r="770" spans="1:5" x14ac:dyDescent="0.3">
      <c r="A770" s="150" t="s">
        <v>879</v>
      </c>
      <c r="B770" s="150"/>
      <c r="C770" s="149">
        <v>123.74</v>
      </c>
      <c r="D770" t="str">
        <f t="shared" si="24"/>
        <v>л/с №0000000150804</v>
      </c>
      <c r="E770" t="str">
        <f t="shared" si="25"/>
        <v>4МР/ДУ-3/ММ-18-ВТОР</v>
      </c>
    </row>
    <row r="771" spans="1:5" x14ac:dyDescent="0.3">
      <c r="A771" s="148" t="s">
        <v>226</v>
      </c>
      <c r="B771" s="148" t="s">
        <v>227</v>
      </c>
      <c r="C771" s="149">
        <v>123.74</v>
      </c>
      <c r="D771" t="str">
        <f t="shared" si="24"/>
        <v>4МР/ДУ-3/ММ-18-ВТОР</v>
      </c>
      <c r="E771" t="str">
        <f t="shared" si="25"/>
        <v>Начисление услуг 00000001294 от 29.02.2024 23:59:59</v>
      </c>
    </row>
    <row r="772" spans="1:5" x14ac:dyDescent="0.3">
      <c r="A772" s="148" t="s">
        <v>643</v>
      </c>
      <c r="B772" s="148"/>
      <c r="C772" s="149">
        <v>123.74</v>
      </c>
      <c r="D772" t="str">
        <f t="shared" si="24"/>
        <v>Начисление услуг 00000001294 от 29.02.2024 23:59:59</v>
      </c>
      <c r="E772" t="str">
        <f t="shared" si="25"/>
        <v>л/с №0000000089496</v>
      </c>
    </row>
    <row r="773" spans="1:5" x14ac:dyDescent="0.3">
      <c r="A773" s="150" t="s">
        <v>879</v>
      </c>
      <c r="B773" s="150"/>
      <c r="C773" s="149">
        <v>123.74</v>
      </c>
      <c r="D773" t="str">
        <f t="shared" si="24"/>
        <v>л/с №0000000089496</v>
      </c>
      <c r="E773" t="str">
        <f t="shared" si="25"/>
        <v>4МР/ДУ-3/ММ-19</v>
      </c>
    </row>
    <row r="774" spans="1:5" x14ac:dyDescent="0.3">
      <c r="A774" s="148" t="s">
        <v>228</v>
      </c>
      <c r="B774" s="148" t="s">
        <v>229</v>
      </c>
      <c r="C774" s="149">
        <v>123.74</v>
      </c>
      <c r="D774" t="str">
        <f t="shared" si="24"/>
        <v>4МР/ДУ-3/ММ-19</v>
      </c>
      <c r="E774" t="str">
        <f t="shared" si="25"/>
        <v>Начисление услуг 00000001294 от 29.02.2024 23:59:59</v>
      </c>
    </row>
    <row r="775" spans="1:5" x14ac:dyDescent="0.3">
      <c r="A775" s="148" t="s">
        <v>644</v>
      </c>
      <c r="B775" s="148"/>
      <c r="C775" s="149">
        <v>123.74</v>
      </c>
      <c r="D775" t="str">
        <f t="shared" si="24"/>
        <v>Начисление услуг 00000001294 от 29.02.2024 23:59:59</v>
      </c>
      <c r="E775" t="str">
        <f t="shared" si="25"/>
        <v>л/с №0000000089480</v>
      </c>
    </row>
    <row r="776" spans="1:5" x14ac:dyDescent="0.3">
      <c r="A776" s="150" t="s">
        <v>879</v>
      </c>
      <c r="B776" s="150"/>
      <c r="C776" s="149">
        <v>123.74</v>
      </c>
      <c r="D776" t="str">
        <f t="shared" si="24"/>
        <v>л/с №0000000089480</v>
      </c>
      <c r="E776" t="str">
        <f t="shared" si="25"/>
        <v>4МР/ДУ-3/ММ-02</v>
      </c>
    </row>
    <row r="777" spans="1:5" x14ac:dyDescent="0.3">
      <c r="A777" s="148" t="s">
        <v>230</v>
      </c>
      <c r="B777" s="148" t="s">
        <v>231</v>
      </c>
      <c r="C777" s="149">
        <v>123.74</v>
      </c>
      <c r="D777" t="str">
        <f t="shared" si="24"/>
        <v>4МР/ДУ-3/ММ-02</v>
      </c>
      <c r="E777" t="str">
        <f t="shared" si="25"/>
        <v>Начисление услуг 00000001294 от 29.02.2024 23:59:59</v>
      </c>
    </row>
    <row r="778" spans="1:5" x14ac:dyDescent="0.3">
      <c r="A778" s="148" t="s">
        <v>645</v>
      </c>
      <c r="B778" s="148"/>
      <c r="C778" s="149">
        <v>123.74</v>
      </c>
      <c r="D778" t="str">
        <f t="shared" si="24"/>
        <v>Начисление услуг 00000001294 от 29.02.2024 23:59:59</v>
      </c>
      <c r="E778" t="str">
        <f t="shared" si="25"/>
        <v>л/с №0000000089497</v>
      </c>
    </row>
    <row r="779" spans="1:5" x14ac:dyDescent="0.3">
      <c r="A779" s="150" t="s">
        <v>879</v>
      </c>
      <c r="B779" s="150"/>
      <c r="C779" s="149">
        <v>123.74</v>
      </c>
      <c r="D779" t="str">
        <f t="shared" si="24"/>
        <v>л/с №0000000089497</v>
      </c>
      <c r="E779" t="str">
        <f t="shared" si="25"/>
        <v>4МР/ДУ-3/ММ-20</v>
      </c>
    </row>
    <row r="780" spans="1:5" x14ac:dyDescent="0.3">
      <c r="A780" s="148" t="s">
        <v>232</v>
      </c>
      <c r="B780" s="148" t="s">
        <v>233</v>
      </c>
      <c r="C780" s="149">
        <v>123.74</v>
      </c>
      <c r="D780" t="str">
        <f t="shared" si="24"/>
        <v>4МР/ДУ-3/ММ-20</v>
      </c>
      <c r="E780" t="str">
        <f t="shared" si="25"/>
        <v>Начисление услуг 00000001294 от 29.02.2024 23:59:59</v>
      </c>
    </row>
    <row r="781" spans="1:5" x14ac:dyDescent="0.3">
      <c r="A781" s="148" t="s">
        <v>646</v>
      </c>
      <c r="B781" s="148"/>
      <c r="C781" s="149">
        <v>123.74</v>
      </c>
      <c r="D781" t="str">
        <f t="shared" si="24"/>
        <v>Начисление услуг 00000001294 от 29.02.2024 23:59:59</v>
      </c>
      <c r="E781" t="str">
        <f t="shared" si="25"/>
        <v>л/с №0000001153877</v>
      </c>
    </row>
    <row r="782" spans="1:5" x14ac:dyDescent="0.3">
      <c r="A782" s="150" t="s">
        <v>879</v>
      </c>
      <c r="B782" s="150"/>
      <c r="C782" s="149">
        <v>123.74</v>
      </c>
      <c r="D782" t="str">
        <f t="shared" si="24"/>
        <v>л/с №0000001153877</v>
      </c>
      <c r="E782" t="str">
        <f t="shared" si="25"/>
        <v>4МР/ДУ-3/ММ-21/ВТОР-1</v>
      </c>
    </row>
    <row r="783" spans="1:5" x14ac:dyDescent="0.3">
      <c r="A783" s="148" t="s">
        <v>234</v>
      </c>
      <c r="B783" s="148" t="s">
        <v>235</v>
      </c>
      <c r="C783" s="149">
        <v>123.74</v>
      </c>
      <c r="D783" t="str">
        <f t="shared" si="24"/>
        <v>4МР/ДУ-3/ММ-21/ВТОР-1</v>
      </c>
      <c r="E783" t="str">
        <f t="shared" si="25"/>
        <v>Начисление услуг 00000001294 от 29.02.2024 23:59:59</v>
      </c>
    </row>
    <row r="784" spans="1:5" x14ac:dyDescent="0.3">
      <c r="A784" s="148" t="s">
        <v>647</v>
      </c>
      <c r="B784" s="148"/>
      <c r="C784" s="149">
        <v>123.74</v>
      </c>
      <c r="D784" t="str">
        <f t="shared" si="24"/>
        <v>Начисление услуг 00000001294 от 29.02.2024 23:59:59</v>
      </c>
      <c r="E784" t="str">
        <f t="shared" si="25"/>
        <v>л/с №0000000089499</v>
      </c>
    </row>
    <row r="785" spans="1:5" x14ac:dyDescent="0.3">
      <c r="A785" s="150" t="s">
        <v>879</v>
      </c>
      <c r="B785" s="150"/>
      <c r="C785" s="149">
        <v>123.74</v>
      </c>
      <c r="D785" t="str">
        <f t="shared" si="24"/>
        <v>л/с №0000000089499</v>
      </c>
      <c r="E785" t="str">
        <f t="shared" si="25"/>
        <v>4МР/ДУ-3/ММ-22</v>
      </c>
    </row>
    <row r="786" spans="1:5" x14ac:dyDescent="0.3">
      <c r="A786" s="148" t="s">
        <v>236</v>
      </c>
      <c r="B786" s="148" t="s">
        <v>237</v>
      </c>
      <c r="C786" s="149">
        <v>123.74</v>
      </c>
      <c r="D786" t="str">
        <f t="shared" si="24"/>
        <v>4МР/ДУ-3/ММ-22</v>
      </c>
      <c r="E786" t="str">
        <f t="shared" si="25"/>
        <v>Начисление услуг 00000001294 от 29.02.2024 23:59:59</v>
      </c>
    </row>
    <row r="787" spans="1:5" x14ac:dyDescent="0.3">
      <c r="A787" s="148" t="s">
        <v>648</v>
      </c>
      <c r="B787" s="148"/>
      <c r="C787" s="149">
        <v>123.74</v>
      </c>
      <c r="D787" t="str">
        <f t="shared" si="24"/>
        <v>Начисление услуг 00000001294 от 29.02.2024 23:59:59</v>
      </c>
      <c r="E787" t="str">
        <f t="shared" si="25"/>
        <v>л/с №0000000089500</v>
      </c>
    </row>
    <row r="788" spans="1:5" x14ac:dyDescent="0.3">
      <c r="A788" s="150" t="s">
        <v>879</v>
      </c>
      <c r="B788" s="150"/>
      <c r="C788" s="149">
        <v>123.74</v>
      </c>
      <c r="D788" t="str">
        <f t="shared" si="24"/>
        <v>л/с №0000000089500</v>
      </c>
      <c r="E788" t="str">
        <f t="shared" si="25"/>
        <v>4МР/ДУ-3/ММ-23</v>
      </c>
    </row>
    <row r="789" spans="1:5" x14ac:dyDescent="0.3">
      <c r="A789" s="148" t="s">
        <v>238</v>
      </c>
      <c r="B789" s="148" t="s">
        <v>239</v>
      </c>
      <c r="C789" s="149">
        <v>123.74</v>
      </c>
      <c r="D789" t="str">
        <f t="shared" si="24"/>
        <v>4МР/ДУ-3/ММ-23</v>
      </c>
      <c r="E789" t="str">
        <f t="shared" si="25"/>
        <v>Начисление услуг 00000001294 от 29.02.2024 23:59:59</v>
      </c>
    </row>
    <row r="790" spans="1:5" x14ac:dyDescent="0.3">
      <c r="A790" s="148" t="s">
        <v>649</v>
      </c>
      <c r="B790" s="148"/>
      <c r="C790" s="149">
        <v>123.74</v>
      </c>
      <c r="D790" t="str">
        <f t="shared" si="24"/>
        <v>Начисление услуг 00000001294 от 29.02.2024 23:59:59</v>
      </c>
      <c r="E790" t="str">
        <f t="shared" si="25"/>
        <v>л/с №0000000089501</v>
      </c>
    </row>
    <row r="791" spans="1:5" x14ac:dyDescent="0.3">
      <c r="A791" s="150" t="s">
        <v>879</v>
      </c>
      <c r="B791" s="150"/>
      <c r="C791" s="149">
        <v>123.74</v>
      </c>
      <c r="D791" t="str">
        <f t="shared" si="24"/>
        <v>л/с №0000000089501</v>
      </c>
      <c r="E791" t="str">
        <f t="shared" si="25"/>
        <v>4МР/ДУ-3/ММ-24</v>
      </c>
    </row>
    <row r="792" spans="1:5" x14ac:dyDescent="0.3">
      <c r="A792" s="148" t="s">
        <v>240</v>
      </c>
      <c r="B792" s="148" t="s">
        <v>241</v>
      </c>
      <c r="C792" s="149">
        <v>123.74</v>
      </c>
      <c r="D792" t="str">
        <f t="shared" si="24"/>
        <v>4МР/ДУ-3/ММ-24</v>
      </c>
      <c r="E792" t="str">
        <f t="shared" si="25"/>
        <v>Начисление услуг 00000001294 от 29.02.2024 23:59:59</v>
      </c>
    </row>
    <row r="793" spans="1:5" x14ac:dyDescent="0.3">
      <c r="A793" s="148" t="s">
        <v>650</v>
      </c>
      <c r="B793" s="148"/>
      <c r="C793" s="149">
        <v>123.74</v>
      </c>
      <c r="D793" t="str">
        <f t="shared" si="24"/>
        <v>Начисление услуг 00000001294 от 29.02.2024 23:59:59</v>
      </c>
      <c r="E793" t="str">
        <f t="shared" si="25"/>
        <v>л/с №0000000089502</v>
      </c>
    </row>
    <row r="794" spans="1:5" x14ac:dyDescent="0.3">
      <c r="A794" s="150" t="s">
        <v>879</v>
      </c>
      <c r="B794" s="150"/>
      <c r="C794" s="149">
        <v>123.74</v>
      </c>
      <c r="D794" t="str">
        <f t="shared" si="24"/>
        <v>л/с №0000000089502</v>
      </c>
      <c r="E794" t="str">
        <f t="shared" si="25"/>
        <v>4МР/ДУ-3/ММ-25</v>
      </c>
    </row>
    <row r="795" spans="1:5" x14ac:dyDescent="0.3">
      <c r="A795" s="148" t="s">
        <v>242</v>
      </c>
      <c r="B795" s="148" t="s">
        <v>243</v>
      </c>
      <c r="C795" s="149">
        <v>123.74</v>
      </c>
      <c r="D795" t="str">
        <f t="shared" si="24"/>
        <v>4МР/ДУ-3/ММ-25</v>
      </c>
      <c r="E795" t="str">
        <f t="shared" si="25"/>
        <v>Начисление услуг 00000001294 от 29.02.2024 23:59:59</v>
      </c>
    </row>
    <row r="796" spans="1:5" x14ac:dyDescent="0.3">
      <c r="A796" s="148" t="s">
        <v>651</v>
      </c>
      <c r="B796" s="148"/>
      <c r="C796" s="149">
        <v>123.74</v>
      </c>
      <c r="D796" t="str">
        <f t="shared" si="24"/>
        <v>Начисление услуг 00000001294 от 29.02.2024 23:59:59</v>
      </c>
      <c r="E796" t="str">
        <f t="shared" si="25"/>
        <v>л/с №0000000089503</v>
      </c>
    </row>
    <row r="797" spans="1:5" x14ac:dyDescent="0.3">
      <c r="A797" s="150" t="s">
        <v>879</v>
      </c>
      <c r="B797" s="150"/>
      <c r="C797" s="149">
        <v>123.74</v>
      </c>
      <c r="D797" t="str">
        <f t="shared" si="24"/>
        <v>л/с №0000000089503</v>
      </c>
      <c r="E797" t="str">
        <f t="shared" si="25"/>
        <v>4МР/ДУ-3/ММ-26</v>
      </c>
    </row>
    <row r="798" spans="1:5" x14ac:dyDescent="0.3">
      <c r="A798" s="148" t="s">
        <v>244</v>
      </c>
      <c r="B798" s="148" t="s">
        <v>245</v>
      </c>
      <c r="C798" s="149">
        <v>123.74</v>
      </c>
      <c r="D798" t="str">
        <f t="shared" si="24"/>
        <v>4МР/ДУ-3/ММ-26</v>
      </c>
      <c r="E798" t="str">
        <f t="shared" si="25"/>
        <v>Начисление услуг 00000001294 от 29.02.2024 23:59:59</v>
      </c>
    </row>
    <row r="799" spans="1:5" x14ac:dyDescent="0.3">
      <c r="A799" s="148" t="s">
        <v>652</v>
      </c>
      <c r="B799" s="148"/>
      <c r="C799" s="149">
        <v>123.74</v>
      </c>
      <c r="D799" t="str">
        <f t="shared" si="24"/>
        <v>Начисление услуг 00000001294 от 29.02.2024 23:59:59</v>
      </c>
      <c r="E799" t="str">
        <f t="shared" si="25"/>
        <v>л/с №0000000089504</v>
      </c>
    </row>
    <row r="800" spans="1:5" x14ac:dyDescent="0.3">
      <c r="A800" s="150" t="s">
        <v>879</v>
      </c>
      <c r="B800" s="150"/>
      <c r="C800" s="149">
        <v>123.74</v>
      </c>
      <c r="D800" t="str">
        <f t="shared" si="24"/>
        <v>л/с №0000000089504</v>
      </c>
      <c r="E800" t="str">
        <f t="shared" si="25"/>
        <v>4МР/ДУ-3/ММ-27</v>
      </c>
    </row>
    <row r="801" spans="1:5" x14ac:dyDescent="0.3">
      <c r="A801" s="148" t="s">
        <v>246</v>
      </c>
      <c r="B801" s="148" t="s">
        <v>247</v>
      </c>
      <c r="C801" s="149">
        <v>123.74</v>
      </c>
      <c r="D801" t="str">
        <f t="shared" si="24"/>
        <v>4МР/ДУ-3/ММ-27</v>
      </c>
      <c r="E801" t="str">
        <f t="shared" si="25"/>
        <v>Начисление услуг 00000001294 от 29.02.2024 23:59:59</v>
      </c>
    </row>
    <row r="802" spans="1:5" x14ac:dyDescent="0.3">
      <c r="A802" s="148" t="s">
        <v>653</v>
      </c>
      <c r="B802" s="148"/>
      <c r="C802" s="149">
        <v>123.74</v>
      </c>
      <c r="D802" t="str">
        <f t="shared" si="24"/>
        <v>Начисление услуг 00000001294 от 29.02.2024 23:59:59</v>
      </c>
      <c r="E802" t="str">
        <f t="shared" si="25"/>
        <v>л/с №0000000095420</v>
      </c>
    </row>
    <row r="803" spans="1:5" x14ac:dyDescent="0.3">
      <c r="A803" s="150" t="s">
        <v>879</v>
      </c>
      <c r="B803" s="150"/>
      <c r="C803" s="149">
        <v>123.74</v>
      </c>
      <c r="D803" t="str">
        <f t="shared" si="24"/>
        <v>л/с №0000000095420</v>
      </c>
      <c r="E803" t="str">
        <f t="shared" si="25"/>
        <v>4МР/ДУ-3/ММ-28</v>
      </c>
    </row>
    <row r="804" spans="1:5" x14ac:dyDescent="0.3">
      <c r="A804" s="148" t="s">
        <v>248</v>
      </c>
      <c r="B804" s="148" t="s">
        <v>249</v>
      </c>
      <c r="C804" s="149">
        <v>123.74</v>
      </c>
      <c r="D804" t="str">
        <f t="shared" si="24"/>
        <v>4МР/ДУ-3/ММ-28</v>
      </c>
      <c r="E804" t="str">
        <f t="shared" si="25"/>
        <v>Начисление услуг 00000001294 от 29.02.2024 23:59:59</v>
      </c>
    </row>
    <row r="805" spans="1:5" x14ac:dyDescent="0.3">
      <c r="A805" s="148" t="s">
        <v>654</v>
      </c>
      <c r="B805" s="148"/>
      <c r="C805" s="149">
        <v>123.74</v>
      </c>
      <c r="D805" t="str">
        <f t="shared" si="24"/>
        <v>Начисление услуг 00000001294 от 29.02.2024 23:59:59</v>
      </c>
      <c r="E805" t="str">
        <f t="shared" si="25"/>
        <v>л/с №0000000092058</v>
      </c>
    </row>
    <row r="806" spans="1:5" x14ac:dyDescent="0.3">
      <c r="A806" s="150" t="s">
        <v>879</v>
      </c>
      <c r="B806" s="150"/>
      <c r="C806" s="149">
        <v>123.74</v>
      </c>
      <c r="D806" t="str">
        <f t="shared" si="24"/>
        <v>л/с №0000000092058</v>
      </c>
      <c r="E806" t="str">
        <f t="shared" si="25"/>
        <v>4МР/ДУ-3/ММ-29</v>
      </c>
    </row>
    <row r="807" spans="1:5" x14ac:dyDescent="0.3">
      <c r="A807" s="148" t="s">
        <v>250</v>
      </c>
      <c r="B807" s="148" t="s">
        <v>251</v>
      </c>
      <c r="C807" s="149">
        <v>123.74</v>
      </c>
      <c r="D807" t="str">
        <f t="shared" si="24"/>
        <v>4МР/ДУ-3/ММ-29</v>
      </c>
      <c r="E807" t="str">
        <f t="shared" si="25"/>
        <v>Начисление услуг 00000001294 от 29.02.2024 23:59:59</v>
      </c>
    </row>
    <row r="808" spans="1:5" x14ac:dyDescent="0.3">
      <c r="A808" s="148" t="s">
        <v>655</v>
      </c>
      <c r="B808" s="148"/>
      <c r="C808" s="149">
        <v>123.74</v>
      </c>
      <c r="D808" t="str">
        <f t="shared" si="24"/>
        <v>Начисление услуг 00000001294 от 29.02.2024 23:59:59</v>
      </c>
      <c r="E808" t="str">
        <f t="shared" si="25"/>
        <v>л/с №0000000089481</v>
      </c>
    </row>
    <row r="809" spans="1:5" x14ac:dyDescent="0.3">
      <c r="A809" s="150" t="s">
        <v>879</v>
      </c>
      <c r="B809" s="150"/>
      <c r="C809" s="149">
        <v>123.74</v>
      </c>
      <c r="D809" t="str">
        <f t="shared" ref="D809:D872" si="26">A810</f>
        <v>л/с №0000000089481</v>
      </c>
      <c r="E809" t="str">
        <f t="shared" ref="E809:E872" si="27">A811</f>
        <v>4МР/ДУ-3/ММ-03</v>
      </c>
    </row>
    <row r="810" spans="1:5" x14ac:dyDescent="0.3">
      <c r="A810" s="148" t="s">
        <v>252</v>
      </c>
      <c r="B810" s="148" t="s">
        <v>253</v>
      </c>
      <c r="C810" s="149">
        <v>123.74</v>
      </c>
      <c r="D810" t="str">
        <f t="shared" si="26"/>
        <v>4МР/ДУ-3/ММ-03</v>
      </c>
      <c r="E810" t="str">
        <f t="shared" si="27"/>
        <v>Начисление услуг 00000001294 от 29.02.2024 23:59:59</v>
      </c>
    </row>
    <row r="811" spans="1:5" x14ac:dyDescent="0.3">
      <c r="A811" s="148" t="s">
        <v>656</v>
      </c>
      <c r="B811" s="148"/>
      <c r="C811" s="149">
        <v>123.74</v>
      </c>
      <c r="D811" t="str">
        <f t="shared" si="26"/>
        <v>Начисление услуг 00000001294 от 29.02.2024 23:59:59</v>
      </c>
      <c r="E811" t="str">
        <f t="shared" si="27"/>
        <v>л/с №0000000092184</v>
      </c>
    </row>
    <row r="812" spans="1:5" x14ac:dyDescent="0.3">
      <c r="A812" s="150" t="s">
        <v>879</v>
      </c>
      <c r="B812" s="150"/>
      <c r="C812" s="149">
        <v>123.74</v>
      </c>
      <c r="D812" t="str">
        <f t="shared" si="26"/>
        <v>л/с №0000000092184</v>
      </c>
      <c r="E812" t="str">
        <f t="shared" si="27"/>
        <v>4МР/ДУ-3/ММ-30</v>
      </c>
    </row>
    <row r="813" spans="1:5" x14ac:dyDescent="0.3">
      <c r="A813" s="148" t="s">
        <v>254</v>
      </c>
      <c r="B813" s="148" t="s">
        <v>255</v>
      </c>
      <c r="C813" s="149">
        <v>123.74</v>
      </c>
      <c r="D813" t="str">
        <f t="shared" si="26"/>
        <v>4МР/ДУ-3/ММ-30</v>
      </c>
      <c r="E813" t="str">
        <f t="shared" si="27"/>
        <v>Начисление услуг 00000001294 от 29.02.2024 23:59:59</v>
      </c>
    </row>
    <row r="814" spans="1:5" x14ac:dyDescent="0.3">
      <c r="A814" s="148" t="s">
        <v>657</v>
      </c>
      <c r="B814" s="148"/>
      <c r="C814" s="149">
        <v>123.74</v>
      </c>
      <c r="D814" t="str">
        <f t="shared" si="26"/>
        <v>Начисление услуг 00000001294 от 29.02.2024 23:59:59</v>
      </c>
      <c r="E814" t="str">
        <f t="shared" si="27"/>
        <v>л/с №0000000090761</v>
      </c>
    </row>
    <row r="815" spans="1:5" x14ac:dyDescent="0.3">
      <c r="A815" s="150" t="s">
        <v>879</v>
      </c>
      <c r="B815" s="150"/>
      <c r="C815" s="149">
        <v>123.74</v>
      </c>
      <c r="D815" t="str">
        <f t="shared" si="26"/>
        <v>л/с №0000000090761</v>
      </c>
      <c r="E815" t="str">
        <f t="shared" si="27"/>
        <v>4МР/ДУ-3/ММ-31</v>
      </c>
    </row>
    <row r="816" spans="1:5" x14ac:dyDescent="0.3">
      <c r="A816" s="148" t="s">
        <v>256</v>
      </c>
      <c r="B816" s="148" t="s">
        <v>257</v>
      </c>
      <c r="C816" s="149">
        <v>123.74</v>
      </c>
      <c r="D816" t="str">
        <f t="shared" si="26"/>
        <v>4МР/ДУ-3/ММ-31</v>
      </c>
      <c r="E816" t="str">
        <f t="shared" si="27"/>
        <v>Начисление услуг 00000001294 от 29.02.2024 23:59:59</v>
      </c>
    </row>
    <row r="817" spans="1:5" x14ac:dyDescent="0.3">
      <c r="A817" s="148" t="s">
        <v>658</v>
      </c>
      <c r="B817" s="148"/>
      <c r="C817" s="149">
        <v>123.74</v>
      </c>
      <c r="D817" t="str">
        <f t="shared" si="26"/>
        <v>Начисление услуг 00000001294 от 29.02.2024 23:59:59</v>
      </c>
      <c r="E817" t="str">
        <f t="shared" si="27"/>
        <v>л/с №0000000089505</v>
      </c>
    </row>
    <row r="818" spans="1:5" x14ac:dyDescent="0.3">
      <c r="A818" s="150" t="s">
        <v>879</v>
      </c>
      <c r="B818" s="150"/>
      <c r="C818" s="149">
        <v>123.74</v>
      </c>
      <c r="D818" t="str">
        <f t="shared" si="26"/>
        <v>л/с №0000000089505</v>
      </c>
      <c r="E818" t="str">
        <f t="shared" si="27"/>
        <v>4МР/ДУ-3/ММ-32</v>
      </c>
    </row>
    <row r="819" spans="1:5" x14ac:dyDescent="0.3">
      <c r="A819" s="148" t="s">
        <v>258</v>
      </c>
      <c r="B819" s="148" t="s">
        <v>259</v>
      </c>
      <c r="C819" s="149">
        <v>123.74</v>
      </c>
      <c r="D819" t="str">
        <f t="shared" si="26"/>
        <v>4МР/ДУ-3/ММ-32</v>
      </c>
      <c r="E819" t="str">
        <f t="shared" si="27"/>
        <v>Начисление услуг 00000001294 от 29.02.2024 23:59:59</v>
      </c>
    </row>
    <row r="820" spans="1:5" x14ac:dyDescent="0.3">
      <c r="A820" s="148" t="s">
        <v>659</v>
      </c>
      <c r="B820" s="148"/>
      <c r="C820" s="149">
        <v>123.74</v>
      </c>
      <c r="D820" t="str">
        <f t="shared" si="26"/>
        <v>Начисление услуг 00000001294 от 29.02.2024 23:59:59</v>
      </c>
      <c r="E820" t="str">
        <f t="shared" si="27"/>
        <v>л/с №0000000089506</v>
      </c>
    </row>
    <row r="821" spans="1:5" x14ac:dyDescent="0.3">
      <c r="A821" s="150" t="s">
        <v>879</v>
      </c>
      <c r="B821" s="150"/>
      <c r="C821" s="149">
        <v>123.74</v>
      </c>
      <c r="D821" t="str">
        <f t="shared" si="26"/>
        <v>л/с №0000000089506</v>
      </c>
      <c r="E821" t="str">
        <f t="shared" si="27"/>
        <v>4МР/ДУ-3/ММ-33</v>
      </c>
    </row>
    <row r="822" spans="1:5" x14ac:dyDescent="0.3">
      <c r="A822" s="148" t="s">
        <v>260</v>
      </c>
      <c r="B822" s="148" t="s">
        <v>261</v>
      </c>
      <c r="C822" s="149">
        <v>123.74</v>
      </c>
      <c r="D822" t="str">
        <f t="shared" si="26"/>
        <v>4МР/ДУ-3/ММ-33</v>
      </c>
      <c r="E822" t="str">
        <f t="shared" si="27"/>
        <v>Начисление услуг 00000001294 от 29.02.2024 23:59:59</v>
      </c>
    </row>
    <row r="823" spans="1:5" x14ac:dyDescent="0.3">
      <c r="A823" s="148" t="s">
        <v>660</v>
      </c>
      <c r="B823" s="148"/>
      <c r="C823" s="149">
        <v>123.74</v>
      </c>
      <c r="D823" t="str">
        <f t="shared" si="26"/>
        <v>Начисление услуг 00000001294 от 29.02.2024 23:59:59</v>
      </c>
      <c r="E823" t="str">
        <f t="shared" si="27"/>
        <v>л/с №0000000090488</v>
      </c>
    </row>
    <row r="824" spans="1:5" x14ac:dyDescent="0.3">
      <c r="A824" s="150" t="s">
        <v>879</v>
      </c>
      <c r="B824" s="150"/>
      <c r="C824" s="149">
        <v>123.74</v>
      </c>
      <c r="D824" t="str">
        <f t="shared" si="26"/>
        <v>л/с №0000000090488</v>
      </c>
      <c r="E824" t="str">
        <f t="shared" si="27"/>
        <v>4МР/ДУ-3/ММ-34</v>
      </c>
    </row>
    <row r="825" spans="1:5" x14ac:dyDescent="0.3">
      <c r="A825" s="148" t="s">
        <v>262</v>
      </c>
      <c r="B825" s="148" t="s">
        <v>263</v>
      </c>
      <c r="C825" s="149">
        <v>123.74</v>
      </c>
      <c r="D825" t="str">
        <f t="shared" si="26"/>
        <v>4МР/ДУ-3/ММ-34</v>
      </c>
      <c r="E825" t="str">
        <f t="shared" si="27"/>
        <v>Начисление услуг 00000001294 от 29.02.2024 23:59:59</v>
      </c>
    </row>
    <row r="826" spans="1:5" x14ac:dyDescent="0.3">
      <c r="A826" s="148" t="s">
        <v>661</v>
      </c>
      <c r="B826" s="148"/>
      <c r="C826" s="149">
        <v>123.74</v>
      </c>
      <c r="D826" t="str">
        <f t="shared" si="26"/>
        <v>Начисление услуг 00000001294 от 29.02.2024 23:59:59</v>
      </c>
      <c r="E826" t="str">
        <f t="shared" si="27"/>
        <v>л/с №0000000107139</v>
      </c>
    </row>
    <row r="827" spans="1:5" x14ac:dyDescent="0.3">
      <c r="A827" s="150" t="s">
        <v>879</v>
      </c>
      <c r="B827" s="150"/>
      <c r="C827" s="149">
        <v>123.74</v>
      </c>
      <c r="D827" t="str">
        <f t="shared" si="26"/>
        <v>л/с №0000000107139</v>
      </c>
      <c r="E827" t="str">
        <f t="shared" si="27"/>
        <v>4МР/ДУ3-/ММ-35</v>
      </c>
    </row>
    <row r="828" spans="1:5" x14ac:dyDescent="0.3">
      <c r="A828" s="148" t="s">
        <v>264</v>
      </c>
      <c r="B828" s="148" t="s">
        <v>265</v>
      </c>
      <c r="C828" s="149">
        <v>123.74</v>
      </c>
      <c r="D828" t="str">
        <f t="shared" si="26"/>
        <v>4МР/ДУ3-/ММ-35</v>
      </c>
      <c r="E828" t="str">
        <f t="shared" si="27"/>
        <v>Начисление услуг 00000001294 от 29.02.2024 23:59:59</v>
      </c>
    </row>
    <row r="829" spans="1:5" x14ac:dyDescent="0.3">
      <c r="A829" s="148" t="s">
        <v>662</v>
      </c>
      <c r="B829" s="148"/>
      <c r="C829" s="149">
        <v>123.74</v>
      </c>
      <c r="D829" t="str">
        <f t="shared" si="26"/>
        <v>Начисление услуг 00000001294 от 29.02.2024 23:59:59</v>
      </c>
      <c r="E829" t="str">
        <f t="shared" si="27"/>
        <v>л/с №0000000090811</v>
      </c>
    </row>
    <row r="830" spans="1:5" x14ac:dyDescent="0.3">
      <c r="A830" s="150" t="s">
        <v>879</v>
      </c>
      <c r="B830" s="150"/>
      <c r="C830" s="149">
        <v>123.74</v>
      </c>
      <c r="D830" t="str">
        <f t="shared" si="26"/>
        <v>л/с №0000000090811</v>
      </c>
      <c r="E830" t="str">
        <f t="shared" si="27"/>
        <v>4МР/ДУ-3/ММ-36</v>
      </c>
    </row>
    <row r="831" spans="1:5" x14ac:dyDescent="0.3">
      <c r="A831" s="148" t="s">
        <v>266</v>
      </c>
      <c r="B831" s="148" t="s">
        <v>267</v>
      </c>
      <c r="C831" s="149">
        <v>123.74</v>
      </c>
      <c r="D831" t="str">
        <f t="shared" si="26"/>
        <v>4МР/ДУ-3/ММ-36</v>
      </c>
      <c r="E831" t="str">
        <f t="shared" si="27"/>
        <v>Начисление услуг 00000001294 от 29.02.2024 23:59:59</v>
      </c>
    </row>
    <row r="832" spans="1:5" x14ac:dyDescent="0.3">
      <c r="A832" s="148" t="s">
        <v>663</v>
      </c>
      <c r="B832" s="148"/>
      <c r="C832" s="149">
        <v>123.74</v>
      </c>
      <c r="D832" t="str">
        <f t="shared" si="26"/>
        <v>Начисление услуг 00000001294 от 29.02.2024 23:59:59</v>
      </c>
      <c r="E832" t="str">
        <f t="shared" si="27"/>
        <v>л/с №0000000089507</v>
      </c>
    </row>
    <row r="833" spans="1:5" x14ac:dyDescent="0.3">
      <c r="A833" s="150" t="s">
        <v>879</v>
      </c>
      <c r="B833" s="150"/>
      <c r="C833" s="149">
        <v>123.74</v>
      </c>
      <c r="D833" t="str">
        <f t="shared" si="26"/>
        <v>л/с №0000000089507</v>
      </c>
      <c r="E833" t="str">
        <f t="shared" si="27"/>
        <v>4МР/ДУ-3/ММ-37</v>
      </c>
    </row>
    <row r="834" spans="1:5" x14ac:dyDescent="0.3">
      <c r="A834" s="148" t="s">
        <v>268</v>
      </c>
      <c r="B834" s="148" t="s">
        <v>269</v>
      </c>
      <c r="C834" s="149">
        <v>123.74</v>
      </c>
      <c r="D834" t="str">
        <f t="shared" si="26"/>
        <v>4МР/ДУ-3/ММ-37</v>
      </c>
      <c r="E834" t="str">
        <f t="shared" si="27"/>
        <v>Начисление услуг 00000001294 от 29.02.2024 23:59:59</v>
      </c>
    </row>
    <row r="835" spans="1:5" x14ac:dyDescent="0.3">
      <c r="A835" s="148" t="s">
        <v>664</v>
      </c>
      <c r="B835" s="148"/>
      <c r="C835" s="149">
        <v>123.74</v>
      </c>
      <c r="D835" t="str">
        <f t="shared" si="26"/>
        <v>Начисление услуг 00000001294 от 29.02.2024 23:59:59</v>
      </c>
      <c r="E835" t="str">
        <f t="shared" si="27"/>
        <v>л/с №0000000089508</v>
      </c>
    </row>
    <row r="836" spans="1:5" x14ac:dyDescent="0.3">
      <c r="A836" s="150" t="s">
        <v>879</v>
      </c>
      <c r="B836" s="150"/>
      <c r="C836" s="149">
        <v>123.74</v>
      </c>
      <c r="D836" t="str">
        <f t="shared" si="26"/>
        <v>л/с №0000000089508</v>
      </c>
      <c r="E836" t="str">
        <f t="shared" si="27"/>
        <v>4МР/ДУ-3/ММ-38</v>
      </c>
    </row>
    <row r="837" spans="1:5" x14ac:dyDescent="0.3">
      <c r="A837" s="148" t="s">
        <v>270</v>
      </c>
      <c r="B837" s="148" t="s">
        <v>271</v>
      </c>
      <c r="C837" s="149">
        <v>123.74</v>
      </c>
      <c r="D837" t="str">
        <f t="shared" si="26"/>
        <v>4МР/ДУ-3/ММ-38</v>
      </c>
      <c r="E837" t="str">
        <f t="shared" si="27"/>
        <v>Начисление услуг 00000001294 от 29.02.2024 23:59:59</v>
      </c>
    </row>
    <row r="838" spans="1:5" x14ac:dyDescent="0.3">
      <c r="A838" s="148" t="s">
        <v>665</v>
      </c>
      <c r="B838" s="148"/>
      <c r="C838" s="149">
        <v>123.74</v>
      </c>
      <c r="D838" t="str">
        <f t="shared" si="26"/>
        <v>Начисление услуг 00000001294 от 29.02.2024 23:59:59</v>
      </c>
      <c r="E838" t="str">
        <f t="shared" si="27"/>
        <v>л/с №0000000090489</v>
      </c>
    </row>
    <row r="839" spans="1:5" x14ac:dyDescent="0.3">
      <c r="A839" s="150" t="s">
        <v>879</v>
      </c>
      <c r="B839" s="150"/>
      <c r="C839" s="149">
        <v>123.74</v>
      </c>
      <c r="D839" t="str">
        <f t="shared" si="26"/>
        <v>л/с №0000000090489</v>
      </c>
      <c r="E839" t="str">
        <f t="shared" si="27"/>
        <v>4МР/ДУ-3/ММ-39</v>
      </c>
    </row>
    <row r="840" spans="1:5" x14ac:dyDescent="0.3">
      <c r="A840" s="148" t="s">
        <v>272</v>
      </c>
      <c r="B840" s="148" t="s">
        <v>273</v>
      </c>
      <c r="C840" s="149">
        <v>123.74</v>
      </c>
      <c r="D840" t="str">
        <f t="shared" si="26"/>
        <v>4МР/ДУ-3/ММ-39</v>
      </c>
      <c r="E840" t="str">
        <f t="shared" si="27"/>
        <v>Начисление услуг 00000001294 от 29.02.2024 23:59:59</v>
      </c>
    </row>
    <row r="841" spans="1:5" x14ac:dyDescent="0.3">
      <c r="A841" s="148" t="s">
        <v>666</v>
      </c>
      <c r="B841" s="148"/>
      <c r="C841" s="149">
        <v>123.74</v>
      </c>
      <c r="D841" t="str">
        <f t="shared" si="26"/>
        <v>Начисление услуг 00000001294 от 29.02.2024 23:59:59</v>
      </c>
      <c r="E841" t="str">
        <f t="shared" si="27"/>
        <v>л/с №0000000089482</v>
      </c>
    </row>
    <row r="842" spans="1:5" x14ac:dyDescent="0.3">
      <c r="A842" s="150" t="s">
        <v>879</v>
      </c>
      <c r="B842" s="150"/>
      <c r="C842" s="149">
        <v>123.74</v>
      </c>
      <c r="D842" t="str">
        <f t="shared" si="26"/>
        <v>л/с №0000000089482</v>
      </c>
      <c r="E842" t="str">
        <f t="shared" si="27"/>
        <v>4МР/ДУ-3/ММ-04</v>
      </c>
    </row>
    <row r="843" spans="1:5" x14ac:dyDescent="0.3">
      <c r="A843" s="148" t="s">
        <v>274</v>
      </c>
      <c r="B843" s="148" t="s">
        <v>275</v>
      </c>
      <c r="C843" s="149">
        <v>123.74</v>
      </c>
      <c r="D843" t="str">
        <f t="shared" si="26"/>
        <v>4МР/ДУ-3/ММ-04</v>
      </c>
      <c r="E843" t="str">
        <f t="shared" si="27"/>
        <v>Начисление услуг 00000001294 от 29.02.2024 23:59:59</v>
      </c>
    </row>
    <row r="844" spans="1:5" x14ac:dyDescent="0.3">
      <c r="A844" s="148" t="s">
        <v>667</v>
      </c>
      <c r="B844" s="148"/>
      <c r="C844" s="149">
        <v>123.74</v>
      </c>
      <c r="D844" t="str">
        <f t="shared" si="26"/>
        <v>Начисление услуг 00000001294 от 29.02.2024 23:59:59</v>
      </c>
      <c r="E844" t="str">
        <f t="shared" si="27"/>
        <v>л/с №0000000107140</v>
      </c>
    </row>
    <row r="845" spans="1:5" x14ac:dyDescent="0.3">
      <c r="A845" s="150" t="s">
        <v>879</v>
      </c>
      <c r="B845" s="150"/>
      <c r="C845" s="149">
        <v>123.74</v>
      </c>
      <c r="D845" t="str">
        <f t="shared" si="26"/>
        <v>л/с №0000000107140</v>
      </c>
      <c r="E845" t="str">
        <f t="shared" si="27"/>
        <v>4МР/ДУ-3/ММ-40/ВТОР1</v>
      </c>
    </row>
    <row r="846" spans="1:5" x14ac:dyDescent="0.3">
      <c r="A846" s="148" t="s">
        <v>276</v>
      </c>
      <c r="B846" s="148" t="s">
        <v>277</v>
      </c>
      <c r="C846" s="149">
        <v>123.74</v>
      </c>
      <c r="D846" t="str">
        <f t="shared" si="26"/>
        <v>4МР/ДУ-3/ММ-40/ВТОР1</v>
      </c>
      <c r="E846" t="str">
        <f t="shared" si="27"/>
        <v>Начисление услуг 00000001294 от 29.02.2024 23:59:59</v>
      </c>
    </row>
    <row r="847" spans="1:5" x14ac:dyDescent="0.3">
      <c r="A847" s="148" t="s">
        <v>668</v>
      </c>
      <c r="B847" s="148"/>
      <c r="C847" s="149">
        <v>123.74</v>
      </c>
      <c r="D847" t="str">
        <f t="shared" si="26"/>
        <v>Начисление услуг 00000001294 от 29.02.2024 23:59:59</v>
      </c>
      <c r="E847" t="str">
        <f t="shared" si="27"/>
        <v>л/с №0000000090838</v>
      </c>
    </row>
    <row r="848" spans="1:5" x14ac:dyDescent="0.3">
      <c r="A848" s="150" t="s">
        <v>879</v>
      </c>
      <c r="B848" s="150"/>
      <c r="C848" s="149">
        <v>123.74</v>
      </c>
      <c r="D848" t="str">
        <f t="shared" si="26"/>
        <v>л/с №0000000090838</v>
      </c>
      <c r="E848" t="str">
        <f t="shared" si="27"/>
        <v>4МР/ДУ-3/ММ-41</v>
      </c>
    </row>
    <row r="849" spans="1:5" x14ac:dyDescent="0.3">
      <c r="A849" s="148" t="s">
        <v>278</v>
      </c>
      <c r="B849" s="148" t="s">
        <v>279</v>
      </c>
      <c r="C849" s="149">
        <v>123.74</v>
      </c>
      <c r="D849" t="str">
        <f t="shared" si="26"/>
        <v>4МР/ДУ-3/ММ-41</v>
      </c>
      <c r="E849" t="str">
        <f t="shared" si="27"/>
        <v>Начисление услуг 00000001294 от 29.02.2024 23:59:59</v>
      </c>
    </row>
    <row r="850" spans="1:5" x14ac:dyDescent="0.3">
      <c r="A850" s="148" t="s">
        <v>669</v>
      </c>
      <c r="B850" s="148"/>
      <c r="C850" s="149">
        <v>123.74</v>
      </c>
      <c r="D850" t="str">
        <f t="shared" si="26"/>
        <v>Начисление услуг 00000001294 от 29.02.2024 23:59:59</v>
      </c>
      <c r="E850" t="str">
        <f t="shared" si="27"/>
        <v>л/с №0000000089509</v>
      </c>
    </row>
    <row r="851" spans="1:5" x14ac:dyDescent="0.3">
      <c r="A851" s="150" t="s">
        <v>879</v>
      </c>
      <c r="B851" s="150"/>
      <c r="C851" s="149">
        <v>123.74</v>
      </c>
      <c r="D851" t="str">
        <f t="shared" si="26"/>
        <v>л/с №0000000089509</v>
      </c>
      <c r="E851" t="str">
        <f t="shared" si="27"/>
        <v>4МР/ДУ-3/ММ-42</v>
      </c>
    </row>
    <row r="852" spans="1:5" x14ac:dyDescent="0.3">
      <c r="A852" s="148" t="s">
        <v>280</v>
      </c>
      <c r="B852" s="148" t="s">
        <v>281</v>
      </c>
      <c r="C852" s="149">
        <v>123.74</v>
      </c>
      <c r="D852" t="str">
        <f t="shared" si="26"/>
        <v>4МР/ДУ-3/ММ-42</v>
      </c>
      <c r="E852" t="str">
        <f t="shared" si="27"/>
        <v>Начисление услуг 00000001294 от 29.02.2024 23:59:59</v>
      </c>
    </row>
    <row r="853" spans="1:5" x14ac:dyDescent="0.3">
      <c r="A853" s="148" t="s">
        <v>670</v>
      </c>
      <c r="B853" s="148"/>
      <c r="C853" s="149">
        <v>123.74</v>
      </c>
      <c r="D853" t="str">
        <f t="shared" si="26"/>
        <v>Начисление услуг 00000001294 от 29.02.2024 23:59:59</v>
      </c>
      <c r="E853" t="str">
        <f t="shared" si="27"/>
        <v>л/с №0000000089510</v>
      </c>
    </row>
    <row r="854" spans="1:5" x14ac:dyDescent="0.3">
      <c r="A854" s="150" t="s">
        <v>879</v>
      </c>
      <c r="B854" s="150"/>
      <c r="C854" s="149">
        <v>123.74</v>
      </c>
      <c r="D854" t="str">
        <f t="shared" si="26"/>
        <v>л/с №0000000089510</v>
      </c>
      <c r="E854" t="str">
        <f t="shared" si="27"/>
        <v>4МР/ДУ-3/ММ-43</v>
      </c>
    </row>
    <row r="855" spans="1:5" x14ac:dyDescent="0.3">
      <c r="A855" s="148" t="s">
        <v>282</v>
      </c>
      <c r="B855" s="148" t="s">
        <v>283</v>
      </c>
      <c r="C855" s="149">
        <v>123.74</v>
      </c>
      <c r="D855" t="str">
        <f t="shared" si="26"/>
        <v>4МР/ДУ-3/ММ-43</v>
      </c>
      <c r="E855" t="str">
        <f t="shared" si="27"/>
        <v>Начисление услуг 00000001294 от 29.02.2024 23:59:59</v>
      </c>
    </row>
    <row r="856" spans="1:5" x14ac:dyDescent="0.3">
      <c r="A856" s="148" t="s">
        <v>671</v>
      </c>
      <c r="B856" s="148"/>
      <c r="C856" s="149">
        <v>123.74</v>
      </c>
      <c r="D856" t="str">
        <f t="shared" si="26"/>
        <v>Начисление услуг 00000001294 от 29.02.2024 23:59:59</v>
      </c>
      <c r="E856" t="str">
        <f t="shared" si="27"/>
        <v>л/с №0000000089511</v>
      </c>
    </row>
    <row r="857" spans="1:5" x14ac:dyDescent="0.3">
      <c r="A857" s="150" t="s">
        <v>879</v>
      </c>
      <c r="B857" s="150"/>
      <c r="C857" s="149">
        <v>123.74</v>
      </c>
      <c r="D857" t="str">
        <f t="shared" si="26"/>
        <v>л/с №0000000089511</v>
      </c>
      <c r="E857" t="str">
        <f t="shared" si="27"/>
        <v>4МР/ДУ-3/ММ-44</v>
      </c>
    </row>
    <row r="858" spans="1:5" x14ac:dyDescent="0.3">
      <c r="A858" s="148" t="s">
        <v>284</v>
      </c>
      <c r="B858" s="148" t="s">
        <v>285</v>
      </c>
      <c r="C858" s="149">
        <v>123.74</v>
      </c>
      <c r="D858" t="str">
        <f t="shared" si="26"/>
        <v>4МР/ДУ-3/ММ-44</v>
      </c>
      <c r="E858" t="str">
        <f t="shared" si="27"/>
        <v>Начисление услуг 00000001294 от 29.02.2024 23:59:59</v>
      </c>
    </row>
    <row r="859" spans="1:5" x14ac:dyDescent="0.3">
      <c r="A859" s="148" t="s">
        <v>672</v>
      </c>
      <c r="B859" s="148"/>
      <c r="C859" s="149">
        <v>123.74</v>
      </c>
      <c r="D859" t="str">
        <f t="shared" si="26"/>
        <v>Начисление услуг 00000001294 от 29.02.2024 23:59:59</v>
      </c>
      <c r="E859" t="str">
        <f t="shared" si="27"/>
        <v>л/с №0000000089512</v>
      </c>
    </row>
    <row r="860" spans="1:5" x14ac:dyDescent="0.3">
      <c r="A860" s="150" t="s">
        <v>879</v>
      </c>
      <c r="B860" s="150"/>
      <c r="C860" s="149">
        <v>123.74</v>
      </c>
      <c r="D860" t="str">
        <f t="shared" si="26"/>
        <v>л/с №0000000089512</v>
      </c>
      <c r="E860" t="str">
        <f t="shared" si="27"/>
        <v>4МР/ДУ-3/ММ-45</v>
      </c>
    </row>
    <row r="861" spans="1:5" x14ac:dyDescent="0.3">
      <c r="A861" s="148" t="s">
        <v>286</v>
      </c>
      <c r="B861" s="148" t="s">
        <v>287</v>
      </c>
      <c r="C861" s="149">
        <v>123.74</v>
      </c>
      <c r="D861" t="str">
        <f t="shared" si="26"/>
        <v>4МР/ДУ-3/ММ-45</v>
      </c>
      <c r="E861" t="str">
        <f t="shared" si="27"/>
        <v>Начисление услуг 00000001294 от 29.02.2024 23:59:59</v>
      </c>
    </row>
    <row r="862" spans="1:5" x14ac:dyDescent="0.3">
      <c r="A862" s="148" t="s">
        <v>673</v>
      </c>
      <c r="B862" s="148"/>
      <c r="C862" s="149">
        <v>123.74</v>
      </c>
      <c r="D862" t="str">
        <f t="shared" si="26"/>
        <v>Начисление услуг 00000001294 от 29.02.2024 23:59:59</v>
      </c>
      <c r="E862" t="str">
        <f t="shared" si="27"/>
        <v>л/с №0000000089513</v>
      </c>
    </row>
    <row r="863" spans="1:5" x14ac:dyDescent="0.3">
      <c r="A863" s="150" t="s">
        <v>879</v>
      </c>
      <c r="B863" s="150"/>
      <c r="C863" s="149">
        <v>123.74</v>
      </c>
      <c r="D863" t="str">
        <f t="shared" si="26"/>
        <v>л/с №0000000089513</v>
      </c>
      <c r="E863" t="str">
        <f t="shared" si="27"/>
        <v>4МР/ДУ-3/ММ-46</v>
      </c>
    </row>
    <row r="864" spans="1:5" x14ac:dyDescent="0.3">
      <c r="A864" s="148" t="s">
        <v>288</v>
      </c>
      <c r="B864" s="148" t="s">
        <v>289</v>
      </c>
      <c r="C864" s="149">
        <v>123.74</v>
      </c>
      <c r="D864" t="str">
        <f t="shared" si="26"/>
        <v>4МР/ДУ-3/ММ-46</v>
      </c>
      <c r="E864" t="str">
        <f t="shared" si="27"/>
        <v>Начисление услуг 00000001294 от 29.02.2024 23:59:59</v>
      </c>
    </row>
    <row r="865" spans="1:5" x14ac:dyDescent="0.3">
      <c r="A865" s="148" t="s">
        <v>674</v>
      </c>
      <c r="B865" s="148"/>
      <c r="C865" s="149">
        <v>123.74</v>
      </c>
      <c r="D865" t="str">
        <f t="shared" si="26"/>
        <v>Начисление услуг 00000001294 от 29.02.2024 23:59:59</v>
      </c>
      <c r="E865" t="str">
        <f t="shared" si="27"/>
        <v>л/с №0000000089514</v>
      </c>
    </row>
    <row r="866" spans="1:5" x14ac:dyDescent="0.3">
      <c r="A866" s="150" t="s">
        <v>879</v>
      </c>
      <c r="B866" s="150"/>
      <c r="C866" s="149">
        <v>123.74</v>
      </c>
      <c r="D866" t="str">
        <f t="shared" si="26"/>
        <v>л/с №0000000089514</v>
      </c>
      <c r="E866" t="str">
        <f t="shared" si="27"/>
        <v>4МР/ДУ-3/ММ-47</v>
      </c>
    </row>
    <row r="867" spans="1:5" x14ac:dyDescent="0.3">
      <c r="A867" s="148" t="s">
        <v>290</v>
      </c>
      <c r="B867" s="148" t="s">
        <v>291</v>
      </c>
      <c r="C867" s="149">
        <v>123.74</v>
      </c>
      <c r="D867" t="str">
        <f t="shared" si="26"/>
        <v>4МР/ДУ-3/ММ-47</v>
      </c>
      <c r="E867" t="str">
        <f t="shared" si="27"/>
        <v>Начисление услуг 00000001294 от 29.02.2024 23:59:59</v>
      </c>
    </row>
    <row r="868" spans="1:5" x14ac:dyDescent="0.3">
      <c r="A868" s="148" t="s">
        <v>675</v>
      </c>
      <c r="B868" s="148"/>
      <c r="C868" s="149">
        <v>123.74</v>
      </c>
      <c r="D868" t="str">
        <f t="shared" si="26"/>
        <v>Начисление услуг 00000001294 от 29.02.2024 23:59:59</v>
      </c>
      <c r="E868" t="str">
        <f t="shared" si="27"/>
        <v>л/с №0000000104547</v>
      </c>
    </row>
    <row r="869" spans="1:5" x14ac:dyDescent="0.3">
      <c r="A869" s="150" t="s">
        <v>879</v>
      </c>
      <c r="B869" s="150"/>
      <c r="C869" s="149">
        <v>123.74</v>
      </c>
      <c r="D869" t="str">
        <f t="shared" si="26"/>
        <v>л/с №0000000104547</v>
      </c>
      <c r="E869" t="str">
        <f t="shared" si="27"/>
        <v>4МР/ДУ-3/ММ-48</v>
      </c>
    </row>
    <row r="870" spans="1:5" x14ac:dyDescent="0.3">
      <c r="A870" s="148" t="s">
        <v>292</v>
      </c>
      <c r="B870" s="148" t="s">
        <v>293</v>
      </c>
      <c r="C870" s="149">
        <v>123.74</v>
      </c>
      <c r="D870" t="str">
        <f t="shared" si="26"/>
        <v>4МР/ДУ-3/ММ-48</v>
      </c>
      <c r="E870" t="str">
        <f t="shared" si="27"/>
        <v>Начисление услуг 00000001294 от 29.02.2024 23:59:59</v>
      </c>
    </row>
    <row r="871" spans="1:5" x14ac:dyDescent="0.3">
      <c r="A871" s="148" t="s">
        <v>676</v>
      </c>
      <c r="B871" s="148"/>
      <c r="C871" s="149">
        <v>123.74</v>
      </c>
      <c r="D871" t="str">
        <f t="shared" si="26"/>
        <v>Начисление услуг 00000001294 от 29.02.2024 23:59:59</v>
      </c>
      <c r="E871" t="str">
        <f t="shared" si="27"/>
        <v>л/с №0000000095836</v>
      </c>
    </row>
    <row r="872" spans="1:5" x14ac:dyDescent="0.3">
      <c r="A872" s="150" t="s">
        <v>879</v>
      </c>
      <c r="B872" s="150"/>
      <c r="C872" s="149">
        <v>123.74</v>
      </c>
      <c r="D872" t="str">
        <f t="shared" si="26"/>
        <v>л/с №0000000095836</v>
      </c>
      <c r="E872" t="str">
        <f t="shared" si="27"/>
        <v>4МР/ДУ-3-ММ-49</v>
      </c>
    </row>
    <row r="873" spans="1:5" x14ac:dyDescent="0.3">
      <c r="A873" s="148" t="s">
        <v>294</v>
      </c>
      <c r="B873" s="148" t="s">
        <v>295</v>
      </c>
      <c r="C873" s="149">
        <v>123.74</v>
      </c>
      <c r="D873" t="str">
        <f t="shared" ref="D873:D936" si="28">A874</f>
        <v>4МР/ДУ-3-ММ-49</v>
      </c>
      <c r="E873" t="str">
        <f t="shared" ref="E873:E936" si="29">A875</f>
        <v>Начисление услуг 00000001294 от 29.02.2024 23:59:59</v>
      </c>
    </row>
    <row r="874" spans="1:5" x14ac:dyDescent="0.3">
      <c r="A874" s="148" t="s">
        <v>677</v>
      </c>
      <c r="B874" s="148"/>
      <c r="C874" s="149">
        <v>123.74</v>
      </c>
      <c r="D874" t="str">
        <f t="shared" si="28"/>
        <v>Начисление услуг 00000001294 от 29.02.2024 23:59:59</v>
      </c>
      <c r="E874" t="str">
        <f t="shared" si="29"/>
        <v>л/с №0000000089483</v>
      </c>
    </row>
    <row r="875" spans="1:5" x14ac:dyDescent="0.3">
      <c r="A875" s="150" t="s">
        <v>879</v>
      </c>
      <c r="B875" s="150"/>
      <c r="C875" s="149">
        <v>123.74</v>
      </c>
      <c r="D875" t="str">
        <f t="shared" si="28"/>
        <v>л/с №0000000089483</v>
      </c>
      <c r="E875" t="str">
        <f t="shared" si="29"/>
        <v>4МР/ДУ-3/ММ-05/ВТОР</v>
      </c>
    </row>
    <row r="876" spans="1:5" x14ac:dyDescent="0.3">
      <c r="A876" s="148" t="s">
        <v>296</v>
      </c>
      <c r="B876" s="148" t="s">
        <v>297</v>
      </c>
      <c r="C876" s="149">
        <v>123.74</v>
      </c>
      <c r="D876" t="str">
        <f t="shared" si="28"/>
        <v>4МР/ДУ-3/ММ-05/ВТОР</v>
      </c>
      <c r="E876" t="str">
        <f t="shared" si="29"/>
        <v>Начисление услуг 00000001294 от 29.02.2024 23:59:59</v>
      </c>
    </row>
    <row r="877" spans="1:5" x14ac:dyDescent="0.3">
      <c r="A877" s="148" t="s">
        <v>678</v>
      </c>
      <c r="B877" s="148"/>
      <c r="C877" s="149">
        <v>123.74</v>
      </c>
      <c r="D877" t="str">
        <f t="shared" si="28"/>
        <v>Начисление услуг 00000001294 от 29.02.2024 23:59:59</v>
      </c>
      <c r="E877" t="str">
        <f t="shared" si="29"/>
        <v>л/с №0000000092016</v>
      </c>
    </row>
    <row r="878" spans="1:5" x14ac:dyDescent="0.3">
      <c r="A878" s="150" t="s">
        <v>879</v>
      </c>
      <c r="B878" s="150"/>
      <c r="C878" s="149">
        <v>123.74</v>
      </c>
      <c r="D878" t="str">
        <f t="shared" si="28"/>
        <v>л/с №0000000092016</v>
      </c>
      <c r="E878" t="str">
        <f t="shared" si="29"/>
        <v>4МР/ДУ-3/ММ-50</v>
      </c>
    </row>
    <row r="879" spans="1:5" x14ac:dyDescent="0.3">
      <c r="A879" s="148" t="s">
        <v>298</v>
      </c>
      <c r="B879" s="148" t="s">
        <v>299</v>
      </c>
      <c r="C879" s="149">
        <v>123.74</v>
      </c>
      <c r="D879" t="str">
        <f t="shared" si="28"/>
        <v>4МР/ДУ-3/ММ-50</v>
      </c>
      <c r="E879" t="str">
        <f t="shared" si="29"/>
        <v>Начисление услуг 00000001294 от 29.02.2024 23:59:59</v>
      </c>
    </row>
    <row r="880" spans="1:5" x14ac:dyDescent="0.3">
      <c r="A880" s="148" t="s">
        <v>679</v>
      </c>
      <c r="B880" s="148"/>
      <c r="C880" s="149">
        <v>123.74</v>
      </c>
      <c r="D880" t="str">
        <f t="shared" si="28"/>
        <v>Начисление услуг 00000001294 от 29.02.2024 23:59:59</v>
      </c>
      <c r="E880" t="str">
        <f t="shared" si="29"/>
        <v>л/с №0000000095820</v>
      </c>
    </row>
    <row r="881" spans="1:5" x14ac:dyDescent="0.3">
      <c r="A881" s="150" t="s">
        <v>879</v>
      </c>
      <c r="B881" s="150"/>
      <c r="C881" s="149">
        <v>123.74</v>
      </c>
      <c r="D881" t="str">
        <f t="shared" si="28"/>
        <v>л/с №0000000095820</v>
      </c>
      <c r="E881" t="str">
        <f t="shared" si="29"/>
        <v>4МР/ДУ-3/ММ-51</v>
      </c>
    </row>
    <row r="882" spans="1:5" x14ac:dyDescent="0.3">
      <c r="A882" s="148" t="s">
        <v>300</v>
      </c>
      <c r="B882" s="148" t="s">
        <v>301</v>
      </c>
      <c r="C882" s="149">
        <v>123.74</v>
      </c>
      <c r="D882" t="str">
        <f t="shared" si="28"/>
        <v>4МР/ДУ-3/ММ-51</v>
      </c>
      <c r="E882" t="str">
        <f t="shared" si="29"/>
        <v>Начисление услуг 00000001294 от 29.02.2024 23:59:59</v>
      </c>
    </row>
    <row r="883" spans="1:5" x14ac:dyDescent="0.3">
      <c r="A883" s="148" t="s">
        <v>680</v>
      </c>
      <c r="B883" s="148"/>
      <c r="C883" s="149">
        <v>123.74</v>
      </c>
      <c r="D883" t="str">
        <f t="shared" si="28"/>
        <v>Начисление услуг 00000001294 от 29.02.2024 23:59:59</v>
      </c>
      <c r="E883" t="str">
        <f t="shared" si="29"/>
        <v>л/с №0000000095819</v>
      </c>
    </row>
    <row r="884" spans="1:5" x14ac:dyDescent="0.3">
      <c r="A884" s="150" t="s">
        <v>879</v>
      </c>
      <c r="B884" s="150"/>
      <c r="C884" s="149">
        <v>123.74</v>
      </c>
      <c r="D884" t="str">
        <f t="shared" si="28"/>
        <v>л/с №0000000095819</v>
      </c>
      <c r="E884" t="str">
        <f t="shared" si="29"/>
        <v>4МР/ДУ-3/ММ-52</v>
      </c>
    </row>
    <row r="885" spans="1:5" x14ac:dyDescent="0.3">
      <c r="A885" s="148" t="s">
        <v>302</v>
      </c>
      <c r="B885" s="148" t="s">
        <v>303</v>
      </c>
      <c r="C885" s="149">
        <v>123.74</v>
      </c>
      <c r="D885" t="str">
        <f t="shared" si="28"/>
        <v>4МР/ДУ-3/ММ-52</v>
      </c>
      <c r="E885" t="str">
        <f t="shared" si="29"/>
        <v>Начисление услуг 00000001294 от 29.02.2024 23:59:59</v>
      </c>
    </row>
    <row r="886" spans="1:5" x14ac:dyDescent="0.3">
      <c r="A886" s="148" t="s">
        <v>681</v>
      </c>
      <c r="B886" s="148"/>
      <c r="C886" s="149">
        <v>123.74</v>
      </c>
      <c r="D886" t="str">
        <f t="shared" si="28"/>
        <v>Начисление услуг 00000001294 от 29.02.2024 23:59:59</v>
      </c>
      <c r="E886" t="str">
        <f t="shared" si="29"/>
        <v>л/с №0000000103551</v>
      </c>
    </row>
    <row r="887" spans="1:5" x14ac:dyDescent="0.3">
      <c r="A887" s="150" t="s">
        <v>879</v>
      </c>
      <c r="B887" s="150"/>
      <c r="C887" s="149">
        <v>123.74</v>
      </c>
      <c r="D887" t="str">
        <f t="shared" si="28"/>
        <v>л/с №0000000103551</v>
      </c>
      <c r="E887" t="str">
        <f t="shared" si="29"/>
        <v>4МР/ДУ-3/ММ-53</v>
      </c>
    </row>
    <row r="888" spans="1:5" x14ac:dyDescent="0.3">
      <c r="A888" s="148" t="s">
        <v>304</v>
      </c>
      <c r="B888" s="148" t="s">
        <v>305</v>
      </c>
      <c r="C888" s="149">
        <v>123.74</v>
      </c>
      <c r="D888" t="str">
        <f t="shared" si="28"/>
        <v>4МР/ДУ-3/ММ-53</v>
      </c>
      <c r="E888" t="str">
        <f t="shared" si="29"/>
        <v>Начисление услуг 00000001294 от 29.02.2024 23:59:59</v>
      </c>
    </row>
    <row r="889" spans="1:5" x14ac:dyDescent="0.3">
      <c r="A889" s="148" t="s">
        <v>682</v>
      </c>
      <c r="B889" s="148"/>
      <c r="C889" s="149">
        <v>123.74</v>
      </c>
      <c r="D889" t="str">
        <f t="shared" si="28"/>
        <v>Начисление услуг 00000001294 от 29.02.2024 23:59:59</v>
      </c>
      <c r="E889" t="str">
        <f t="shared" si="29"/>
        <v>л/с №0000000104548</v>
      </c>
    </row>
    <row r="890" spans="1:5" x14ac:dyDescent="0.3">
      <c r="A890" s="150" t="s">
        <v>879</v>
      </c>
      <c r="B890" s="150"/>
      <c r="C890" s="149">
        <v>123.74</v>
      </c>
      <c r="D890" t="str">
        <f t="shared" si="28"/>
        <v>л/с №0000000104548</v>
      </c>
      <c r="E890" t="str">
        <f t="shared" si="29"/>
        <v>4МР/ДУ-3/ММ-54</v>
      </c>
    </row>
    <row r="891" spans="1:5" x14ac:dyDescent="0.3">
      <c r="A891" s="148" t="s">
        <v>306</v>
      </c>
      <c r="B891" s="148" t="s">
        <v>307</v>
      </c>
      <c r="C891" s="149">
        <v>123.74</v>
      </c>
      <c r="D891" t="str">
        <f t="shared" si="28"/>
        <v>4МР/ДУ-3/ММ-54</v>
      </c>
      <c r="E891" t="str">
        <f t="shared" si="29"/>
        <v>Начисление услуг 00000001294 от 29.02.2024 23:59:59</v>
      </c>
    </row>
    <row r="892" spans="1:5" x14ac:dyDescent="0.3">
      <c r="A892" s="148" t="s">
        <v>683</v>
      </c>
      <c r="B892" s="148"/>
      <c r="C892" s="149">
        <v>123.74</v>
      </c>
      <c r="D892" t="str">
        <f t="shared" si="28"/>
        <v>Начисление услуг 00000001294 от 29.02.2024 23:59:59</v>
      </c>
      <c r="E892" t="str">
        <f t="shared" si="29"/>
        <v>л/с №0000000093131</v>
      </c>
    </row>
    <row r="893" spans="1:5" x14ac:dyDescent="0.3">
      <c r="A893" s="150" t="s">
        <v>879</v>
      </c>
      <c r="B893" s="150"/>
      <c r="C893" s="149">
        <v>123.74</v>
      </c>
      <c r="D893" t="str">
        <f t="shared" si="28"/>
        <v>л/с №0000000093131</v>
      </c>
      <c r="E893" t="str">
        <f t="shared" si="29"/>
        <v>4МР/ДУ-3/ММ-55</v>
      </c>
    </row>
    <row r="894" spans="1:5" x14ac:dyDescent="0.3">
      <c r="A894" s="148" t="s">
        <v>308</v>
      </c>
      <c r="B894" s="148" t="s">
        <v>309</v>
      </c>
      <c r="C894" s="149">
        <v>123.74</v>
      </c>
      <c r="D894" t="str">
        <f t="shared" si="28"/>
        <v>4МР/ДУ-3/ММ-55</v>
      </c>
      <c r="E894" t="str">
        <f t="shared" si="29"/>
        <v>Начисление услуг 00000001294 от 29.02.2024 23:59:59</v>
      </c>
    </row>
    <row r="895" spans="1:5" x14ac:dyDescent="0.3">
      <c r="A895" s="148" t="s">
        <v>684</v>
      </c>
      <c r="B895" s="148"/>
      <c r="C895" s="149">
        <v>123.74</v>
      </c>
      <c r="D895" t="str">
        <f t="shared" si="28"/>
        <v>Начисление услуг 00000001294 от 29.02.2024 23:59:59</v>
      </c>
      <c r="E895" t="str">
        <f t="shared" si="29"/>
        <v>л/с №0000000123376</v>
      </c>
    </row>
    <row r="896" spans="1:5" x14ac:dyDescent="0.3">
      <c r="A896" s="150" t="s">
        <v>879</v>
      </c>
      <c r="B896" s="150"/>
      <c r="C896" s="149">
        <v>123.74</v>
      </c>
      <c r="D896" t="str">
        <f t="shared" si="28"/>
        <v>л/с №0000000123376</v>
      </c>
      <c r="E896" t="str">
        <f t="shared" si="29"/>
        <v>4МР/ДУ-3-ММ-56</v>
      </c>
    </row>
    <row r="897" spans="1:5" x14ac:dyDescent="0.3">
      <c r="A897" s="148" t="s">
        <v>310</v>
      </c>
      <c r="B897" s="148" t="s">
        <v>311</v>
      </c>
      <c r="C897" s="149">
        <v>123.74</v>
      </c>
      <c r="D897" t="str">
        <f t="shared" si="28"/>
        <v>4МР/ДУ-3-ММ-56</v>
      </c>
      <c r="E897" t="str">
        <f t="shared" si="29"/>
        <v>Начисление услуг 00000001294 от 29.02.2024 23:59:59</v>
      </c>
    </row>
    <row r="898" spans="1:5" x14ac:dyDescent="0.3">
      <c r="A898" s="148" t="s">
        <v>685</v>
      </c>
      <c r="B898" s="148"/>
      <c r="C898" s="149">
        <v>123.74</v>
      </c>
      <c r="D898" t="str">
        <f t="shared" si="28"/>
        <v>Начисление услуг 00000001294 от 29.02.2024 23:59:59</v>
      </c>
      <c r="E898" t="str">
        <f t="shared" si="29"/>
        <v>л/с №0000000092493</v>
      </c>
    </row>
    <row r="899" spans="1:5" x14ac:dyDescent="0.3">
      <c r="A899" s="150" t="s">
        <v>879</v>
      </c>
      <c r="B899" s="150"/>
      <c r="C899" s="149">
        <v>123.74</v>
      </c>
      <c r="D899" t="str">
        <f t="shared" si="28"/>
        <v>л/с №0000000092493</v>
      </c>
      <c r="E899" t="str">
        <f t="shared" si="29"/>
        <v>4МР/ДУ-3/ММ-57</v>
      </c>
    </row>
    <row r="900" spans="1:5" x14ac:dyDescent="0.3">
      <c r="A900" s="148" t="s">
        <v>312</v>
      </c>
      <c r="B900" s="148" t="s">
        <v>313</v>
      </c>
      <c r="C900" s="149">
        <v>123.74</v>
      </c>
      <c r="D900" t="str">
        <f t="shared" si="28"/>
        <v>4МР/ДУ-3/ММ-57</v>
      </c>
      <c r="E900" t="str">
        <f t="shared" si="29"/>
        <v>Начисление услуг 00000001294 от 29.02.2024 23:59:59</v>
      </c>
    </row>
    <row r="901" spans="1:5" x14ac:dyDescent="0.3">
      <c r="A901" s="148" t="s">
        <v>686</v>
      </c>
      <c r="B901" s="148"/>
      <c r="C901" s="149">
        <v>123.74</v>
      </c>
      <c r="D901" t="str">
        <f t="shared" si="28"/>
        <v>Начисление услуг 00000001294 от 29.02.2024 23:59:59</v>
      </c>
      <c r="E901" t="str">
        <f t="shared" si="29"/>
        <v>л/с №0000000095838</v>
      </c>
    </row>
    <row r="902" spans="1:5" x14ac:dyDescent="0.3">
      <c r="A902" s="150" t="s">
        <v>879</v>
      </c>
      <c r="B902" s="150"/>
      <c r="C902" s="149">
        <v>123.74</v>
      </c>
      <c r="D902" t="str">
        <f t="shared" si="28"/>
        <v>л/с №0000000095838</v>
      </c>
      <c r="E902" t="str">
        <f t="shared" si="29"/>
        <v>4МР/ДУ-3-ММ-58</v>
      </c>
    </row>
    <row r="903" spans="1:5" x14ac:dyDescent="0.3">
      <c r="A903" s="148" t="s">
        <v>314</v>
      </c>
      <c r="B903" s="148" t="s">
        <v>315</v>
      </c>
      <c r="C903" s="149">
        <v>123.74</v>
      </c>
      <c r="D903" t="str">
        <f t="shared" si="28"/>
        <v>4МР/ДУ-3-ММ-58</v>
      </c>
      <c r="E903" t="str">
        <f t="shared" si="29"/>
        <v>Начисление услуг 00000001294 от 29.02.2024 23:59:59</v>
      </c>
    </row>
    <row r="904" spans="1:5" x14ac:dyDescent="0.3">
      <c r="A904" s="148" t="s">
        <v>687</v>
      </c>
      <c r="B904" s="148"/>
      <c r="C904" s="149">
        <v>123.74</v>
      </c>
      <c r="D904" t="str">
        <f t="shared" si="28"/>
        <v>Начисление услуг 00000001294 от 29.02.2024 23:59:59</v>
      </c>
      <c r="E904" t="str">
        <f t="shared" si="29"/>
        <v>л/с №0000000094412</v>
      </c>
    </row>
    <row r="905" spans="1:5" x14ac:dyDescent="0.3">
      <c r="A905" s="150" t="s">
        <v>879</v>
      </c>
      <c r="B905" s="150"/>
      <c r="C905" s="149">
        <v>123.74</v>
      </c>
      <c r="D905" t="str">
        <f t="shared" si="28"/>
        <v>л/с №0000000094412</v>
      </c>
      <c r="E905" t="str">
        <f t="shared" si="29"/>
        <v>4МР/ДУ-3/ММ-59/ВТОР1</v>
      </c>
    </row>
    <row r="906" spans="1:5" x14ac:dyDescent="0.3">
      <c r="A906" s="148" t="s">
        <v>316</v>
      </c>
      <c r="B906" s="148" t="s">
        <v>317</v>
      </c>
      <c r="C906" s="149">
        <v>123.74</v>
      </c>
      <c r="D906" t="str">
        <f t="shared" si="28"/>
        <v>4МР/ДУ-3/ММ-59/ВТОР1</v>
      </c>
      <c r="E906" t="str">
        <f t="shared" si="29"/>
        <v>Начисление услуг 00000001294 от 29.02.2024 23:59:59</v>
      </c>
    </row>
    <row r="907" spans="1:5" x14ac:dyDescent="0.3">
      <c r="A907" s="148" t="s">
        <v>688</v>
      </c>
      <c r="B907" s="148"/>
      <c r="C907" s="149">
        <v>123.74</v>
      </c>
      <c r="D907" t="str">
        <f t="shared" si="28"/>
        <v>Начисление услуг 00000001294 от 29.02.2024 23:59:59</v>
      </c>
      <c r="E907" t="str">
        <f t="shared" si="29"/>
        <v>л/с №0000000089484</v>
      </c>
    </row>
    <row r="908" spans="1:5" x14ac:dyDescent="0.3">
      <c r="A908" s="150" t="s">
        <v>879</v>
      </c>
      <c r="B908" s="150"/>
      <c r="C908" s="149">
        <v>123.74</v>
      </c>
      <c r="D908" t="str">
        <f t="shared" si="28"/>
        <v>л/с №0000000089484</v>
      </c>
      <c r="E908" t="str">
        <f t="shared" si="29"/>
        <v>4МР/ДУ-3/ММ-06</v>
      </c>
    </row>
    <row r="909" spans="1:5" x14ac:dyDescent="0.3">
      <c r="A909" s="148" t="s">
        <v>318</v>
      </c>
      <c r="B909" s="148" t="s">
        <v>319</v>
      </c>
      <c r="C909" s="149">
        <v>123.74</v>
      </c>
      <c r="D909" t="str">
        <f t="shared" si="28"/>
        <v>4МР/ДУ-3/ММ-06</v>
      </c>
      <c r="E909" t="str">
        <f t="shared" si="29"/>
        <v>Начисление услуг 00000001294 от 29.02.2024 23:59:59</v>
      </c>
    </row>
    <row r="910" spans="1:5" x14ac:dyDescent="0.3">
      <c r="A910" s="148" t="s">
        <v>689</v>
      </c>
      <c r="B910" s="148"/>
      <c r="C910" s="149">
        <v>123.74</v>
      </c>
      <c r="D910" t="str">
        <f t="shared" si="28"/>
        <v>Начисление услуг 00000001294 от 29.02.2024 23:59:59</v>
      </c>
      <c r="E910" t="str">
        <f t="shared" si="29"/>
        <v>л/с №0000000094413</v>
      </c>
    </row>
    <row r="911" spans="1:5" x14ac:dyDescent="0.3">
      <c r="A911" s="150" t="s">
        <v>879</v>
      </c>
      <c r="B911" s="150"/>
      <c r="C911" s="149">
        <v>123.74</v>
      </c>
      <c r="D911" t="str">
        <f t="shared" si="28"/>
        <v>л/с №0000000094413</v>
      </c>
      <c r="E911" t="str">
        <f t="shared" si="29"/>
        <v>4МР/ДУ-3/ММ-60/ВТОР1</v>
      </c>
    </row>
    <row r="912" spans="1:5" x14ac:dyDescent="0.3">
      <c r="A912" s="148" t="s">
        <v>320</v>
      </c>
      <c r="B912" s="148" t="s">
        <v>321</v>
      </c>
      <c r="C912" s="149">
        <v>123.74</v>
      </c>
      <c r="D912" t="str">
        <f t="shared" si="28"/>
        <v>4МР/ДУ-3/ММ-60/ВТОР1</v>
      </c>
      <c r="E912" t="str">
        <f t="shared" si="29"/>
        <v>Начисление услуг 00000001294 от 29.02.2024 23:59:59</v>
      </c>
    </row>
    <row r="913" spans="1:5" x14ac:dyDescent="0.3">
      <c r="A913" s="148" t="s">
        <v>690</v>
      </c>
      <c r="B913" s="148"/>
      <c r="C913" s="149">
        <v>123.74</v>
      </c>
      <c r="D913" t="str">
        <f t="shared" si="28"/>
        <v>Начисление услуг 00000001294 от 29.02.2024 23:59:59</v>
      </c>
      <c r="E913" t="str">
        <f t="shared" si="29"/>
        <v>л/с №0000000153936</v>
      </c>
    </row>
    <row r="914" spans="1:5" x14ac:dyDescent="0.3">
      <c r="A914" s="150" t="s">
        <v>879</v>
      </c>
      <c r="B914" s="150"/>
      <c r="C914" s="149">
        <v>123.74</v>
      </c>
      <c r="D914" t="str">
        <f t="shared" si="28"/>
        <v>л/с №0000000153936</v>
      </c>
      <c r="E914" t="str">
        <f t="shared" si="29"/>
        <v>4МР/ДУ/-3-ММ-61 ВТОР</v>
      </c>
    </row>
    <row r="915" spans="1:5" x14ac:dyDescent="0.3">
      <c r="A915" s="148" t="s">
        <v>322</v>
      </c>
      <c r="B915" s="148" t="s">
        <v>323</v>
      </c>
      <c r="C915" s="149">
        <v>123.74</v>
      </c>
      <c r="D915" t="str">
        <f t="shared" si="28"/>
        <v>4МР/ДУ/-3-ММ-61 ВТОР</v>
      </c>
      <c r="E915" t="str">
        <f t="shared" si="29"/>
        <v>Начисление услуг 00000001294 от 29.02.2024 23:59:59</v>
      </c>
    </row>
    <row r="916" spans="1:5" x14ac:dyDescent="0.3">
      <c r="A916" s="148" t="s">
        <v>691</v>
      </c>
      <c r="B916" s="148"/>
      <c r="C916" s="149">
        <v>123.74</v>
      </c>
      <c r="D916" t="str">
        <f t="shared" si="28"/>
        <v>Начисление услуг 00000001294 от 29.02.2024 23:59:59</v>
      </c>
      <c r="E916" t="str">
        <f t="shared" si="29"/>
        <v>л/с №0000000153937</v>
      </c>
    </row>
    <row r="917" spans="1:5" x14ac:dyDescent="0.3">
      <c r="A917" s="150" t="s">
        <v>879</v>
      </c>
      <c r="B917" s="150"/>
      <c r="C917" s="149">
        <v>123.74</v>
      </c>
      <c r="D917" t="str">
        <f t="shared" si="28"/>
        <v>л/с №0000000153937</v>
      </c>
      <c r="E917" t="str">
        <f t="shared" si="29"/>
        <v>4МР/ДУ/-3-ММ-62 ВТОР</v>
      </c>
    </row>
    <row r="918" spans="1:5" x14ac:dyDescent="0.3">
      <c r="A918" s="148" t="s">
        <v>324</v>
      </c>
      <c r="B918" s="148" t="s">
        <v>325</v>
      </c>
      <c r="C918" s="149">
        <v>123.74</v>
      </c>
      <c r="D918" t="str">
        <f t="shared" si="28"/>
        <v>4МР/ДУ/-3-ММ-62 ВТОР</v>
      </c>
      <c r="E918" t="str">
        <f t="shared" si="29"/>
        <v>Начисление услуг 00000001294 от 29.02.2024 23:59:59</v>
      </c>
    </row>
    <row r="919" spans="1:5" x14ac:dyDescent="0.3">
      <c r="A919" s="148" t="s">
        <v>692</v>
      </c>
      <c r="B919" s="148"/>
      <c r="C919" s="149">
        <v>123.74</v>
      </c>
      <c r="D919" t="str">
        <f t="shared" si="28"/>
        <v>Начисление услуг 00000001294 от 29.02.2024 23:59:59</v>
      </c>
      <c r="E919" t="str">
        <f t="shared" si="29"/>
        <v>л/с №0000000089519</v>
      </c>
    </row>
    <row r="920" spans="1:5" x14ac:dyDescent="0.3">
      <c r="A920" s="150" t="s">
        <v>879</v>
      </c>
      <c r="B920" s="150"/>
      <c r="C920" s="149">
        <v>123.74</v>
      </c>
      <c r="D920" t="str">
        <f t="shared" si="28"/>
        <v>л/с №0000000089519</v>
      </c>
      <c r="E920" t="str">
        <f t="shared" si="29"/>
        <v>4МР/ДУ-3/ММ-63</v>
      </c>
    </row>
    <row r="921" spans="1:5" x14ac:dyDescent="0.3">
      <c r="A921" s="148" t="s">
        <v>326</v>
      </c>
      <c r="B921" s="148" t="s">
        <v>327</v>
      </c>
      <c r="C921" s="149">
        <v>123.74</v>
      </c>
      <c r="D921" t="str">
        <f t="shared" si="28"/>
        <v>4МР/ДУ-3/ММ-63</v>
      </c>
      <c r="E921" t="str">
        <f t="shared" si="29"/>
        <v>Начисление услуг 00000001294 от 29.02.2024 23:59:59</v>
      </c>
    </row>
    <row r="922" spans="1:5" x14ac:dyDescent="0.3">
      <c r="A922" s="148" t="s">
        <v>693</v>
      </c>
      <c r="B922" s="148"/>
      <c r="C922" s="149">
        <v>123.74</v>
      </c>
      <c r="D922" t="str">
        <f t="shared" si="28"/>
        <v>Начисление услуг 00000001294 от 29.02.2024 23:59:59</v>
      </c>
      <c r="E922" t="str">
        <f t="shared" si="29"/>
        <v>л/с №0000000089520</v>
      </c>
    </row>
    <row r="923" spans="1:5" x14ac:dyDescent="0.3">
      <c r="A923" s="150" t="s">
        <v>879</v>
      </c>
      <c r="B923" s="150"/>
      <c r="C923" s="149">
        <v>123.74</v>
      </c>
      <c r="D923" t="str">
        <f t="shared" si="28"/>
        <v>л/с №0000000089520</v>
      </c>
      <c r="E923" t="str">
        <f t="shared" si="29"/>
        <v>4МР/ДУ-3/ММ-64</v>
      </c>
    </row>
    <row r="924" spans="1:5" x14ac:dyDescent="0.3">
      <c r="A924" s="148" t="s">
        <v>328</v>
      </c>
      <c r="B924" s="148" t="s">
        <v>329</v>
      </c>
      <c r="C924" s="149">
        <v>123.74</v>
      </c>
      <c r="D924" t="str">
        <f t="shared" si="28"/>
        <v>4МР/ДУ-3/ММ-64</v>
      </c>
      <c r="E924" t="str">
        <f t="shared" si="29"/>
        <v>Начисление услуг 00000001294 от 29.02.2024 23:59:59</v>
      </c>
    </row>
    <row r="925" spans="1:5" x14ac:dyDescent="0.3">
      <c r="A925" s="148" t="s">
        <v>694</v>
      </c>
      <c r="B925" s="148"/>
      <c r="C925" s="149">
        <v>123.74</v>
      </c>
      <c r="D925" t="str">
        <f t="shared" si="28"/>
        <v>Начисление услуг 00000001294 от 29.02.2024 23:59:59</v>
      </c>
      <c r="E925" t="str">
        <f t="shared" si="29"/>
        <v>л/с №0000000104521</v>
      </c>
    </row>
    <row r="926" spans="1:5" x14ac:dyDescent="0.3">
      <c r="A926" s="150" t="s">
        <v>879</v>
      </c>
      <c r="B926" s="150"/>
      <c r="C926" s="149">
        <v>123.74</v>
      </c>
      <c r="D926" t="str">
        <f t="shared" si="28"/>
        <v>л/с №0000000104521</v>
      </c>
      <c r="E926" t="str">
        <f t="shared" si="29"/>
        <v>4МР/ДУ-3/ММ-65</v>
      </c>
    </row>
    <row r="927" spans="1:5" x14ac:dyDescent="0.3">
      <c r="A927" s="148" t="s">
        <v>330</v>
      </c>
      <c r="B927" s="148" t="s">
        <v>331</v>
      </c>
      <c r="C927" s="149">
        <v>123.74</v>
      </c>
      <c r="D927" t="str">
        <f t="shared" si="28"/>
        <v>4МР/ДУ-3/ММ-65</v>
      </c>
      <c r="E927" t="str">
        <f t="shared" si="29"/>
        <v>Начисление услуг 00000001294 от 29.02.2024 23:59:59</v>
      </c>
    </row>
    <row r="928" spans="1:5" x14ac:dyDescent="0.3">
      <c r="A928" s="148" t="s">
        <v>695</v>
      </c>
      <c r="B928" s="148"/>
      <c r="C928" s="149">
        <v>123.74</v>
      </c>
      <c r="D928" t="str">
        <f t="shared" si="28"/>
        <v>Начисление услуг 00000001294 от 29.02.2024 23:59:59</v>
      </c>
      <c r="E928" t="str">
        <f t="shared" si="29"/>
        <v>л/с №0000000089521</v>
      </c>
    </row>
    <row r="929" spans="1:5" x14ac:dyDescent="0.3">
      <c r="A929" s="150" t="s">
        <v>879</v>
      </c>
      <c r="B929" s="150"/>
      <c r="C929" s="149">
        <v>123.74</v>
      </c>
      <c r="D929" t="str">
        <f t="shared" si="28"/>
        <v>л/с №0000000089521</v>
      </c>
      <c r="E929" t="str">
        <f t="shared" si="29"/>
        <v>4МР/ДУ-3/ММ-66</v>
      </c>
    </row>
    <row r="930" spans="1:5" x14ac:dyDescent="0.3">
      <c r="A930" s="148" t="s">
        <v>332</v>
      </c>
      <c r="B930" s="148" t="s">
        <v>333</v>
      </c>
      <c r="C930" s="149">
        <v>123.74</v>
      </c>
      <c r="D930" t="str">
        <f t="shared" si="28"/>
        <v>4МР/ДУ-3/ММ-66</v>
      </c>
      <c r="E930" t="str">
        <f t="shared" si="29"/>
        <v>Начисление услуг 00000001294 от 29.02.2024 23:59:59</v>
      </c>
    </row>
    <row r="931" spans="1:5" x14ac:dyDescent="0.3">
      <c r="A931" s="148" t="s">
        <v>696</v>
      </c>
      <c r="B931" s="148"/>
      <c r="C931" s="149">
        <v>123.74</v>
      </c>
      <c r="D931" t="str">
        <f t="shared" si="28"/>
        <v>Начисление услуг 00000001294 от 29.02.2024 23:59:59</v>
      </c>
      <c r="E931" t="str">
        <f t="shared" si="29"/>
        <v>л/с №0000000091693</v>
      </c>
    </row>
    <row r="932" spans="1:5" x14ac:dyDescent="0.3">
      <c r="A932" s="150" t="s">
        <v>879</v>
      </c>
      <c r="B932" s="150"/>
      <c r="C932" s="149">
        <v>123.74</v>
      </c>
      <c r="D932" t="str">
        <f t="shared" si="28"/>
        <v>л/с №0000000091693</v>
      </c>
      <c r="E932" t="str">
        <f t="shared" si="29"/>
        <v>4МР/ДУ-3/ММ-67</v>
      </c>
    </row>
    <row r="933" spans="1:5" x14ac:dyDescent="0.3">
      <c r="A933" s="148" t="s">
        <v>334</v>
      </c>
      <c r="B933" s="148" t="s">
        <v>335</v>
      </c>
      <c r="C933" s="149">
        <v>123.74</v>
      </c>
      <c r="D933" t="str">
        <f t="shared" si="28"/>
        <v>4МР/ДУ-3/ММ-67</v>
      </c>
      <c r="E933" t="str">
        <f t="shared" si="29"/>
        <v>Начисление услуг 00000001294 от 29.02.2024 23:59:59</v>
      </c>
    </row>
    <row r="934" spans="1:5" x14ac:dyDescent="0.3">
      <c r="A934" s="148" t="s">
        <v>697</v>
      </c>
      <c r="B934" s="148"/>
      <c r="C934" s="149">
        <v>123.74</v>
      </c>
      <c r="D934" t="str">
        <f t="shared" si="28"/>
        <v>Начисление услуг 00000001294 от 29.02.2024 23:59:59</v>
      </c>
      <c r="E934" t="str">
        <f t="shared" si="29"/>
        <v>л/с №0000000089522</v>
      </c>
    </row>
    <row r="935" spans="1:5" x14ac:dyDescent="0.3">
      <c r="A935" s="150" t="s">
        <v>879</v>
      </c>
      <c r="B935" s="150"/>
      <c r="C935" s="149">
        <v>123.74</v>
      </c>
      <c r="D935" t="str">
        <f t="shared" si="28"/>
        <v>л/с №0000000089522</v>
      </c>
      <c r="E935" t="str">
        <f t="shared" si="29"/>
        <v>4МР/ДУ-3/ММ-68</v>
      </c>
    </row>
    <row r="936" spans="1:5" x14ac:dyDescent="0.3">
      <c r="A936" s="148" t="s">
        <v>336</v>
      </c>
      <c r="B936" s="148" t="s">
        <v>337</v>
      </c>
      <c r="C936" s="149">
        <v>123.74</v>
      </c>
      <c r="D936" t="str">
        <f t="shared" si="28"/>
        <v>4МР/ДУ-3/ММ-68</v>
      </c>
      <c r="E936" t="str">
        <f t="shared" si="29"/>
        <v>Начисление услуг 00000001294 от 29.02.2024 23:59:59</v>
      </c>
    </row>
    <row r="937" spans="1:5" x14ac:dyDescent="0.3">
      <c r="A937" s="148" t="s">
        <v>698</v>
      </c>
      <c r="B937" s="148"/>
      <c r="C937" s="149">
        <v>123.74</v>
      </c>
      <c r="D937" t="str">
        <f t="shared" ref="D937:D1000" si="30">A938</f>
        <v>Начисление услуг 00000001294 от 29.02.2024 23:59:59</v>
      </c>
      <c r="E937" t="str">
        <f t="shared" ref="E937:E1000" si="31">A939</f>
        <v>л/с №0000000089523</v>
      </c>
    </row>
    <row r="938" spans="1:5" x14ac:dyDescent="0.3">
      <c r="A938" s="150" t="s">
        <v>879</v>
      </c>
      <c r="B938" s="150"/>
      <c r="C938" s="149">
        <v>123.74</v>
      </c>
      <c r="D938" t="str">
        <f t="shared" si="30"/>
        <v>л/с №0000000089523</v>
      </c>
      <c r="E938" t="str">
        <f t="shared" si="31"/>
        <v>4МР/ДУ-3/ММ-69</v>
      </c>
    </row>
    <row r="939" spans="1:5" x14ac:dyDescent="0.3">
      <c r="A939" s="148" t="s">
        <v>338</v>
      </c>
      <c r="B939" s="148" t="s">
        <v>339</v>
      </c>
      <c r="C939" s="149">
        <v>123.74</v>
      </c>
      <c r="D939" t="str">
        <f t="shared" si="30"/>
        <v>4МР/ДУ-3/ММ-69</v>
      </c>
      <c r="E939" t="str">
        <f t="shared" si="31"/>
        <v>Начисление услуг 00000001294 от 29.02.2024 23:59:59</v>
      </c>
    </row>
    <row r="940" spans="1:5" x14ac:dyDescent="0.3">
      <c r="A940" s="148" t="s">
        <v>699</v>
      </c>
      <c r="B940" s="148"/>
      <c r="C940" s="149">
        <v>123.74</v>
      </c>
      <c r="D940" t="str">
        <f t="shared" si="30"/>
        <v>Начисление услуг 00000001294 от 29.02.2024 23:59:59</v>
      </c>
      <c r="E940" t="str">
        <f t="shared" si="31"/>
        <v>л/с №0000000089485</v>
      </c>
    </row>
    <row r="941" spans="1:5" x14ac:dyDescent="0.3">
      <c r="A941" s="150" t="s">
        <v>879</v>
      </c>
      <c r="B941" s="150"/>
      <c r="C941" s="149">
        <v>123.74</v>
      </c>
      <c r="D941" t="str">
        <f t="shared" si="30"/>
        <v>л/с №0000000089485</v>
      </c>
      <c r="E941" t="str">
        <f t="shared" si="31"/>
        <v>4МР/ДУ-3/ММ-07</v>
      </c>
    </row>
    <row r="942" spans="1:5" x14ac:dyDescent="0.3">
      <c r="A942" s="148" t="s">
        <v>340</v>
      </c>
      <c r="B942" s="148" t="s">
        <v>341</v>
      </c>
      <c r="C942" s="149">
        <v>123.74</v>
      </c>
      <c r="D942" t="str">
        <f t="shared" si="30"/>
        <v>4МР/ДУ-3/ММ-07</v>
      </c>
      <c r="E942" t="str">
        <f t="shared" si="31"/>
        <v>Начисление услуг 00000001294 от 29.02.2024 23:59:59</v>
      </c>
    </row>
    <row r="943" spans="1:5" x14ac:dyDescent="0.3">
      <c r="A943" s="148" t="s">
        <v>700</v>
      </c>
      <c r="B943" s="148"/>
      <c r="C943" s="149">
        <v>123.74</v>
      </c>
      <c r="D943" t="str">
        <f t="shared" si="30"/>
        <v>Начисление услуг 00000001294 от 29.02.2024 23:59:59</v>
      </c>
      <c r="E943" t="str">
        <f t="shared" si="31"/>
        <v>л/с №0000000089524</v>
      </c>
    </row>
    <row r="944" spans="1:5" x14ac:dyDescent="0.3">
      <c r="A944" s="150" t="s">
        <v>879</v>
      </c>
      <c r="B944" s="150"/>
      <c r="C944" s="149">
        <v>123.74</v>
      </c>
      <c r="D944" t="str">
        <f t="shared" si="30"/>
        <v>л/с №0000000089524</v>
      </c>
      <c r="E944" t="str">
        <f t="shared" si="31"/>
        <v>4МР/ДУ-3/ММ-70</v>
      </c>
    </row>
    <row r="945" spans="1:5" x14ac:dyDescent="0.3">
      <c r="A945" s="148" t="s">
        <v>342</v>
      </c>
      <c r="B945" s="148" t="s">
        <v>343</v>
      </c>
      <c r="C945" s="149">
        <v>123.74</v>
      </c>
      <c r="D945" t="str">
        <f t="shared" si="30"/>
        <v>4МР/ДУ-3/ММ-70</v>
      </c>
      <c r="E945" t="str">
        <f t="shared" si="31"/>
        <v>Начисление услуг 00000001294 от 29.02.2024 23:59:59</v>
      </c>
    </row>
    <row r="946" spans="1:5" x14ac:dyDescent="0.3">
      <c r="A946" s="148" t="s">
        <v>701</v>
      </c>
      <c r="B946" s="148"/>
      <c r="C946" s="149">
        <v>123.74</v>
      </c>
      <c r="D946" t="str">
        <f t="shared" si="30"/>
        <v>Начисление услуг 00000001294 от 29.02.2024 23:59:59</v>
      </c>
      <c r="E946" t="str">
        <f t="shared" si="31"/>
        <v>л/с №0000000089525</v>
      </c>
    </row>
    <row r="947" spans="1:5" x14ac:dyDescent="0.3">
      <c r="A947" s="150" t="s">
        <v>879</v>
      </c>
      <c r="B947" s="150"/>
      <c r="C947" s="149">
        <v>123.74</v>
      </c>
      <c r="D947" t="str">
        <f t="shared" si="30"/>
        <v>л/с №0000000089525</v>
      </c>
      <c r="E947" t="str">
        <f t="shared" si="31"/>
        <v>4МР/ДУ-3/ММ-71</v>
      </c>
    </row>
    <row r="948" spans="1:5" x14ac:dyDescent="0.3">
      <c r="A948" s="148" t="s">
        <v>344</v>
      </c>
      <c r="B948" s="148" t="s">
        <v>345</v>
      </c>
      <c r="C948" s="149">
        <v>123.74</v>
      </c>
      <c r="D948" t="str">
        <f t="shared" si="30"/>
        <v>4МР/ДУ-3/ММ-71</v>
      </c>
      <c r="E948" t="str">
        <f t="shared" si="31"/>
        <v>Начисление услуг 00000001294 от 29.02.2024 23:59:59</v>
      </c>
    </row>
    <row r="949" spans="1:5" x14ac:dyDescent="0.3">
      <c r="A949" s="148" t="s">
        <v>702</v>
      </c>
      <c r="B949" s="148"/>
      <c r="C949" s="149">
        <v>123.74</v>
      </c>
      <c r="D949" t="str">
        <f t="shared" si="30"/>
        <v>Начисление услуг 00000001294 от 29.02.2024 23:59:59</v>
      </c>
      <c r="E949" t="str">
        <f t="shared" si="31"/>
        <v>л/с №0000000089526</v>
      </c>
    </row>
    <row r="950" spans="1:5" x14ac:dyDescent="0.3">
      <c r="A950" s="150" t="s">
        <v>879</v>
      </c>
      <c r="B950" s="150"/>
      <c r="C950" s="149">
        <v>123.74</v>
      </c>
      <c r="D950" t="str">
        <f t="shared" si="30"/>
        <v>л/с №0000000089526</v>
      </c>
      <c r="E950" t="str">
        <f t="shared" si="31"/>
        <v>4МР/ДУ-3/ММ-72</v>
      </c>
    </row>
    <row r="951" spans="1:5" x14ac:dyDescent="0.3">
      <c r="A951" s="148" t="s">
        <v>346</v>
      </c>
      <c r="B951" s="148" t="s">
        <v>347</v>
      </c>
      <c r="C951" s="149">
        <v>123.74</v>
      </c>
      <c r="D951" t="str">
        <f t="shared" si="30"/>
        <v>4МР/ДУ-3/ММ-72</v>
      </c>
      <c r="E951" t="str">
        <f t="shared" si="31"/>
        <v>Начисление услуг 00000001294 от 29.02.2024 23:59:59</v>
      </c>
    </row>
    <row r="952" spans="1:5" x14ac:dyDescent="0.3">
      <c r="A952" s="148" t="s">
        <v>703</v>
      </c>
      <c r="B952" s="148"/>
      <c r="C952" s="149">
        <v>123.74</v>
      </c>
      <c r="D952" t="str">
        <f t="shared" si="30"/>
        <v>Начисление услуг 00000001294 от 29.02.2024 23:59:59</v>
      </c>
      <c r="E952" t="str">
        <f t="shared" si="31"/>
        <v>л/с №0000000089527</v>
      </c>
    </row>
    <row r="953" spans="1:5" x14ac:dyDescent="0.3">
      <c r="A953" s="150" t="s">
        <v>879</v>
      </c>
      <c r="B953" s="150"/>
      <c r="C953" s="149">
        <v>123.74</v>
      </c>
      <c r="D953" t="str">
        <f t="shared" si="30"/>
        <v>л/с №0000000089527</v>
      </c>
      <c r="E953" t="str">
        <f t="shared" si="31"/>
        <v>4МР/ДУ-3/ММ-73</v>
      </c>
    </row>
    <row r="954" spans="1:5" x14ac:dyDescent="0.3">
      <c r="A954" s="148" t="s">
        <v>348</v>
      </c>
      <c r="B954" s="148" t="s">
        <v>349</v>
      </c>
      <c r="C954" s="149">
        <v>123.74</v>
      </c>
      <c r="D954" t="str">
        <f t="shared" si="30"/>
        <v>4МР/ДУ-3/ММ-73</v>
      </c>
      <c r="E954" t="str">
        <f t="shared" si="31"/>
        <v>Начисление услуг 00000001294 от 29.02.2024 23:59:59</v>
      </c>
    </row>
    <row r="955" spans="1:5" x14ac:dyDescent="0.3">
      <c r="A955" s="148" t="s">
        <v>704</v>
      </c>
      <c r="B955" s="148"/>
      <c r="C955" s="149">
        <v>123.74</v>
      </c>
      <c r="D955" t="str">
        <f t="shared" si="30"/>
        <v>Начисление услуг 00000001294 от 29.02.2024 23:59:59</v>
      </c>
      <c r="E955" t="str">
        <f t="shared" si="31"/>
        <v>л/с №0000000095839</v>
      </c>
    </row>
    <row r="956" spans="1:5" x14ac:dyDescent="0.3">
      <c r="A956" s="150" t="s">
        <v>879</v>
      </c>
      <c r="B956" s="150"/>
      <c r="C956" s="149">
        <v>123.74</v>
      </c>
      <c r="D956" t="str">
        <f t="shared" si="30"/>
        <v>л/с №0000000095839</v>
      </c>
      <c r="E956" t="str">
        <f t="shared" si="31"/>
        <v>4МР/ДУ-3-ММ-74</v>
      </c>
    </row>
    <row r="957" spans="1:5" x14ac:dyDescent="0.3">
      <c r="A957" s="148" t="s">
        <v>350</v>
      </c>
      <c r="B957" s="148" t="s">
        <v>351</v>
      </c>
      <c r="C957" s="149">
        <v>123.74</v>
      </c>
      <c r="D957" t="str">
        <f t="shared" si="30"/>
        <v>4МР/ДУ-3-ММ-74</v>
      </c>
      <c r="E957" t="str">
        <f t="shared" si="31"/>
        <v>Начисление услуг 00000001294 от 29.02.2024 23:59:59</v>
      </c>
    </row>
    <row r="958" spans="1:5" x14ac:dyDescent="0.3">
      <c r="A958" s="148" t="s">
        <v>705</v>
      </c>
      <c r="B958" s="148"/>
      <c r="C958" s="149">
        <v>123.74</v>
      </c>
      <c r="D958" t="str">
        <f t="shared" si="30"/>
        <v>Начисление услуг 00000001294 от 29.02.2024 23:59:59</v>
      </c>
      <c r="E958" t="str">
        <f t="shared" si="31"/>
        <v>л/с №0000000095841</v>
      </c>
    </row>
    <row r="959" spans="1:5" x14ac:dyDescent="0.3">
      <c r="A959" s="150" t="s">
        <v>879</v>
      </c>
      <c r="B959" s="150"/>
      <c r="C959" s="149">
        <v>123.74</v>
      </c>
      <c r="D959" t="str">
        <f t="shared" si="30"/>
        <v>л/с №0000000095841</v>
      </c>
      <c r="E959" t="str">
        <f t="shared" si="31"/>
        <v>4МР/ДУ-3/ММ-75</v>
      </c>
    </row>
    <row r="960" spans="1:5" x14ac:dyDescent="0.3">
      <c r="A960" s="148" t="s">
        <v>352</v>
      </c>
      <c r="B960" s="148" t="s">
        <v>353</v>
      </c>
      <c r="C960" s="149">
        <v>123.74</v>
      </c>
      <c r="D960" t="str">
        <f t="shared" si="30"/>
        <v>4МР/ДУ-3/ММ-75</v>
      </c>
      <c r="E960" t="str">
        <f t="shared" si="31"/>
        <v>Начисление услуг 00000001294 от 29.02.2024 23:59:59</v>
      </c>
    </row>
    <row r="961" spans="1:5" x14ac:dyDescent="0.3">
      <c r="A961" s="148" t="s">
        <v>706</v>
      </c>
      <c r="B961" s="148"/>
      <c r="C961" s="149">
        <v>123.74</v>
      </c>
      <c r="D961" t="str">
        <f t="shared" si="30"/>
        <v>Начисление услуг 00000001294 от 29.02.2024 23:59:59</v>
      </c>
      <c r="E961" t="str">
        <f t="shared" si="31"/>
        <v>л/с №0000001155219</v>
      </c>
    </row>
    <row r="962" spans="1:5" x14ac:dyDescent="0.3">
      <c r="A962" s="150" t="s">
        <v>879</v>
      </c>
      <c r="B962" s="150"/>
      <c r="C962" s="149">
        <v>123.74</v>
      </c>
      <c r="D962" t="str">
        <f t="shared" si="30"/>
        <v>л/с №0000001155219</v>
      </c>
      <c r="E962" t="str">
        <f t="shared" si="31"/>
        <v>4МР/ДУ-3/ММ-76/Втор-1</v>
      </c>
    </row>
    <row r="963" spans="1:5" x14ac:dyDescent="0.3">
      <c r="A963" s="148" t="s">
        <v>355</v>
      </c>
      <c r="B963" s="148" t="s">
        <v>354</v>
      </c>
      <c r="C963" s="149">
        <v>123.74</v>
      </c>
      <c r="D963" t="str">
        <f t="shared" si="30"/>
        <v>4МР/ДУ-3/ММ-76/Втор-1</v>
      </c>
      <c r="E963" t="str">
        <f t="shared" si="31"/>
        <v>Начисление услуг 00000001294 от 29.02.2024 23:59:59</v>
      </c>
    </row>
    <row r="964" spans="1:5" x14ac:dyDescent="0.3">
      <c r="A964" s="148" t="s">
        <v>707</v>
      </c>
      <c r="B964" s="148"/>
      <c r="C964" s="149">
        <v>123.74</v>
      </c>
      <c r="D964" t="str">
        <f t="shared" si="30"/>
        <v>Начисление услуг 00000001294 от 29.02.2024 23:59:59</v>
      </c>
      <c r="E964" t="str">
        <f t="shared" si="31"/>
        <v>л/с №0000001156142</v>
      </c>
    </row>
    <row r="965" spans="1:5" x14ac:dyDescent="0.3">
      <c r="A965" s="150" t="s">
        <v>879</v>
      </c>
      <c r="B965" s="150"/>
      <c r="C965" s="149">
        <v>123.74</v>
      </c>
      <c r="D965" t="str">
        <f t="shared" si="30"/>
        <v>л/с №0000001156142</v>
      </c>
      <c r="E965" t="str">
        <f t="shared" si="31"/>
        <v>4МР/ДУ-3/ММ-77/Втор</v>
      </c>
    </row>
    <row r="966" spans="1:5" x14ac:dyDescent="0.3">
      <c r="A966" s="148" t="s">
        <v>357</v>
      </c>
      <c r="B966" s="148" t="s">
        <v>356</v>
      </c>
      <c r="C966" s="149">
        <v>123.74</v>
      </c>
      <c r="D966" t="str">
        <f t="shared" si="30"/>
        <v>4МР/ДУ-3/ММ-77/Втор</v>
      </c>
      <c r="E966" t="str">
        <f t="shared" si="31"/>
        <v>Начисление услуг 00000001294 от 29.02.2024 23:59:59</v>
      </c>
    </row>
    <row r="967" spans="1:5" x14ac:dyDescent="0.3">
      <c r="A967" s="148" t="s">
        <v>708</v>
      </c>
      <c r="B967" s="148"/>
      <c r="C967" s="149">
        <v>123.74</v>
      </c>
      <c r="D967" t="str">
        <f t="shared" si="30"/>
        <v>Начисление услуг 00000001294 от 29.02.2024 23:59:59</v>
      </c>
      <c r="E967" t="str">
        <f t="shared" si="31"/>
        <v>л/с №0000000115226</v>
      </c>
    </row>
    <row r="968" spans="1:5" x14ac:dyDescent="0.3">
      <c r="A968" s="150" t="s">
        <v>879</v>
      </c>
      <c r="B968" s="150"/>
      <c r="C968" s="149">
        <v>123.74</v>
      </c>
      <c r="D968" t="str">
        <f t="shared" si="30"/>
        <v>л/с №0000000115226</v>
      </c>
      <c r="E968" t="str">
        <f t="shared" si="31"/>
        <v>4МР/ДУ-3/ММ-78/ВТОР1</v>
      </c>
    </row>
    <row r="969" spans="1:5" x14ac:dyDescent="0.3">
      <c r="A969" s="148" t="s">
        <v>358</v>
      </c>
      <c r="B969" s="148" t="s">
        <v>359</v>
      </c>
      <c r="C969" s="149">
        <v>123.74</v>
      </c>
      <c r="D969" t="str">
        <f t="shared" si="30"/>
        <v>4МР/ДУ-3/ММ-78/ВТОР1</v>
      </c>
      <c r="E969" t="str">
        <f t="shared" si="31"/>
        <v>Начисление услуг 00000001294 от 29.02.2024 23:59:59</v>
      </c>
    </row>
    <row r="970" spans="1:5" x14ac:dyDescent="0.3">
      <c r="A970" s="148" t="s">
        <v>709</v>
      </c>
      <c r="B970" s="148"/>
      <c r="C970" s="149">
        <v>123.74</v>
      </c>
      <c r="D970" t="str">
        <f t="shared" si="30"/>
        <v>Начисление услуг 00000001294 от 29.02.2024 23:59:59</v>
      </c>
      <c r="E970" t="str">
        <f t="shared" si="31"/>
        <v>л/с №0000000113765</v>
      </c>
    </row>
    <row r="971" spans="1:5" x14ac:dyDescent="0.3">
      <c r="A971" s="150" t="s">
        <v>879</v>
      </c>
      <c r="B971" s="150"/>
      <c r="C971" s="149">
        <v>123.74</v>
      </c>
      <c r="D971" t="str">
        <f t="shared" si="30"/>
        <v>л/с №0000000113765</v>
      </c>
      <c r="E971" t="str">
        <f t="shared" si="31"/>
        <v>4МР/ДУ-3/ММ-79/ВТОР</v>
      </c>
    </row>
    <row r="972" spans="1:5" x14ac:dyDescent="0.3">
      <c r="A972" s="148" t="s">
        <v>360</v>
      </c>
      <c r="B972" s="148" t="s">
        <v>361</v>
      </c>
      <c r="C972" s="149">
        <v>123.74</v>
      </c>
      <c r="D972" t="str">
        <f t="shared" si="30"/>
        <v>4МР/ДУ-3/ММ-79/ВТОР</v>
      </c>
      <c r="E972" t="str">
        <f t="shared" si="31"/>
        <v>Начисление услуг 00000001294 от 29.02.2024 23:59:59</v>
      </c>
    </row>
    <row r="973" spans="1:5" x14ac:dyDescent="0.3">
      <c r="A973" s="148" t="s">
        <v>710</v>
      </c>
      <c r="B973" s="148"/>
      <c r="C973" s="149">
        <v>123.74</v>
      </c>
      <c r="D973" t="str">
        <f t="shared" si="30"/>
        <v>Начисление услуг 00000001294 от 29.02.2024 23:59:59</v>
      </c>
      <c r="E973" t="str">
        <f t="shared" si="31"/>
        <v>л/с №0000000090694</v>
      </c>
    </row>
    <row r="974" spans="1:5" x14ac:dyDescent="0.3">
      <c r="A974" s="150" t="s">
        <v>879</v>
      </c>
      <c r="B974" s="150"/>
      <c r="C974" s="149">
        <v>123.74</v>
      </c>
      <c r="D974" t="str">
        <f t="shared" si="30"/>
        <v>л/с №0000000090694</v>
      </c>
      <c r="E974" t="str">
        <f t="shared" si="31"/>
        <v>4МР/ДУ-3/ММ-08</v>
      </c>
    </row>
    <row r="975" spans="1:5" x14ac:dyDescent="0.3">
      <c r="A975" s="148" t="s">
        <v>362</v>
      </c>
      <c r="B975" s="148" t="s">
        <v>363</v>
      </c>
      <c r="C975" s="149">
        <v>123.74</v>
      </c>
      <c r="D975" t="str">
        <f t="shared" si="30"/>
        <v>4МР/ДУ-3/ММ-08</v>
      </c>
      <c r="E975" t="str">
        <f t="shared" si="31"/>
        <v>Начисление услуг 00000001294 от 29.02.2024 23:59:59</v>
      </c>
    </row>
    <row r="976" spans="1:5" x14ac:dyDescent="0.3">
      <c r="A976" s="148" t="s">
        <v>711</v>
      </c>
      <c r="B976" s="148"/>
      <c r="C976" s="149">
        <v>123.74</v>
      </c>
      <c r="D976" t="str">
        <f t="shared" si="30"/>
        <v>Начисление услуг 00000001294 от 29.02.2024 23:59:59</v>
      </c>
      <c r="E976" t="str">
        <f t="shared" si="31"/>
        <v>л/с №0000000092059</v>
      </c>
    </row>
    <row r="977" spans="1:5" x14ac:dyDescent="0.3">
      <c r="A977" s="150" t="s">
        <v>879</v>
      </c>
      <c r="B977" s="150"/>
      <c r="C977" s="149">
        <v>123.74</v>
      </c>
      <c r="D977" t="str">
        <f t="shared" si="30"/>
        <v>л/с №0000000092059</v>
      </c>
      <c r="E977" t="str">
        <f t="shared" si="31"/>
        <v>4МР/ДУ-3/ММ-80</v>
      </c>
    </row>
    <row r="978" spans="1:5" x14ac:dyDescent="0.3">
      <c r="A978" s="148" t="s">
        <v>364</v>
      </c>
      <c r="B978" s="148" t="s">
        <v>365</v>
      </c>
      <c r="C978" s="149">
        <v>123.74</v>
      </c>
      <c r="D978" t="str">
        <f t="shared" si="30"/>
        <v>4МР/ДУ-3/ММ-80</v>
      </c>
      <c r="E978" t="str">
        <f t="shared" si="31"/>
        <v>Начисление услуг 00000001294 от 29.02.2024 23:59:59</v>
      </c>
    </row>
    <row r="979" spans="1:5" x14ac:dyDescent="0.3">
      <c r="A979" s="148" t="s">
        <v>712</v>
      </c>
      <c r="B979" s="148"/>
      <c r="C979" s="149">
        <v>123.74</v>
      </c>
      <c r="D979" t="str">
        <f t="shared" si="30"/>
        <v>Начисление услуг 00000001294 от 29.02.2024 23:59:59</v>
      </c>
      <c r="E979" t="str">
        <f t="shared" si="31"/>
        <v>л/с №0000000092183</v>
      </c>
    </row>
    <row r="980" spans="1:5" x14ac:dyDescent="0.3">
      <c r="A980" s="150" t="s">
        <v>879</v>
      </c>
      <c r="B980" s="150"/>
      <c r="C980" s="149">
        <v>123.74</v>
      </c>
      <c r="D980" t="str">
        <f t="shared" si="30"/>
        <v>л/с №0000000092183</v>
      </c>
      <c r="E980" t="str">
        <f t="shared" si="31"/>
        <v>4МР/ДУ-3/ММ-81</v>
      </c>
    </row>
    <row r="981" spans="1:5" x14ac:dyDescent="0.3">
      <c r="A981" s="148" t="s">
        <v>366</v>
      </c>
      <c r="B981" s="148" t="s">
        <v>367</v>
      </c>
      <c r="C981" s="149">
        <v>123.74</v>
      </c>
      <c r="D981" t="str">
        <f t="shared" si="30"/>
        <v>4МР/ДУ-3/ММ-81</v>
      </c>
      <c r="E981" t="str">
        <f t="shared" si="31"/>
        <v>Начисление услуг 00000001294 от 29.02.2024 23:59:59</v>
      </c>
    </row>
    <row r="982" spans="1:5" x14ac:dyDescent="0.3">
      <c r="A982" s="148" t="s">
        <v>713</v>
      </c>
      <c r="B982" s="148"/>
      <c r="C982" s="149">
        <v>123.74</v>
      </c>
      <c r="D982" t="str">
        <f t="shared" si="30"/>
        <v>Начисление услуг 00000001294 от 29.02.2024 23:59:59</v>
      </c>
      <c r="E982" t="str">
        <f t="shared" si="31"/>
        <v>л/с №0000000092447</v>
      </c>
    </row>
    <row r="983" spans="1:5" x14ac:dyDescent="0.3">
      <c r="A983" s="150" t="s">
        <v>879</v>
      </c>
      <c r="B983" s="150"/>
      <c r="C983" s="149">
        <v>123.74</v>
      </c>
      <c r="D983" t="str">
        <f t="shared" si="30"/>
        <v>л/с №0000000092447</v>
      </c>
      <c r="E983" t="str">
        <f t="shared" si="31"/>
        <v>4МР/ДУ-3/ММ-82</v>
      </c>
    </row>
    <row r="984" spans="1:5" x14ac:dyDescent="0.3">
      <c r="A984" s="148" t="s">
        <v>368</v>
      </c>
      <c r="B984" s="148" t="s">
        <v>369</v>
      </c>
      <c r="C984" s="149">
        <v>123.74</v>
      </c>
      <c r="D984" t="str">
        <f t="shared" si="30"/>
        <v>4МР/ДУ-3/ММ-82</v>
      </c>
      <c r="E984" t="str">
        <f t="shared" si="31"/>
        <v>Начисление услуг 00000001294 от 29.02.2024 23:59:59</v>
      </c>
    </row>
    <row r="985" spans="1:5" x14ac:dyDescent="0.3">
      <c r="A985" s="148" t="s">
        <v>714</v>
      </c>
      <c r="B985" s="148"/>
      <c r="C985" s="149">
        <v>123.74</v>
      </c>
      <c r="D985" t="str">
        <f t="shared" si="30"/>
        <v>Начисление услуг 00000001294 от 29.02.2024 23:59:59</v>
      </c>
      <c r="E985" t="str">
        <f t="shared" si="31"/>
        <v>л/с №0000000104285</v>
      </c>
    </row>
    <row r="986" spans="1:5" x14ac:dyDescent="0.3">
      <c r="A986" s="150" t="s">
        <v>879</v>
      </c>
      <c r="B986" s="150"/>
      <c r="C986" s="149">
        <v>123.74</v>
      </c>
      <c r="D986" t="str">
        <f t="shared" si="30"/>
        <v>л/с №0000000104285</v>
      </c>
      <c r="E986" t="str">
        <f t="shared" si="31"/>
        <v>4МР/ДУ-3/ММ-83</v>
      </c>
    </row>
    <row r="987" spans="1:5" x14ac:dyDescent="0.3">
      <c r="A987" s="148" t="s">
        <v>370</v>
      </c>
      <c r="B987" s="148" t="s">
        <v>371</v>
      </c>
      <c r="C987" s="149">
        <v>123.74</v>
      </c>
      <c r="D987" t="str">
        <f t="shared" si="30"/>
        <v>4МР/ДУ-3/ММ-83</v>
      </c>
      <c r="E987" t="str">
        <f t="shared" si="31"/>
        <v>Начисление услуг 00000001294 от 29.02.2024 23:59:59</v>
      </c>
    </row>
    <row r="988" spans="1:5" x14ac:dyDescent="0.3">
      <c r="A988" s="148" t="s">
        <v>715</v>
      </c>
      <c r="B988" s="148"/>
      <c r="C988" s="149">
        <v>123.74</v>
      </c>
      <c r="D988" t="str">
        <f t="shared" si="30"/>
        <v>Начисление услуг 00000001294 от 29.02.2024 23:59:59</v>
      </c>
      <c r="E988" t="str">
        <f t="shared" si="31"/>
        <v>л/с №0000000089532</v>
      </c>
    </row>
    <row r="989" spans="1:5" x14ac:dyDescent="0.3">
      <c r="A989" s="150" t="s">
        <v>879</v>
      </c>
      <c r="B989" s="150"/>
      <c r="C989" s="149">
        <v>123.74</v>
      </c>
      <c r="D989" t="str">
        <f t="shared" si="30"/>
        <v>л/с №0000000089532</v>
      </c>
      <c r="E989" t="str">
        <f t="shared" si="31"/>
        <v>4МР/ДУ-3/ММ-84</v>
      </c>
    </row>
    <row r="990" spans="1:5" x14ac:dyDescent="0.3">
      <c r="A990" s="148" t="s">
        <v>372</v>
      </c>
      <c r="B990" s="148" t="s">
        <v>373</v>
      </c>
      <c r="C990" s="149">
        <v>123.74</v>
      </c>
      <c r="D990" t="str">
        <f t="shared" si="30"/>
        <v>4МР/ДУ-3/ММ-84</v>
      </c>
      <c r="E990" t="str">
        <f t="shared" si="31"/>
        <v>Начисление услуг 00000001294 от 29.02.2024 23:59:59</v>
      </c>
    </row>
    <row r="991" spans="1:5" x14ac:dyDescent="0.3">
      <c r="A991" s="148" t="s">
        <v>716</v>
      </c>
      <c r="B991" s="148"/>
      <c r="C991" s="149">
        <v>123.74</v>
      </c>
      <c r="D991" t="str">
        <f t="shared" si="30"/>
        <v>Начисление услуг 00000001294 от 29.02.2024 23:59:59</v>
      </c>
      <c r="E991" t="str">
        <f t="shared" si="31"/>
        <v>л/с №0000000090503</v>
      </c>
    </row>
    <row r="992" spans="1:5" x14ac:dyDescent="0.3">
      <c r="A992" s="150" t="s">
        <v>879</v>
      </c>
      <c r="B992" s="150"/>
      <c r="C992" s="149">
        <v>123.74</v>
      </c>
      <c r="D992" t="str">
        <f t="shared" si="30"/>
        <v>л/с №0000000090503</v>
      </c>
      <c r="E992" t="str">
        <f t="shared" si="31"/>
        <v>4МР/ДУ-3/ММ-85</v>
      </c>
    </row>
    <row r="993" spans="1:5" x14ac:dyDescent="0.3">
      <c r="A993" s="148" t="s">
        <v>374</v>
      </c>
      <c r="B993" s="148" t="s">
        <v>375</v>
      </c>
      <c r="C993" s="149">
        <v>123.74</v>
      </c>
      <c r="D993" t="str">
        <f t="shared" si="30"/>
        <v>4МР/ДУ-3/ММ-85</v>
      </c>
      <c r="E993" t="str">
        <f t="shared" si="31"/>
        <v>Начисление услуг 00000001294 от 29.02.2024 23:59:59</v>
      </c>
    </row>
    <row r="994" spans="1:5" x14ac:dyDescent="0.3">
      <c r="A994" s="148" t="s">
        <v>717</v>
      </c>
      <c r="B994" s="148"/>
      <c r="C994" s="149">
        <v>123.74</v>
      </c>
      <c r="D994" t="str">
        <f t="shared" si="30"/>
        <v>Начисление услуг 00000001294 от 29.02.2024 23:59:59</v>
      </c>
      <c r="E994" t="str">
        <f t="shared" si="31"/>
        <v>л/с №0000000090504</v>
      </c>
    </row>
    <row r="995" spans="1:5" x14ac:dyDescent="0.3">
      <c r="A995" s="150" t="s">
        <v>879</v>
      </c>
      <c r="B995" s="150"/>
      <c r="C995" s="149">
        <v>123.74</v>
      </c>
      <c r="D995" t="str">
        <f t="shared" si="30"/>
        <v>л/с №0000000090504</v>
      </c>
      <c r="E995" t="str">
        <f t="shared" si="31"/>
        <v>4МР/ДУ-3/ММ-86</v>
      </c>
    </row>
    <row r="996" spans="1:5" x14ac:dyDescent="0.3">
      <c r="A996" s="148" t="s">
        <v>376</v>
      </c>
      <c r="B996" s="148" t="s">
        <v>377</v>
      </c>
      <c r="C996" s="149">
        <v>123.74</v>
      </c>
      <c r="D996" t="str">
        <f t="shared" si="30"/>
        <v>4МР/ДУ-3/ММ-86</v>
      </c>
      <c r="E996" t="str">
        <f t="shared" si="31"/>
        <v>Начисление услуг 00000001294 от 29.02.2024 23:59:59</v>
      </c>
    </row>
    <row r="997" spans="1:5" x14ac:dyDescent="0.3">
      <c r="A997" s="148" t="s">
        <v>718</v>
      </c>
      <c r="B997" s="148"/>
      <c r="C997" s="149">
        <v>123.74</v>
      </c>
      <c r="D997" t="str">
        <f t="shared" si="30"/>
        <v>Начисление услуг 00000001294 от 29.02.2024 23:59:59</v>
      </c>
      <c r="E997" t="str">
        <f t="shared" si="31"/>
        <v>л/с №0000000089533</v>
      </c>
    </row>
    <row r="998" spans="1:5" x14ac:dyDescent="0.3">
      <c r="A998" s="150" t="s">
        <v>879</v>
      </c>
      <c r="B998" s="150"/>
      <c r="C998" s="149">
        <v>123.74</v>
      </c>
      <c r="D998" t="str">
        <f t="shared" si="30"/>
        <v>л/с №0000000089533</v>
      </c>
      <c r="E998" t="str">
        <f t="shared" si="31"/>
        <v>4МР/ДУ-3/ММ-87</v>
      </c>
    </row>
    <row r="999" spans="1:5" x14ac:dyDescent="0.3">
      <c r="A999" s="148" t="s">
        <v>378</v>
      </c>
      <c r="B999" s="148" t="s">
        <v>379</v>
      </c>
      <c r="C999" s="149">
        <v>123.74</v>
      </c>
      <c r="D999" t="str">
        <f t="shared" si="30"/>
        <v>4МР/ДУ-3/ММ-87</v>
      </c>
      <c r="E999" t="str">
        <f t="shared" si="31"/>
        <v>Начисление услуг 00000001294 от 29.02.2024 23:59:59</v>
      </c>
    </row>
    <row r="1000" spans="1:5" x14ac:dyDescent="0.3">
      <c r="A1000" s="148" t="s">
        <v>719</v>
      </c>
      <c r="B1000" s="148"/>
      <c r="C1000" s="149">
        <v>123.74</v>
      </c>
      <c r="D1000" t="str">
        <f t="shared" si="30"/>
        <v>Начисление услуг 00000001294 от 29.02.2024 23:59:59</v>
      </c>
      <c r="E1000" t="str">
        <f t="shared" si="31"/>
        <v>л/с №0000000130348</v>
      </c>
    </row>
    <row r="1001" spans="1:5" x14ac:dyDescent="0.3">
      <c r="A1001" s="150" t="s">
        <v>879</v>
      </c>
      <c r="B1001" s="150"/>
      <c r="C1001" s="149">
        <v>123.74</v>
      </c>
      <c r="D1001" t="str">
        <f t="shared" ref="D1001:D1064" si="32">A1002</f>
        <v>л/с №0000000130348</v>
      </c>
      <c r="E1001" t="str">
        <f t="shared" ref="E1001:E1064" si="33">A1003</f>
        <v>МР/ДУ-3/ММ-88</v>
      </c>
    </row>
    <row r="1002" spans="1:5" x14ac:dyDescent="0.3">
      <c r="A1002" s="148" t="s">
        <v>380</v>
      </c>
      <c r="B1002" s="148" t="s">
        <v>381</v>
      </c>
      <c r="C1002" s="149">
        <v>123.74</v>
      </c>
      <c r="D1002" t="str">
        <f t="shared" si="32"/>
        <v>МР/ДУ-3/ММ-88</v>
      </c>
      <c r="E1002" t="str">
        <f t="shared" si="33"/>
        <v>Начисление услуг 00000001294 от 29.02.2024 23:59:59</v>
      </c>
    </row>
    <row r="1003" spans="1:5" x14ac:dyDescent="0.3">
      <c r="A1003" s="148" t="s">
        <v>720</v>
      </c>
      <c r="B1003" s="148"/>
      <c r="C1003" s="149">
        <v>123.74</v>
      </c>
      <c r="D1003" t="str">
        <f t="shared" si="32"/>
        <v>Начисление услуг 00000001294 от 29.02.2024 23:59:59</v>
      </c>
      <c r="E1003" t="str">
        <f t="shared" si="33"/>
        <v>л/с №0000000092365</v>
      </c>
    </row>
    <row r="1004" spans="1:5" x14ac:dyDescent="0.3">
      <c r="A1004" s="150" t="s">
        <v>879</v>
      </c>
      <c r="B1004" s="150"/>
      <c r="C1004" s="149">
        <v>123.74</v>
      </c>
      <c r="D1004" t="str">
        <f t="shared" si="32"/>
        <v>л/с №0000000092365</v>
      </c>
      <c r="E1004" t="str">
        <f t="shared" si="33"/>
        <v>4МР/ДУ-3/ММ-89</v>
      </c>
    </row>
    <row r="1005" spans="1:5" x14ac:dyDescent="0.3">
      <c r="A1005" s="148" t="s">
        <v>382</v>
      </c>
      <c r="B1005" s="148" t="s">
        <v>383</v>
      </c>
      <c r="C1005" s="149">
        <v>123.74</v>
      </c>
      <c r="D1005" t="str">
        <f t="shared" si="32"/>
        <v>4МР/ДУ-3/ММ-89</v>
      </c>
      <c r="E1005" t="str">
        <f t="shared" si="33"/>
        <v>Начисление услуг 00000001294 от 29.02.2024 23:59:59</v>
      </c>
    </row>
    <row r="1006" spans="1:5" x14ac:dyDescent="0.3">
      <c r="A1006" s="148" t="s">
        <v>721</v>
      </c>
      <c r="B1006" s="148"/>
      <c r="C1006" s="149">
        <v>123.74</v>
      </c>
      <c r="D1006" t="str">
        <f t="shared" si="32"/>
        <v>Начисление услуг 00000001294 от 29.02.2024 23:59:59</v>
      </c>
      <c r="E1006" t="str">
        <f t="shared" si="33"/>
        <v>л/с №0000000089486</v>
      </c>
    </row>
    <row r="1007" spans="1:5" x14ac:dyDescent="0.3">
      <c r="A1007" s="150" t="s">
        <v>879</v>
      </c>
      <c r="B1007" s="150"/>
      <c r="C1007" s="149">
        <v>123.74</v>
      </c>
      <c r="D1007" t="str">
        <f t="shared" si="32"/>
        <v>л/с №0000000089486</v>
      </c>
      <c r="E1007" t="str">
        <f t="shared" si="33"/>
        <v>4МР/ДУ-3/ММ-09</v>
      </c>
    </row>
    <row r="1008" spans="1:5" x14ac:dyDescent="0.3">
      <c r="A1008" s="148" t="s">
        <v>384</v>
      </c>
      <c r="B1008" s="148" t="s">
        <v>385</v>
      </c>
      <c r="C1008" s="149">
        <v>123.74</v>
      </c>
      <c r="D1008" t="str">
        <f t="shared" si="32"/>
        <v>4МР/ДУ-3/ММ-09</v>
      </c>
      <c r="E1008" t="str">
        <f t="shared" si="33"/>
        <v>Начисление услуг 00000001294 от 29.02.2024 23:59:59</v>
      </c>
    </row>
    <row r="1009" spans="1:5" x14ac:dyDescent="0.3">
      <c r="A1009" s="148" t="s">
        <v>722</v>
      </c>
      <c r="B1009" s="148"/>
      <c r="C1009" s="149">
        <v>123.74</v>
      </c>
      <c r="D1009" t="str">
        <f t="shared" si="32"/>
        <v>Начисление услуг 00000001294 от 29.02.2024 23:59:59</v>
      </c>
      <c r="E1009" t="str">
        <f t="shared" si="33"/>
        <v>л/с №0000000089534</v>
      </c>
    </row>
    <row r="1010" spans="1:5" x14ac:dyDescent="0.3">
      <c r="A1010" s="150" t="s">
        <v>879</v>
      </c>
      <c r="B1010" s="150"/>
      <c r="C1010" s="149">
        <v>123.74</v>
      </c>
      <c r="D1010" t="str">
        <f t="shared" si="32"/>
        <v>л/с №0000000089534</v>
      </c>
      <c r="E1010" t="str">
        <f t="shared" si="33"/>
        <v>4МР/ДУ-3/ММ-90</v>
      </c>
    </row>
    <row r="1011" spans="1:5" x14ac:dyDescent="0.3">
      <c r="A1011" s="148" t="s">
        <v>386</v>
      </c>
      <c r="B1011" s="148" t="s">
        <v>387</v>
      </c>
      <c r="C1011" s="149">
        <v>123.74</v>
      </c>
      <c r="D1011" t="str">
        <f t="shared" si="32"/>
        <v>4МР/ДУ-3/ММ-90</v>
      </c>
      <c r="E1011" t="str">
        <f t="shared" si="33"/>
        <v>Начисление услуг 00000001294 от 29.02.2024 23:59:59</v>
      </c>
    </row>
    <row r="1012" spans="1:5" x14ac:dyDescent="0.3">
      <c r="A1012" s="148" t="s">
        <v>723</v>
      </c>
      <c r="B1012" s="148"/>
      <c r="C1012" s="149">
        <v>123.74</v>
      </c>
      <c r="D1012" t="str">
        <f t="shared" si="32"/>
        <v>Начисление услуг 00000001294 от 29.02.2024 23:59:59</v>
      </c>
      <c r="E1012" t="str">
        <f t="shared" si="33"/>
        <v>л/с №0000000147063</v>
      </c>
    </row>
    <row r="1013" spans="1:5" x14ac:dyDescent="0.3">
      <c r="A1013" s="150" t="s">
        <v>879</v>
      </c>
      <c r="B1013" s="150"/>
      <c r="C1013" s="149">
        <v>123.74</v>
      </c>
      <c r="D1013" t="str">
        <f t="shared" si="32"/>
        <v>л/с №0000000147063</v>
      </c>
      <c r="E1013" t="str">
        <f t="shared" si="33"/>
        <v>4МР/ДУ-3/ММ-91/ВТОР</v>
      </c>
    </row>
    <row r="1014" spans="1:5" x14ac:dyDescent="0.3">
      <c r="A1014" s="148" t="s">
        <v>388</v>
      </c>
      <c r="B1014" s="148" t="s">
        <v>389</v>
      </c>
      <c r="C1014" s="149">
        <v>123.74</v>
      </c>
      <c r="D1014" t="str">
        <f t="shared" si="32"/>
        <v>4МР/ДУ-3/ММ-91/ВТОР</v>
      </c>
      <c r="E1014" t="str">
        <f t="shared" si="33"/>
        <v>Начисление услуг 00000001294 от 29.02.2024 23:59:59</v>
      </c>
    </row>
    <row r="1015" spans="1:5" x14ac:dyDescent="0.3">
      <c r="A1015" s="148" t="s">
        <v>724</v>
      </c>
      <c r="B1015" s="148"/>
      <c r="C1015" s="149">
        <v>123.74</v>
      </c>
      <c r="D1015" t="str">
        <f t="shared" si="32"/>
        <v>Начисление услуг 00000001294 от 29.02.2024 23:59:59</v>
      </c>
      <c r="E1015" t="str">
        <f t="shared" si="33"/>
        <v>л/с №0000000089535</v>
      </c>
    </row>
    <row r="1016" spans="1:5" x14ac:dyDescent="0.3">
      <c r="A1016" s="150" t="s">
        <v>879</v>
      </c>
      <c r="B1016" s="150"/>
      <c r="C1016" s="149">
        <v>123.74</v>
      </c>
      <c r="D1016" t="str">
        <f t="shared" si="32"/>
        <v>л/с №0000000089535</v>
      </c>
      <c r="E1016" t="str">
        <f t="shared" si="33"/>
        <v>4МР/ДУ-3/ММ-92</v>
      </c>
    </row>
    <row r="1017" spans="1:5" x14ac:dyDescent="0.3">
      <c r="A1017" s="148" t="s">
        <v>390</v>
      </c>
      <c r="B1017" s="148" t="s">
        <v>391</v>
      </c>
      <c r="C1017" s="149">
        <v>123.74</v>
      </c>
      <c r="D1017" t="str">
        <f t="shared" si="32"/>
        <v>4МР/ДУ-3/ММ-92</v>
      </c>
      <c r="E1017" t="str">
        <f t="shared" si="33"/>
        <v>Начисление услуг 00000001294 от 29.02.2024 23:59:59</v>
      </c>
    </row>
    <row r="1018" spans="1:5" x14ac:dyDescent="0.3">
      <c r="A1018" s="148" t="s">
        <v>725</v>
      </c>
      <c r="B1018" s="148"/>
      <c r="C1018" s="149">
        <v>123.74</v>
      </c>
      <c r="D1018" t="str">
        <f t="shared" si="32"/>
        <v>Начисление услуг 00000001294 от 29.02.2024 23:59:59</v>
      </c>
      <c r="E1018" t="str">
        <f t="shared" si="33"/>
        <v>л/с №0000000089536</v>
      </c>
    </row>
    <row r="1019" spans="1:5" x14ac:dyDescent="0.3">
      <c r="A1019" s="150" t="s">
        <v>879</v>
      </c>
      <c r="B1019" s="150"/>
      <c r="C1019" s="149">
        <v>123.74</v>
      </c>
      <c r="D1019" t="str">
        <f t="shared" si="32"/>
        <v>л/с №0000000089536</v>
      </c>
      <c r="E1019" t="str">
        <f t="shared" si="33"/>
        <v>4МР/ДУ-3/ММ-93</v>
      </c>
    </row>
    <row r="1020" spans="1:5" x14ac:dyDescent="0.3">
      <c r="A1020" s="148" t="s">
        <v>392</v>
      </c>
      <c r="B1020" s="148" t="s">
        <v>393</v>
      </c>
      <c r="C1020" s="149">
        <v>123.74</v>
      </c>
      <c r="D1020" t="str">
        <f t="shared" si="32"/>
        <v>4МР/ДУ-3/ММ-93</v>
      </c>
      <c r="E1020" t="str">
        <f t="shared" si="33"/>
        <v>Начисление услуг 00000001294 от 29.02.2024 23:59:59</v>
      </c>
    </row>
    <row r="1021" spans="1:5" x14ac:dyDescent="0.3">
      <c r="A1021" s="148" t="s">
        <v>726</v>
      </c>
      <c r="B1021" s="148"/>
      <c r="C1021" s="149">
        <v>123.74</v>
      </c>
      <c r="D1021" t="str">
        <f t="shared" si="32"/>
        <v>Начисление услуг 00000001294 от 29.02.2024 23:59:59</v>
      </c>
      <c r="E1021" t="str">
        <f t="shared" si="33"/>
        <v>л/с №0000000104546</v>
      </c>
    </row>
    <row r="1022" spans="1:5" x14ac:dyDescent="0.3">
      <c r="A1022" s="150" t="s">
        <v>879</v>
      </c>
      <c r="B1022" s="150"/>
      <c r="C1022" s="149">
        <v>123.74</v>
      </c>
      <c r="D1022" t="str">
        <f t="shared" si="32"/>
        <v>л/с №0000000104546</v>
      </c>
      <c r="E1022" t="str">
        <f t="shared" si="33"/>
        <v>4МР/ДУ-3/ММ-94</v>
      </c>
    </row>
    <row r="1023" spans="1:5" x14ac:dyDescent="0.3">
      <c r="A1023" s="148" t="s">
        <v>394</v>
      </c>
      <c r="B1023" s="148" t="s">
        <v>395</v>
      </c>
      <c r="C1023" s="149">
        <v>123.74</v>
      </c>
      <c r="D1023" t="str">
        <f t="shared" si="32"/>
        <v>4МР/ДУ-3/ММ-94</v>
      </c>
      <c r="E1023" t="str">
        <f t="shared" si="33"/>
        <v>Начисление услуг 00000001294 от 29.02.2024 23:59:59</v>
      </c>
    </row>
    <row r="1024" spans="1:5" x14ac:dyDescent="0.3">
      <c r="A1024" s="148" t="s">
        <v>727</v>
      </c>
      <c r="B1024" s="148"/>
      <c r="C1024" s="149">
        <v>123.74</v>
      </c>
      <c r="D1024" t="str">
        <f t="shared" si="32"/>
        <v>Начисление услуг 00000001294 от 29.02.2024 23:59:59</v>
      </c>
      <c r="E1024" t="str">
        <f t="shared" si="33"/>
        <v>л/с №0000000095977</v>
      </c>
    </row>
    <row r="1025" spans="1:5" x14ac:dyDescent="0.3">
      <c r="A1025" s="150" t="s">
        <v>879</v>
      </c>
      <c r="B1025" s="150"/>
      <c r="C1025" s="149">
        <v>123.74</v>
      </c>
      <c r="D1025" t="str">
        <f t="shared" si="32"/>
        <v>л/с №0000000095977</v>
      </c>
      <c r="E1025" t="str">
        <f t="shared" si="33"/>
        <v>4МР/ДУ-3/ММ-95/ВТОР</v>
      </c>
    </row>
    <row r="1026" spans="1:5" x14ac:dyDescent="0.3">
      <c r="A1026" s="148" t="s">
        <v>396</v>
      </c>
      <c r="B1026" s="148" t="s">
        <v>397</v>
      </c>
      <c r="C1026" s="149">
        <v>123.74</v>
      </c>
      <c r="D1026" t="str">
        <f t="shared" si="32"/>
        <v>4МР/ДУ-3/ММ-95/ВТОР</v>
      </c>
      <c r="E1026" t="str">
        <f t="shared" si="33"/>
        <v>Начисление услуг 00000001294 от 29.02.2024 23:59:59</v>
      </c>
    </row>
    <row r="1027" spans="1:5" x14ac:dyDescent="0.3">
      <c r="A1027" s="148" t="s">
        <v>728</v>
      </c>
      <c r="B1027" s="148"/>
      <c r="C1027" s="149">
        <v>123.74</v>
      </c>
      <c r="D1027" t="str">
        <f t="shared" si="32"/>
        <v>Начисление услуг 00000001294 от 29.02.2024 23:59:59</v>
      </c>
      <c r="E1027" t="str">
        <f t="shared" si="33"/>
        <v>л/с №0000000093924</v>
      </c>
    </row>
    <row r="1028" spans="1:5" x14ac:dyDescent="0.3">
      <c r="A1028" s="150" t="s">
        <v>879</v>
      </c>
      <c r="B1028" s="150"/>
      <c r="C1028" s="149">
        <v>123.74</v>
      </c>
      <c r="D1028" t="str">
        <f t="shared" si="32"/>
        <v>л/с №0000000093924</v>
      </c>
      <c r="E1028" t="str">
        <f t="shared" si="33"/>
        <v>4МР/ДУ-3/КЛ-10</v>
      </c>
    </row>
    <row r="1029" spans="1:5" x14ac:dyDescent="0.3">
      <c r="A1029" s="148" t="s">
        <v>398</v>
      </c>
      <c r="B1029" s="148" t="s">
        <v>399</v>
      </c>
      <c r="C1029" s="149">
        <v>31.63</v>
      </c>
      <c r="D1029" t="str">
        <f t="shared" si="32"/>
        <v>4МР/ДУ-3/КЛ-10</v>
      </c>
      <c r="E1029" t="str">
        <f t="shared" si="33"/>
        <v>Начисление услуг 00000001294 от 29.02.2024 23:59:59</v>
      </c>
    </row>
    <row r="1030" spans="1:5" x14ac:dyDescent="0.3">
      <c r="A1030" s="148" t="s">
        <v>729</v>
      </c>
      <c r="B1030" s="148"/>
      <c r="C1030" s="149">
        <v>31.63</v>
      </c>
      <c r="D1030" t="str">
        <f t="shared" si="32"/>
        <v>Начисление услуг 00000001294 от 29.02.2024 23:59:59</v>
      </c>
      <c r="E1030" t="str">
        <f t="shared" si="33"/>
        <v>л/с №0000000093925</v>
      </c>
    </row>
    <row r="1031" spans="1:5" x14ac:dyDescent="0.3">
      <c r="A1031" s="150" t="s">
        <v>879</v>
      </c>
      <c r="B1031" s="150"/>
      <c r="C1031" s="149">
        <v>31.63</v>
      </c>
      <c r="D1031" t="str">
        <f t="shared" si="32"/>
        <v>л/с №0000000093925</v>
      </c>
      <c r="E1031" t="str">
        <f t="shared" si="33"/>
        <v>4МР/ДУ-3/КЛ-11</v>
      </c>
    </row>
    <row r="1032" spans="1:5" x14ac:dyDescent="0.3">
      <c r="A1032" s="148" t="s">
        <v>400</v>
      </c>
      <c r="B1032" s="148" t="s">
        <v>401</v>
      </c>
      <c r="C1032" s="149">
        <v>31.63</v>
      </c>
      <c r="D1032" t="str">
        <f t="shared" si="32"/>
        <v>4МР/ДУ-3/КЛ-11</v>
      </c>
      <c r="E1032" t="str">
        <f t="shared" si="33"/>
        <v>Начисление услуг 00000001294 от 29.02.2024 23:59:59</v>
      </c>
    </row>
    <row r="1033" spans="1:5" x14ac:dyDescent="0.3">
      <c r="A1033" s="148" t="s">
        <v>730</v>
      </c>
      <c r="B1033" s="148"/>
      <c r="C1033" s="149">
        <v>31.63</v>
      </c>
      <c r="D1033" t="str">
        <f t="shared" si="32"/>
        <v>Начисление услуг 00000001294 от 29.02.2024 23:59:59</v>
      </c>
      <c r="E1033" t="str">
        <f t="shared" si="33"/>
        <v>л/с №0000000093705</v>
      </c>
    </row>
    <row r="1034" spans="1:5" x14ac:dyDescent="0.3">
      <c r="A1034" s="150" t="s">
        <v>879</v>
      </c>
      <c r="B1034" s="150"/>
      <c r="C1034" s="149">
        <v>31.63</v>
      </c>
      <c r="D1034" t="str">
        <f t="shared" si="32"/>
        <v>л/с №0000000093705</v>
      </c>
      <c r="E1034" t="str">
        <f t="shared" si="33"/>
        <v>4МР/ДУ-3/КЛ-12</v>
      </c>
    </row>
    <row r="1035" spans="1:5" x14ac:dyDescent="0.3">
      <c r="A1035" s="148" t="s">
        <v>402</v>
      </c>
      <c r="B1035" s="148" t="s">
        <v>403</v>
      </c>
      <c r="C1035" s="149">
        <v>31.63</v>
      </c>
      <c r="D1035" t="str">
        <f t="shared" si="32"/>
        <v>4МР/ДУ-3/КЛ-12</v>
      </c>
      <c r="E1035" t="str">
        <f t="shared" si="33"/>
        <v>Начисление услуг 00000001294 от 29.02.2024 23:59:59</v>
      </c>
    </row>
    <row r="1036" spans="1:5" x14ac:dyDescent="0.3">
      <c r="A1036" s="148" t="s">
        <v>731</v>
      </c>
      <c r="B1036" s="148"/>
      <c r="C1036" s="149">
        <v>31.63</v>
      </c>
      <c r="D1036" t="str">
        <f t="shared" si="32"/>
        <v>Начисление услуг 00000001294 от 29.02.2024 23:59:59</v>
      </c>
      <c r="E1036" t="str">
        <f t="shared" si="33"/>
        <v>л/с №0000000094407</v>
      </c>
    </row>
    <row r="1037" spans="1:5" x14ac:dyDescent="0.3">
      <c r="A1037" s="150" t="s">
        <v>879</v>
      </c>
      <c r="B1037" s="150"/>
      <c r="C1037" s="149">
        <v>31.63</v>
      </c>
      <c r="D1037" t="str">
        <f t="shared" si="32"/>
        <v>л/с №0000000094407</v>
      </c>
      <c r="E1037" t="str">
        <f t="shared" si="33"/>
        <v>4МР/ДУ-3/КЛ-13</v>
      </c>
    </row>
    <row r="1038" spans="1:5" x14ac:dyDescent="0.3">
      <c r="A1038" s="148" t="s">
        <v>404</v>
      </c>
      <c r="B1038" s="148" t="s">
        <v>405</v>
      </c>
      <c r="C1038" s="149">
        <v>31.63</v>
      </c>
      <c r="D1038" t="str">
        <f t="shared" si="32"/>
        <v>4МР/ДУ-3/КЛ-13</v>
      </c>
      <c r="E1038" t="str">
        <f t="shared" si="33"/>
        <v>Начисление услуг 00000001294 от 29.02.2024 23:59:59</v>
      </c>
    </row>
    <row r="1039" spans="1:5" x14ac:dyDescent="0.3">
      <c r="A1039" s="148" t="s">
        <v>732</v>
      </c>
      <c r="B1039" s="148"/>
      <c r="C1039" s="149">
        <v>31.63</v>
      </c>
      <c r="D1039" t="str">
        <f t="shared" si="32"/>
        <v>Начисление услуг 00000001294 от 29.02.2024 23:59:59</v>
      </c>
      <c r="E1039" t="str">
        <f t="shared" si="33"/>
        <v>л/с №0000000094848</v>
      </c>
    </row>
    <row r="1040" spans="1:5" x14ac:dyDescent="0.3">
      <c r="A1040" s="150" t="s">
        <v>879</v>
      </c>
      <c r="B1040" s="150"/>
      <c r="C1040" s="149">
        <v>31.63</v>
      </c>
      <c r="D1040" t="str">
        <f t="shared" si="32"/>
        <v>л/с №0000000094848</v>
      </c>
      <c r="E1040" t="str">
        <f t="shared" si="33"/>
        <v>4МР/ДУ-3/КЛ-14</v>
      </c>
    </row>
    <row r="1041" spans="1:5" x14ac:dyDescent="0.3">
      <c r="A1041" s="148" t="s">
        <v>406</v>
      </c>
      <c r="B1041" s="148" t="s">
        <v>407</v>
      </c>
      <c r="C1041" s="149">
        <v>48.38</v>
      </c>
      <c r="D1041" t="str">
        <f t="shared" si="32"/>
        <v>4МР/ДУ-3/КЛ-14</v>
      </c>
      <c r="E1041" t="str">
        <f t="shared" si="33"/>
        <v>Начисление услуг 00000001294 от 29.02.2024 23:59:59</v>
      </c>
    </row>
    <row r="1042" spans="1:5" x14ac:dyDescent="0.3">
      <c r="A1042" s="148" t="s">
        <v>733</v>
      </c>
      <c r="B1042" s="148"/>
      <c r="C1042" s="149">
        <v>48.38</v>
      </c>
      <c r="D1042" t="str">
        <f t="shared" si="32"/>
        <v>Начисление услуг 00000001294 от 29.02.2024 23:59:59</v>
      </c>
      <c r="E1042" t="str">
        <f t="shared" si="33"/>
        <v>л/с №0000000093699</v>
      </c>
    </row>
    <row r="1043" spans="1:5" x14ac:dyDescent="0.3">
      <c r="A1043" s="150" t="s">
        <v>879</v>
      </c>
      <c r="B1043" s="150"/>
      <c r="C1043" s="149">
        <v>48.38</v>
      </c>
      <c r="D1043" t="str">
        <f t="shared" si="32"/>
        <v>л/с №0000000093699</v>
      </c>
      <c r="E1043" t="str">
        <f t="shared" si="33"/>
        <v>4МР/ДУ-3/КЛ-15</v>
      </c>
    </row>
    <row r="1044" spans="1:5" x14ac:dyDescent="0.3">
      <c r="A1044" s="148" t="s">
        <v>408</v>
      </c>
      <c r="B1044" s="148" t="s">
        <v>409</v>
      </c>
      <c r="C1044" s="149">
        <v>26.05</v>
      </c>
      <c r="D1044" t="str">
        <f t="shared" si="32"/>
        <v>4МР/ДУ-3/КЛ-15</v>
      </c>
      <c r="E1044" t="str">
        <f t="shared" si="33"/>
        <v>Начисление услуг 00000001294 от 29.02.2024 23:59:59</v>
      </c>
    </row>
    <row r="1045" spans="1:5" x14ac:dyDescent="0.3">
      <c r="A1045" s="148" t="s">
        <v>734</v>
      </c>
      <c r="B1045" s="148"/>
      <c r="C1045" s="149">
        <v>26.05</v>
      </c>
      <c r="D1045" t="str">
        <f t="shared" si="32"/>
        <v>Начисление услуг 00000001294 от 29.02.2024 23:59:59</v>
      </c>
      <c r="E1045" t="str">
        <f t="shared" si="33"/>
        <v>л/с №0000000095818</v>
      </c>
    </row>
    <row r="1046" spans="1:5" x14ac:dyDescent="0.3">
      <c r="A1046" s="150" t="s">
        <v>879</v>
      </c>
      <c r="B1046" s="150"/>
      <c r="C1046" s="149">
        <v>26.05</v>
      </c>
      <c r="D1046" t="str">
        <f t="shared" si="32"/>
        <v>л/с №0000000095818</v>
      </c>
      <c r="E1046" t="str">
        <f t="shared" si="33"/>
        <v>4МР/ДУ-3/КЛ-16</v>
      </c>
    </row>
    <row r="1047" spans="1:5" x14ac:dyDescent="0.3">
      <c r="A1047" s="148" t="s">
        <v>410</v>
      </c>
      <c r="B1047" s="148" t="s">
        <v>411</v>
      </c>
      <c r="C1047" s="149">
        <v>25.12</v>
      </c>
      <c r="D1047" t="str">
        <f t="shared" si="32"/>
        <v>4МР/ДУ-3/КЛ-16</v>
      </c>
      <c r="E1047" t="str">
        <f t="shared" si="33"/>
        <v>Начисление услуг 00000001294 от 29.02.2024 23:59:59</v>
      </c>
    </row>
    <row r="1048" spans="1:5" x14ac:dyDescent="0.3">
      <c r="A1048" s="148" t="s">
        <v>735</v>
      </c>
      <c r="B1048" s="148"/>
      <c r="C1048" s="149">
        <v>25.12</v>
      </c>
      <c r="D1048" t="str">
        <f t="shared" si="32"/>
        <v>Начисление услуг 00000001294 от 29.02.2024 23:59:59</v>
      </c>
      <c r="E1048" t="str">
        <f t="shared" si="33"/>
        <v>л/с №0000000095816</v>
      </c>
    </row>
    <row r="1049" spans="1:5" x14ac:dyDescent="0.3">
      <c r="A1049" s="150" t="s">
        <v>879</v>
      </c>
      <c r="B1049" s="150"/>
      <c r="C1049" s="149">
        <v>25.12</v>
      </c>
      <c r="D1049" t="str">
        <f t="shared" si="32"/>
        <v>л/с №0000000095816</v>
      </c>
      <c r="E1049" t="str">
        <f t="shared" si="33"/>
        <v>4МР/ДУ-3/КЛ-17</v>
      </c>
    </row>
    <row r="1050" spans="1:5" x14ac:dyDescent="0.3">
      <c r="A1050" s="148" t="s">
        <v>412</v>
      </c>
      <c r="B1050" s="148" t="s">
        <v>413</v>
      </c>
      <c r="C1050" s="149">
        <v>25.12</v>
      </c>
      <c r="D1050" t="str">
        <f t="shared" si="32"/>
        <v>4МР/ДУ-3/КЛ-17</v>
      </c>
      <c r="E1050" t="str">
        <f t="shared" si="33"/>
        <v>Начисление услуг 00000001294 от 29.02.2024 23:59:59</v>
      </c>
    </row>
    <row r="1051" spans="1:5" x14ac:dyDescent="0.3">
      <c r="A1051" s="148" t="s">
        <v>736</v>
      </c>
      <c r="B1051" s="148"/>
      <c r="C1051" s="149">
        <v>25.12</v>
      </c>
      <c r="D1051" t="str">
        <f t="shared" si="32"/>
        <v>Начисление услуг 00000001294 от 29.02.2024 23:59:59</v>
      </c>
      <c r="E1051" t="str">
        <f t="shared" si="33"/>
        <v>л/с №0000000095817</v>
      </c>
    </row>
    <row r="1052" spans="1:5" x14ac:dyDescent="0.3">
      <c r="A1052" s="150" t="s">
        <v>879</v>
      </c>
      <c r="B1052" s="150"/>
      <c r="C1052" s="149">
        <v>25.12</v>
      </c>
      <c r="D1052" t="str">
        <f t="shared" si="32"/>
        <v>л/с №0000000095817</v>
      </c>
      <c r="E1052" t="str">
        <f t="shared" si="33"/>
        <v>4МР/ДУ-3/КЛ-18</v>
      </c>
    </row>
    <row r="1053" spans="1:5" x14ac:dyDescent="0.3">
      <c r="A1053" s="148" t="s">
        <v>414</v>
      </c>
      <c r="B1053" s="148" t="s">
        <v>415</v>
      </c>
      <c r="C1053" s="149">
        <v>24.19</v>
      </c>
      <c r="D1053" t="str">
        <f t="shared" si="32"/>
        <v>4МР/ДУ-3/КЛ-18</v>
      </c>
      <c r="E1053" t="str">
        <f t="shared" si="33"/>
        <v>Начисление услуг 00000001294 от 29.02.2024 23:59:59</v>
      </c>
    </row>
    <row r="1054" spans="1:5" x14ac:dyDescent="0.3">
      <c r="A1054" s="148" t="s">
        <v>737</v>
      </c>
      <c r="B1054" s="148"/>
      <c r="C1054" s="149">
        <v>24.19</v>
      </c>
      <c r="D1054" t="str">
        <f t="shared" si="32"/>
        <v>Начисление услуг 00000001294 от 29.02.2024 23:59:59</v>
      </c>
      <c r="E1054" t="str">
        <f t="shared" si="33"/>
        <v>л/с №0000000112481</v>
      </c>
    </row>
    <row r="1055" spans="1:5" x14ac:dyDescent="0.3">
      <c r="A1055" s="150" t="s">
        <v>879</v>
      </c>
      <c r="B1055" s="150"/>
      <c r="C1055" s="149">
        <v>24.19</v>
      </c>
      <c r="D1055" t="str">
        <f t="shared" si="32"/>
        <v>л/с №0000000112481</v>
      </c>
      <c r="E1055" t="str">
        <f t="shared" si="33"/>
        <v>4МР/ДУ-3/КЛ-19/ВТОР</v>
      </c>
    </row>
    <row r="1056" spans="1:5" x14ac:dyDescent="0.3">
      <c r="A1056" s="148" t="s">
        <v>416</v>
      </c>
      <c r="B1056" s="148" t="s">
        <v>417</v>
      </c>
      <c r="C1056" s="149">
        <v>20.47</v>
      </c>
      <c r="D1056" t="str">
        <f t="shared" si="32"/>
        <v>4МР/ДУ-3/КЛ-19/ВТОР</v>
      </c>
      <c r="E1056" t="str">
        <f t="shared" si="33"/>
        <v>Начисление услуг 00000001294 от 29.02.2024 23:59:59</v>
      </c>
    </row>
    <row r="1057" spans="1:5" x14ac:dyDescent="0.3">
      <c r="A1057" s="148" t="s">
        <v>738</v>
      </c>
      <c r="B1057" s="148"/>
      <c r="C1057" s="149">
        <v>20.47</v>
      </c>
      <c r="D1057" t="str">
        <f t="shared" si="32"/>
        <v>Начисление услуг 00000001294 от 29.02.2024 23:59:59</v>
      </c>
      <c r="E1057" t="str">
        <f t="shared" si="33"/>
        <v>л/с №0000000113637</v>
      </c>
    </row>
    <row r="1058" spans="1:5" x14ac:dyDescent="0.3">
      <c r="A1058" s="150" t="s">
        <v>879</v>
      </c>
      <c r="B1058" s="150"/>
      <c r="C1058" s="149">
        <v>20.47</v>
      </c>
      <c r="D1058" t="str">
        <f t="shared" si="32"/>
        <v>л/с №0000000113637</v>
      </c>
      <c r="E1058" t="str">
        <f t="shared" si="33"/>
        <v>4МР/ДУ-3/КЛ-1/ВТОР</v>
      </c>
    </row>
    <row r="1059" spans="1:5" x14ac:dyDescent="0.3">
      <c r="A1059" s="148" t="s">
        <v>418</v>
      </c>
      <c r="B1059" s="148" t="s">
        <v>419</v>
      </c>
      <c r="C1059" s="149">
        <v>48.38</v>
      </c>
      <c r="D1059" t="str">
        <f t="shared" si="32"/>
        <v>4МР/ДУ-3/КЛ-1/ВТОР</v>
      </c>
      <c r="E1059" t="str">
        <f t="shared" si="33"/>
        <v>Начисление услуг 00000001294 от 29.02.2024 23:59:59</v>
      </c>
    </row>
    <row r="1060" spans="1:5" x14ac:dyDescent="0.3">
      <c r="A1060" s="148" t="s">
        <v>739</v>
      </c>
      <c r="B1060" s="148"/>
      <c r="C1060" s="149">
        <v>48.38</v>
      </c>
      <c r="D1060" t="str">
        <f t="shared" si="32"/>
        <v>Начисление услуг 00000001294 от 29.02.2024 23:59:59</v>
      </c>
      <c r="E1060" t="str">
        <f t="shared" si="33"/>
        <v>л/с №0000000095423</v>
      </c>
    </row>
    <row r="1061" spans="1:5" x14ac:dyDescent="0.3">
      <c r="A1061" s="150" t="s">
        <v>879</v>
      </c>
      <c r="B1061" s="150"/>
      <c r="C1061" s="149">
        <v>48.38</v>
      </c>
      <c r="D1061" t="str">
        <f t="shared" si="32"/>
        <v>л/с №0000000095423</v>
      </c>
      <c r="E1061" t="str">
        <f t="shared" si="33"/>
        <v>4МР/ДУ-3/КЛ-20</v>
      </c>
    </row>
    <row r="1062" spans="1:5" x14ac:dyDescent="0.3">
      <c r="A1062" s="148" t="s">
        <v>420</v>
      </c>
      <c r="B1062" s="148" t="s">
        <v>421</v>
      </c>
      <c r="C1062" s="149">
        <v>24.19</v>
      </c>
      <c r="D1062" t="str">
        <f t="shared" si="32"/>
        <v>4МР/ДУ-3/КЛ-20</v>
      </c>
      <c r="E1062" t="str">
        <f t="shared" si="33"/>
        <v>Начисление услуг 00000001294 от 29.02.2024 23:59:59</v>
      </c>
    </row>
    <row r="1063" spans="1:5" x14ac:dyDescent="0.3">
      <c r="A1063" s="148" t="s">
        <v>740</v>
      </c>
      <c r="B1063" s="148"/>
      <c r="C1063" s="149">
        <v>24.19</v>
      </c>
      <c r="D1063" t="str">
        <f t="shared" si="32"/>
        <v>Начисление услуг 00000001294 от 29.02.2024 23:59:59</v>
      </c>
      <c r="E1063" t="str">
        <f t="shared" si="33"/>
        <v>л/с №0000000095844</v>
      </c>
    </row>
    <row r="1064" spans="1:5" x14ac:dyDescent="0.3">
      <c r="A1064" s="150" t="s">
        <v>879</v>
      </c>
      <c r="B1064" s="150"/>
      <c r="C1064" s="149">
        <v>24.19</v>
      </c>
      <c r="D1064" t="str">
        <f t="shared" si="32"/>
        <v>л/с №0000000095844</v>
      </c>
      <c r="E1064" t="str">
        <f t="shared" si="33"/>
        <v>4МР/ДУ-3/КЛ-21</v>
      </c>
    </row>
    <row r="1065" spans="1:5" x14ac:dyDescent="0.3">
      <c r="A1065" s="148" t="s">
        <v>422</v>
      </c>
      <c r="B1065" s="148" t="s">
        <v>423</v>
      </c>
      <c r="C1065" s="149">
        <v>20.47</v>
      </c>
      <c r="D1065" t="str">
        <f t="shared" ref="D1065:D1128" si="34">A1066</f>
        <v>4МР/ДУ-3/КЛ-21</v>
      </c>
      <c r="E1065" t="str">
        <f t="shared" ref="E1065:E1128" si="35">A1067</f>
        <v>Начисление услуг 00000001294 от 29.02.2024 23:59:59</v>
      </c>
    </row>
    <row r="1066" spans="1:5" x14ac:dyDescent="0.3">
      <c r="A1066" s="148" t="s">
        <v>741</v>
      </c>
      <c r="B1066" s="148"/>
      <c r="C1066" s="149">
        <v>20.47</v>
      </c>
      <c r="D1066" t="str">
        <f t="shared" si="34"/>
        <v>Начисление услуг 00000001294 от 29.02.2024 23:59:59</v>
      </c>
      <c r="E1066" t="str">
        <f t="shared" si="35"/>
        <v>л/с №0000000093975</v>
      </c>
    </row>
    <row r="1067" spans="1:5" x14ac:dyDescent="0.3">
      <c r="A1067" s="150" t="s">
        <v>879</v>
      </c>
      <c r="B1067" s="150"/>
      <c r="C1067" s="149">
        <v>20.47</v>
      </c>
      <c r="D1067" t="str">
        <f t="shared" si="34"/>
        <v>л/с №0000000093975</v>
      </c>
      <c r="E1067" t="str">
        <f t="shared" si="35"/>
        <v>4МР/ДУ-3/КЛ-22</v>
      </c>
    </row>
    <row r="1068" spans="1:5" x14ac:dyDescent="0.3">
      <c r="A1068" s="148" t="s">
        <v>424</v>
      </c>
      <c r="B1068" s="148" t="s">
        <v>425</v>
      </c>
      <c r="C1068" s="149">
        <v>25.12</v>
      </c>
      <c r="D1068" t="str">
        <f t="shared" si="34"/>
        <v>4МР/ДУ-3/КЛ-22</v>
      </c>
      <c r="E1068" t="str">
        <f t="shared" si="35"/>
        <v>Начисление услуг 00000001294 от 29.02.2024 23:59:59</v>
      </c>
    </row>
    <row r="1069" spans="1:5" x14ac:dyDescent="0.3">
      <c r="A1069" s="148" t="s">
        <v>742</v>
      </c>
      <c r="B1069" s="148"/>
      <c r="C1069" s="149">
        <v>25.12</v>
      </c>
      <c r="D1069" t="str">
        <f t="shared" si="34"/>
        <v>Начисление услуг 00000001294 от 29.02.2024 23:59:59</v>
      </c>
      <c r="E1069" t="str">
        <f t="shared" si="35"/>
        <v>л/с №0000000093976</v>
      </c>
    </row>
    <row r="1070" spans="1:5" x14ac:dyDescent="0.3">
      <c r="A1070" s="150" t="s">
        <v>879</v>
      </c>
      <c r="B1070" s="150"/>
      <c r="C1070" s="149">
        <v>25.12</v>
      </c>
      <c r="D1070" t="str">
        <f t="shared" si="34"/>
        <v>л/с №0000000093976</v>
      </c>
      <c r="E1070" t="str">
        <f t="shared" si="35"/>
        <v>4МР/ДУ-3/КЛ-23</v>
      </c>
    </row>
    <row r="1071" spans="1:5" x14ac:dyDescent="0.3">
      <c r="A1071" s="148" t="s">
        <v>426</v>
      </c>
      <c r="B1071" s="148" t="s">
        <v>427</v>
      </c>
      <c r="C1071" s="149">
        <v>43.73</v>
      </c>
      <c r="D1071" t="str">
        <f t="shared" si="34"/>
        <v>4МР/ДУ-3/КЛ-23</v>
      </c>
      <c r="E1071" t="str">
        <f t="shared" si="35"/>
        <v>Начисление услуг 00000001294 от 29.02.2024 23:59:59</v>
      </c>
    </row>
    <row r="1072" spans="1:5" x14ac:dyDescent="0.3">
      <c r="A1072" s="148" t="s">
        <v>743</v>
      </c>
      <c r="B1072" s="148"/>
      <c r="C1072" s="149">
        <v>43.73</v>
      </c>
      <c r="D1072" t="str">
        <f t="shared" si="34"/>
        <v>Начисление услуг 00000001294 от 29.02.2024 23:59:59</v>
      </c>
      <c r="E1072" t="str">
        <f t="shared" si="35"/>
        <v>л/с №0000000127524</v>
      </c>
    </row>
    <row r="1073" spans="1:5" x14ac:dyDescent="0.3">
      <c r="A1073" s="150" t="s">
        <v>879</v>
      </c>
      <c r="B1073" s="150"/>
      <c r="C1073" s="149">
        <v>43.73</v>
      </c>
      <c r="D1073" t="str">
        <f t="shared" si="34"/>
        <v>л/с №0000000127524</v>
      </c>
      <c r="E1073" t="str">
        <f t="shared" si="35"/>
        <v>4МР/ДУ-3/КЛ-24Втор-1</v>
      </c>
    </row>
    <row r="1074" spans="1:5" x14ac:dyDescent="0.3">
      <c r="A1074" s="148" t="s">
        <v>428</v>
      </c>
      <c r="B1074" s="148" t="s">
        <v>429</v>
      </c>
      <c r="C1074" s="149">
        <v>21.4</v>
      </c>
      <c r="D1074" t="str">
        <f t="shared" si="34"/>
        <v>4МР/ДУ-3/КЛ-24Втор-1</v>
      </c>
      <c r="E1074" t="str">
        <f t="shared" si="35"/>
        <v>Начисление услуг 00000001294 от 29.02.2024 23:59:59</v>
      </c>
    </row>
    <row r="1075" spans="1:5" x14ac:dyDescent="0.3">
      <c r="A1075" s="148" t="s">
        <v>744</v>
      </c>
      <c r="B1075" s="148"/>
      <c r="C1075" s="149">
        <v>21.4</v>
      </c>
      <c r="D1075" t="str">
        <f t="shared" si="34"/>
        <v>Начисление услуг 00000001294 от 29.02.2024 23:59:59</v>
      </c>
      <c r="E1075" t="str">
        <f t="shared" si="35"/>
        <v>л/с №0000000093817</v>
      </c>
    </row>
    <row r="1076" spans="1:5" x14ac:dyDescent="0.3">
      <c r="A1076" s="150" t="s">
        <v>879</v>
      </c>
      <c r="B1076" s="150"/>
      <c r="C1076" s="149">
        <v>21.4</v>
      </c>
      <c r="D1076" t="str">
        <f t="shared" si="34"/>
        <v>л/с №0000000093817</v>
      </c>
      <c r="E1076" t="str">
        <f t="shared" si="35"/>
        <v>4МР/ДУ-3/КЛ-25</v>
      </c>
    </row>
    <row r="1077" spans="1:5" x14ac:dyDescent="0.3">
      <c r="A1077" s="148" t="s">
        <v>430</v>
      </c>
      <c r="B1077" s="148" t="s">
        <v>431</v>
      </c>
      <c r="C1077" s="149">
        <v>26.05</v>
      </c>
      <c r="D1077" t="str">
        <f t="shared" si="34"/>
        <v>4МР/ДУ-3/КЛ-25</v>
      </c>
      <c r="E1077" t="str">
        <f t="shared" si="35"/>
        <v>Начисление услуг 00000001294 от 29.02.2024 23:59:59</v>
      </c>
    </row>
    <row r="1078" spans="1:5" x14ac:dyDescent="0.3">
      <c r="A1078" s="148" t="s">
        <v>745</v>
      </c>
      <c r="B1078" s="148"/>
      <c r="C1078" s="149">
        <v>26.05</v>
      </c>
      <c r="D1078" t="str">
        <f t="shared" si="34"/>
        <v>Начисление услуг 00000001294 от 29.02.2024 23:59:59</v>
      </c>
      <c r="E1078" t="str">
        <f t="shared" si="35"/>
        <v>л/с №0000000093818</v>
      </c>
    </row>
    <row r="1079" spans="1:5" x14ac:dyDescent="0.3">
      <c r="A1079" s="150" t="s">
        <v>879</v>
      </c>
      <c r="B1079" s="150"/>
      <c r="C1079" s="149">
        <v>26.05</v>
      </c>
      <c r="D1079" t="str">
        <f t="shared" si="34"/>
        <v>л/с №0000000093818</v>
      </c>
      <c r="E1079" t="str">
        <f t="shared" si="35"/>
        <v>4МР/ДУ-3/КЛ-26</v>
      </c>
    </row>
    <row r="1080" spans="1:5" x14ac:dyDescent="0.3">
      <c r="A1080" s="148" t="s">
        <v>432</v>
      </c>
      <c r="B1080" s="148" t="s">
        <v>433</v>
      </c>
      <c r="C1080" s="149">
        <v>26.05</v>
      </c>
      <c r="D1080" t="str">
        <f t="shared" si="34"/>
        <v>4МР/ДУ-3/КЛ-26</v>
      </c>
      <c r="E1080" t="str">
        <f t="shared" si="35"/>
        <v>Начисление услуг 00000001294 от 29.02.2024 23:59:59</v>
      </c>
    </row>
    <row r="1081" spans="1:5" x14ac:dyDescent="0.3">
      <c r="A1081" s="148" t="s">
        <v>746</v>
      </c>
      <c r="B1081" s="148"/>
      <c r="C1081" s="149">
        <v>26.05</v>
      </c>
      <c r="D1081" t="str">
        <f t="shared" si="34"/>
        <v>Начисление услуг 00000001294 от 29.02.2024 23:59:59</v>
      </c>
      <c r="E1081" t="str">
        <f t="shared" si="35"/>
        <v>л/с №0000000095846</v>
      </c>
    </row>
    <row r="1082" spans="1:5" x14ac:dyDescent="0.3">
      <c r="A1082" s="150" t="s">
        <v>879</v>
      </c>
      <c r="B1082" s="150"/>
      <c r="C1082" s="149">
        <v>26.05</v>
      </c>
      <c r="D1082" t="str">
        <f t="shared" si="34"/>
        <v>л/с №0000000095846</v>
      </c>
      <c r="E1082" t="str">
        <f t="shared" si="35"/>
        <v>4МР/ДУ-3/КЛ-27</v>
      </c>
    </row>
    <row r="1083" spans="1:5" x14ac:dyDescent="0.3">
      <c r="A1083" s="148" t="s">
        <v>434</v>
      </c>
      <c r="B1083" s="148" t="s">
        <v>435</v>
      </c>
      <c r="C1083" s="149">
        <v>41.87</v>
      </c>
      <c r="D1083" t="str">
        <f t="shared" si="34"/>
        <v>4МР/ДУ-3/КЛ-27</v>
      </c>
      <c r="E1083" t="str">
        <f t="shared" si="35"/>
        <v>Начисление услуг 00000001294 от 29.02.2024 23:59:59</v>
      </c>
    </row>
    <row r="1084" spans="1:5" x14ac:dyDescent="0.3">
      <c r="A1084" s="148" t="s">
        <v>747</v>
      </c>
      <c r="B1084" s="148"/>
      <c r="C1084" s="149">
        <v>41.87</v>
      </c>
      <c r="D1084" t="str">
        <f t="shared" si="34"/>
        <v>Начисление услуг 00000001294 от 29.02.2024 23:59:59</v>
      </c>
      <c r="E1084" t="str">
        <f t="shared" si="35"/>
        <v>л/с №0000000094850</v>
      </c>
    </row>
    <row r="1085" spans="1:5" x14ac:dyDescent="0.3">
      <c r="A1085" s="150" t="s">
        <v>879</v>
      </c>
      <c r="B1085" s="150"/>
      <c r="C1085" s="149">
        <v>41.87</v>
      </c>
      <c r="D1085" t="str">
        <f t="shared" si="34"/>
        <v>л/с №0000000094850</v>
      </c>
      <c r="E1085" t="str">
        <f t="shared" si="35"/>
        <v>4МР/ДУ-3/КЛ-28</v>
      </c>
    </row>
    <row r="1086" spans="1:5" x14ac:dyDescent="0.3">
      <c r="A1086" s="148" t="s">
        <v>436</v>
      </c>
      <c r="B1086" s="148" t="s">
        <v>437</v>
      </c>
      <c r="C1086" s="149">
        <v>36.28</v>
      </c>
      <c r="D1086" t="str">
        <f t="shared" si="34"/>
        <v>4МР/ДУ-3/КЛ-28</v>
      </c>
      <c r="E1086" t="str">
        <f t="shared" si="35"/>
        <v>Начисление услуг 00000001294 от 29.02.2024 23:59:59</v>
      </c>
    </row>
    <row r="1087" spans="1:5" x14ac:dyDescent="0.3">
      <c r="A1087" s="148" t="s">
        <v>748</v>
      </c>
      <c r="B1087" s="148"/>
      <c r="C1087" s="149">
        <v>36.28</v>
      </c>
      <c r="D1087" t="str">
        <f t="shared" si="34"/>
        <v>Начисление услуг 00000001294 от 29.02.2024 23:59:59</v>
      </c>
      <c r="E1087" t="str">
        <f t="shared" si="35"/>
        <v>л/с №0000000093706</v>
      </c>
    </row>
    <row r="1088" spans="1:5" x14ac:dyDescent="0.3">
      <c r="A1088" s="150" t="s">
        <v>879</v>
      </c>
      <c r="B1088" s="150"/>
      <c r="C1088" s="149">
        <v>36.28</v>
      </c>
      <c r="D1088" t="str">
        <f t="shared" si="34"/>
        <v>л/с №0000000093706</v>
      </c>
      <c r="E1088" t="str">
        <f t="shared" si="35"/>
        <v>4МР/ДУ-3/КЛ-29</v>
      </c>
    </row>
    <row r="1089" spans="1:5" x14ac:dyDescent="0.3">
      <c r="A1089" s="148" t="s">
        <v>438</v>
      </c>
      <c r="B1089" s="148" t="s">
        <v>439</v>
      </c>
      <c r="C1089" s="149">
        <v>33.49</v>
      </c>
      <c r="D1089" t="str">
        <f t="shared" si="34"/>
        <v>4МР/ДУ-3/КЛ-29</v>
      </c>
      <c r="E1089" t="str">
        <f t="shared" si="35"/>
        <v>Начисление услуг 00000001294 от 29.02.2024 23:59:59</v>
      </c>
    </row>
    <row r="1090" spans="1:5" x14ac:dyDescent="0.3">
      <c r="A1090" s="148" t="s">
        <v>749</v>
      </c>
      <c r="B1090" s="148"/>
      <c r="C1090" s="149">
        <v>33.49</v>
      </c>
      <c r="D1090" t="str">
        <f t="shared" si="34"/>
        <v>Начисление услуг 00000001294 от 29.02.2024 23:59:59</v>
      </c>
      <c r="E1090" t="str">
        <f t="shared" si="35"/>
        <v>л/с №0000000093707</v>
      </c>
    </row>
    <row r="1091" spans="1:5" x14ac:dyDescent="0.3">
      <c r="A1091" s="150" t="s">
        <v>879</v>
      </c>
      <c r="B1091" s="150"/>
      <c r="C1091" s="149">
        <v>33.49</v>
      </c>
      <c r="D1091" t="str">
        <f t="shared" si="34"/>
        <v>л/с №0000000093707</v>
      </c>
      <c r="E1091" t="str">
        <f t="shared" si="35"/>
        <v>4МР/ДУ-3/КЛ-02</v>
      </c>
    </row>
    <row r="1092" spans="1:5" x14ac:dyDescent="0.3">
      <c r="A1092" s="148" t="s">
        <v>440</v>
      </c>
      <c r="B1092" s="148" t="s">
        <v>441</v>
      </c>
      <c r="C1092" s="149">
        <v>23.26</v>
      </c>
      <c r="D1092" t="str">
        <f t="shared" si="34"/>
        <v>4МР/ДУ-3/КЛ-02</v>
      </c>
      <c r="E1092" t="str">
        <f t="shared" si="35"/>
        <v>Начисление услуг 00000001294 от 29.02.2024 23:59:59</v>
      </c>
    </row>
    <row r="1093" spans="1:5" x14ac:dyDescent="0.3">
      <c r="A1093" s="148" t="s">
        <v>750</v>
      </c>
      <c r="B1093" s="148"/>
      <c r="C1093" s="149">
        <v>23.26</v>
      </c>
      <c r="D1093" t="str">
        <f t="shared" si="34"/>
        <v>Начисление услуг 00000001294 от 29.02.2024 23:59:59</v>
      </c>
      <c r="E1093" t="str">
        <f t="shared" si="35"/>
        <v>л/с №0000000093703</v>
      </c>
    </row>
    <row r="1094" spans="1:5" x14ac:dyDescent="0.3">
      <c r="A1094" s="150" t="s">
        <v>879</v>
      </c>
      <c r="B1094" s="150"/>
      <c r="C1094" s="149">
        <v>23.26</v>
      </c>
      <c r="D1094" t="str">
        <f t="shared" si="34"/>
        <v>л/с №0000000093703</v>
      </c>
      <c r="E1094" t="str">
        <f t="shared" si="35"/>
        <v>4МР/ДУ-3/КЛ-30</v>
      </c>
    </row>
    <row r="1095" spans="1:5" x14ac:dyDescent="0.3">
      <c r="A1095" s="148" t="s">
        <v>442</v>
      </c>
      <c r="B1095" s="148" t="s">
        <v>443</v>
      </c>
      <c r="C1095" s="149">
        <v>33.49</v>
      </c>
      <c r="D1095" t="str">
        <f t="shared" si="34"/>
        <v>4МР/ДУ-3/КЛ-30</v>
      </c>
      <c r="E1095" t="str">
        <f t="shared" si="35"/>
        <v>Начисление услуг 00000001294 от 29.02.2024 23:59:59</v>
      </c>
    </row>
    <row r="1096" spans="1:5" x14ac:dyDescent="0.3">
      <c r="A1096" s="148" t="s">
        <v>751</v>
      </c>
      <c r="B1096" s="148"/>
      <c r="C1096" s="149">
        <v>33.49</v>
      </c>
      <c r="D1096" t="str">
        <f t="shared" si="34"/>
        <v>Начисление услуг 00000001294 от 29.02.2024 23:59:59</v>
      </c>
      <c r="E1096" t="str">
        <f t="shared" si="35"/>
        <v>л/с №0000000093709</v>
      </c>
    </row>
    <row r="1097" spans="1:5" x14ac:dyDescent="0.3">
      <c r="A1097" s="150" t="s">
        <v>879</v>
      </c>
      <c r="B1097" s="150"/>
      <c r="C1097" s="149">
        <v>33.49</v>
      </c>
      <c r="D1097" t="str">
        <f t="shared" si="34"/>
        <v>л/с №0000000093709</v>
      </c>
      <c r="E1097" t="str">
        <f t="shared" si="35"/>
        <v>4МР/ДУ-3/КЛ-31</v>
      </c>
    </row>
    <row r="1098" spans="1:5" x14ac:dyDescent="0.3">
      <c r="A1098" s="148" t="s">
        <v>444</v>
      </c>
      <c r="B1098" s="148" t="s">
        <v>445</v>
      </c>
      <c r="C1098" s="149">
        <v>33.49</v>
      </c>
      <c r="D1098" t="str">
        <f t="shared" si="34"/>
        <v>4МР/ДУ-3/КЛ-31</v>
      </c>
      <c r="E1098" t="str">
        <f t="shared" si="35"/>
        <v>Начисление услуг 00000001294 от 29.02.2024 23:59:59</v>
      </c>
    </row>
    <row r="1099" spans="1:5" x14ac:dyDescent="0.3">
      <c r="A1099" s="148" t="s">
        <v>752</v>
      </c>
      <c r="B1099" s="148"/>
      <c r="C1099" s="149">
        <v>33.49</v>
      </c>
      <c r="D1099" t="str">
        <f t="shared" si="34"/>
        <v>Начисление услуг 00000001294 от 29.02.2024 23:59:59</v>
      </c>
      <c r="E1099" t="str">
        <f t="shared" si="35"/>
        <v>л/с №0000000093710</v>
      </c>
    </row>
    <row r="1100" spans="1:5" x14ac:dyDescent="0.3">
      <c r="A1100" s="150" t="s">
        <v>879</v>
      </c>
      <c r="B1100" s="150"/>
      <c r="C1100" s="149">
        <v>33.49</v>
      </c>
      <c r="D1100" t="str">
        <f t="shared" si="34"/>
        <v>л/с №0000000093710</v>
      </c>
      <c r="E1100" t="str">
        <f t="shared" si="35"/>
        <v>4МР/ДУ-3/КЛ-32</v>
      </c>
    </row>
    <row r="1101" spans="1:5" x14ac:dyDescent="0.3">
      <c r="A1101" s="148" t="s">
        <v>446</v>
      </c>
      <c r="B1101" s="148" t="s">
        <v>447</v>
      </c>
      <c r="C1101" s="149">
        <v>33.49</v>
      </c>
      <c r="D1101" t="str">
        <f t="shared" si="34"/>
        <v>4МР/ДУ-3/КЛ-32</v>
      </c>
      <c r="E1101" t="str">
        <f t="shared" si="35"/>
        <v>Начисление услуг 00000001294 от 29.02.2024 23:59:59</v>
      </c>
    </row>
    <row r="1102" spans="1:5" x14ac:dyDescent="0.3">
      <c r="A1102" s="148" t="s">
        <v>753</v>
      </c>
      <c r="B1102" s="148"/>
      <c r="C1102" s="149">
        <v>33.49</v>
      </c>
      <c r="D1102" t="str">
        <f t="shared" si="34"/>
        <v>Начисление услуг 00000001294 от 29.02.2024 23:59:59</v>
      </c>
      <c r="E1102" t="str">
        <f t="shared" si="35"/>
        <v>л/с №0000001155111</v>
      </c>
    </row>
    <row r="1103" spans="1:5" x14ac:dyDescent="0.3">
      <c r="A1103" s="150" t="s">
        <v>879</v>
      </c>
      <c r="B1103" s="150"/>
      <c r="C1103" s="149">
        <v>33.49</v>
      </c>
      <c r="D1103" t="str">
        <f t="shared" si="34"/>
        <v>л/с №0000001155111</v>
      </c>
      <c r="E1103" t="str">
        <f t="shared" si="35"/>
        <v>4МР/ДУ-3/КЛ-33/Втор-1</v>
      </c>
    </row>
    <row r="1104" spans="1:5" x14ac:dyDescent="0.3">
      <c r="A1104" s="148" t="s">
        <v>449</v>
      </c>
      <c r="B1104" s="148" t="s">
        <v>448</v>
      </c>
      <c r="C1104" s="149">
        <v>33.49</v>
      </c>
      <c r="D1104" t="str">
        <f t="shared" si="34"/>
        <v>4МР/ДУ-3/КЛ-33/Втор-1</v>
      </c>
      <c r="E1104" t="str">
        <f t="shared" si="35"/>
        <v>Начисление услуг 00000001294 от 29.02.2024 23:59:59</v>
      </c>
    </row>
    <row r="1105" spans="1:5" x14ac:dyDescent="0.3">
      <c r="A1105" s="148" t="s">
        <v>754</v>
      </c>
      <c r="B1105" s="148"/>
      <c r="C1105" s="149">
        <v>33.49</v>
      </c>
      <c r="D1105" t="str">
        <f t="shared" si="34"/>
        <v>Начисление услуг 00000001294 от 29.02.2024 23:59:59</v>
      </c>
      <c r="E1105" t="str">
        <f t="shared" si="35"/>
        <v>л/с №0000000094408</v>
      </c>
    </row>
    <row r="1106" spans="1:5" x14ac:dyDescent="0.3">
      <c r="A1106" s="150" t="s">
        <v>879</v>
      </c>
      <c r="B1106" s="150"/>
      <c r="C1106" s="149">
        <v>33.49</v>
      </c>
      <c r="D1106" t="str">
        <f t="shared" si="34"/>
        <v>л/с №0000000094408</v>
      </c>
      <c r="E1106" t="str">
        <f t="shared" si="35"/>
        <v>4МР/ДУ-3/КЛ-34</v>
      </c>
    </row>
    <row r="1107" spans="1:5" x14ac:dyDescent="0.3">
      <c r="A1107" s="148" t="s">
        <v>450</v>
      </c>
      <c r="B1107" s="148" t="s">
        <v>451</v>
      </c>
      <c r="C1107" s="149">
        <v>70.709999999999994</v>
      </c>
      <c r="D1107" t="str">
        <f t="shared" si="34"/>
        <v>4МР/ДУ-3/КЛ-34</v>
      </c>
      <c r="E1107" t="str">
        <f t="shared" si="35"/>
        <v>Начисление услуг 00000001294 от 29.02.2024 23:59:59</v>
      </c>
    </row>
    <row r="1108" spans="1:5" x14ac:dyDescent="0.3">
      <c r="A1108" s="148" t="s">
        <v>755</v>
      </c>
      <c r="B1108" s="148"/>
      <c r="C1108" s="149">
        <v>70.709999999999994</v>
      </c>
      <c r="D1108" t="str">
        <f t="shared" si="34"/>
        <v>Начисление услуг 00000001294 от 29.02.2024 23:59:59</v>
      </c>
      <c r="E1108" t="str">
        <f t="shared" si="35"/>
        <v>л/с №0000000093695</v>
      </c>
    </row>
    <row r="1109" spans="1:5" x14ac:dyDescent="0.3">
      <c r="A1109" s="150" t="s">
        <v>879</v>
      </c>
      <c r="B1109" s="150"/>
      <c r="C1109" s="149">
        <v>70.709999999999994</v>
      </c>
      <c r="D1109" t="str">
        <f t="shared" si="34"/>
        <v>л/с №0000000093695</v>
      </c>
      <c r="E1109" t="str">
        <f t="shared" si="35"/>
        <v>4МР/ДУ-3/КЛ-35</v>
      </c>
    </row>
    <row r="1110" spans="1:5" x14ac:dyDescent="0.3">
      <c r="A1110" s="148" t="s">
        <v>452</v>
      </c>
      <c r="B1110" s="148" t="s">
        <v>453</v>
      </c>
      <c r="C1110" s="149">
        <v>55.82</v>
      </c>
      <c r="D1110" t="str">
        <f t="shared" si="34"/>
        <v>4МР/ДУ-3/КЛ-35</v>
      </c>
      <c r="E1110" t="str">
        <f t="shared" si="35"/>
        <v>Начисление услуг 00000001294 от 29.02.2024 23:59:59</v>
      </c>
    </row>
    <row r="1111" spans="1:5" x14ac:dyDescent="0.3">
      <c r="A1111" s="148" t="s">
        <v>756</v>
      </c>
      <c r="B1111" s="148"/>
      <c r="C1111" s="149">
        <v>55.82</v>
      </c>
      <c r="D1111" t="str">
        <f t="shared" si="34"/>
        <v>Начисление услуг 00000001294 от 29.02.2024 23:59:59</v>
      </c>
      <c r="E1111" t="str">
        <f t="shared" si="35"/>
        <v>л/с №0000000093977</v>
      </c>
    </row>
    <row r="1112" spans="1:5" x14ac:dyDescent="0.3">
      <c r="A1112" s="150" t="s">
        <v>879</v>
      </c>
      <c r="B1112" s="150"/>
      <c r="C1112" s="149">
        <v>55.82</v>
      </c>
      <c r="D1112" t="str">
        <f t="shared" si="34"/>
        <v>л/с №0000000093977</v>
      </c>
      <c r="E1112" t="str">
        <f t="shared" si="35"/>
        <v>4МР/ДУ-3/КЛ-36</v>
      </c>
    </row>
    <row r="1113" spans="1:5" x14ac:dyDescent="0.3">
      <c r="A1113" s="148" t="s">
        <v>454</v>
      </c>
      <c r="B1113" s="148" t="s">
        <v>455</v>
      </c>
      <c r="C1113" s="149">
        <v>55.82</v>
      </c>
      <c r="D1113" t="str">
        <f t="shared" si="34"/>
        <v>4МР/ДУ-3/КЛ-36</v>
      </c>
      <c r="E1113" t="str">
        <f t="shared" si="35"/>
        <v>Начисление услуг 00000001294 от 29.02.2024 23:59:59</v>
      </c>
    </row>
    <row r="1114" spans="1:5" x14ac:dyDescent="0.3">
      <c r="A1114" s="148" t="s">
        <v>757</v>
      </c>
      <c r="B1114" s="148"/>
      <c r="C1114" s="149">
        <v>55.82</v>
      </c>
      <c r="D1114" t="str">
        <f t="shared" si="34"/>
        <v>Начисление услуг 00000001294 от 29.02.2024 23:59:59</v>
      </c>
      <c r="E1114" t="str">
        <f t="shared" si="35"/>
        <v>л/с №0000000093700</v>
      </c>
    </row>
    <row r="1115" spans="1:5" x14ac:dyDescent="0.3">
      <c r="A1115" s="150" t="s">
        <v>879</v>
      </c>
      <c r="B1115" s="150"/>
      <c r="C1115" s="149">
        <v>55.82</v>
      </c>
      <c r="D1115" t="str">
        <f t="shared" si="34"/>
        <v>л/с №0000000093700</v>
      </c>
      <c r="E1115" t="str">
        <f t="shared" si="35"/>
        <v>4МР/ДУ-3/КЛ-37</v>
      </c>
    </row>
    <row r="1116" spans="1:5" x14ac:dyDescent="0.3">
      <c r="A1116" s="148" t="s">
        <v>456</v>
      </c>
      <c r="B1116" s="148" t="s">
        <v>457</v>
      </c>
      <c r="C1116" s="149">
        <v>54.89</v>
      </c>
      <c r="D1116" t="str">
        <f t="shared" si="34"/>
        <v>4МР/ДУ-3/КЛ-37</v>
      </c>
      <c r="E1116" t="str">
        <f t="shared" si="35"/>
        <v>Начисление услуг 00000001294 от 29.02.2024 23:59:59</v>
      </c>
    </row>
    <row r="1117" spans="1:5" x14ac:dyDescent="0.3">
      <c r="A1117" s="148" t="s">
        <v>758</v>
      </c>
      <c r="B1117" s="148"/>
      <c r="C1117" s="149">
        <v>54.89</v>
      </c>
      <c r="D1117" t="str">
        <f t="shared" si="34"/>
        <v>Начисление услуг 00000001294 от 29.02.2024 23:59:59</v>
      </c>
      <c r="E1117" t="str">
        <f t="shared" si="35"/>
        <v>л/с №0000000094307</v>
      </c>
    </row>
    <row r="1118" spans="1:5" x14ac:dyDescent="0.3">
      <c r="A1118" s="150" t="s">
        <v>879</v>
      </c>
      <c r="B1118" s="150"/>
      <c r="C1118" s="149">
        <v>54.89</v>
      </c>
      <c r="D1118" t="str">
        <f t="shared" si="34"/>
        <v>л/с №0000000094307</v>
      </c>
      <c r="E1118" t="str">
        <f t="shared" si="35"/>
        <v>4МР/ДУ-3/КЛ-38</v>
      </c>
    </row>
    <row r="1119" spans="1:5" x14ac:dyDescent="0.3">
      <c r="A1119" s="148" t="s">
        <v>458</v>
      </c>
      <c r="B1119" s="148" t="s">
        <v>459</v>
      </c>
      <c r="C1119" s="149">
        <v>54.89</v>
      </c>
      <c r="D1119" t="str">
        <f t="shared" si="34"/>
        <v>4МР/ДУ-3/КЛ-38</v>
      </c>
      <c r="E1119" t="str">
        <f t="shared" si="35"/>
        <v>Начисление услуг 00000001294 от 29.02.2024 23:59:59</v>
      </c>
    </row>
    <row r="1120" spans="1:5" x14ac:dyDescent="0.3">
      <c r="A1120" s="148" t="s">
        <v>759</v>
      </c>
      <c r="B1120" s="148"/>
      <c r="C1120" s="149">
        <v>54.89</v>
      </c>
      <c r="D1120" t="str">
        <f t="shared" si="34"/>
        <v>Начисление услуг 00000001294 от 29.02.2024 23:59:59</v>
      </c>
      <c r="E1120" t="str">
        <f t="shared" si="35"/>
        <v>л/с №0000000093814</v>
      </c>
    </row>
    <row r="1121" spans="1:5" x14ac:dyDescent="0.3">
      <c r="A1121" s="150" t="s">
        <v>879</v>
      </c>
      <c r="B1121" s="150"/>
      <c r="C1121" s="149">
        <v>54.89</v>
      </c>
      <c r="D1121" t="str">
        <f t="shared" si="34"/>
        <v>л/с №0000000093814</v>
      </c>
      <c r="E1121" t="str">
        <f t="shared" si="35"/>
        <v>4МР/ДУ-3/КЛ-39</v>
      </c>
    </row>
    <row r="1122" spans="1:5" x14ac:dyDescent="0.3">
      <c r="A1122" s="148" t="s">
        <v>460</v>
      </c>
      <c r="B1122" s="148" t="s">
        <v>461</v>
      </c>
      <c r="C1122" s="149">
        <v>40.94</v>
      </c>
      <c r="D1122" t="str">
        <f t="shared" si="34"/>
        <v>4МР/ДУ-3/КЛ-39</v>
      </c>
      <c r="E1122" t="str">
        <f t="shared" si="35"/>
        <v>Начисление услуг 00000001294 от 29.02.2024 23:59:59</v>
      </c>
    </row>
    <row r="1123" spans="1:5" x14ac:dyDescent="0.3">
      <c r="A1123" s="148" t="s">
        <v>760</v>
      </c>
      <c r="B1123" s="148"/>
      <c r="C1123" s="149">
        <v>40.94</v>
      </c>
      <c r="D1123" t="str">
        <f t="shared" si="34"/>
        <v>Начисление услуг 00000001294 от 29.02.2024 23:59:59</v>
      </c>
      <c r="E1123" t="str">
        <f t="shared" si="35"/>
        <v>л/с №0000000093702</v>
      </c>
    </row>
    <row r="1124" spans="1:5" x14ac:dyDescent="0.3">
      <c r="A1124" s="150" t="s">
        <v>879</v>
      </c>
      <c r="B1124" s="150"/>
      <c r="C1124" s="149">
        <v>40.94</v>
      </c>
      <c r="D1124" t="str">
        <f t="shared" si="34"/>
        <v>л/с №0000000093702</v>
      </c>
      <c r="E1124" t="str">
        <f t="shared" si="35"/>
        <v>4МР/ДУ-3/КЛ-03</v>
      </c>
    </row>
    <row r="1125" spans="1:5" x14ac:dyDescent="0.3">
      <c r="A1125" s="148" t="s">
        <v>462</v>
      </c>
      <c r="B1125" s="148" t="s">
        <v>463</v>
      </c>
      <c r="C1125" s="149">
        <v>23.26</v>
      </c>
      <c r="D1125" t="str">
        <f t="shared" si="34"/>
        <v>4МР/ДУ-3/КЛ-03</v>
      </c>
      <c r="E1125" t="str">
        <f t="shared" si="35"/>
        <v>Начисление услуг 00000001294 от 29.02.2024 23:59:59</v>
      </c>
    </row>
    <row r="1126" spans="1:5" x14ac:dyDescent="0.3">
      <c r="A1126" s="148" t="s">
        <v>761</v>
      </c>
      <c r="B1126" s="148"/>
      <c r="C1126" s="149">
        <v>23.26</v>
      </c>
      <c r="D1126" t="str">
        <f t="shared" si="34"/>
        <v>Начисление услуг 00000001294 от 29.02.2024 23:59:59</v>
      </c>
      <c r="E1126" t="str">
        <f t="shared" si="35"/>
        <v>л/с №0000000095847</v>
      </c>
    </row>
    <row r="1127" spans="1:5" x14ac:dyDescent="0.3">
      <c r="A1127" s="150" t="s">
        <v>879</v>
      </c>
      <c r="B1127" s="150"/>
      <c r="C1127" s="149">
        <v>23.26</v>
      </c>
      <c r="D1127" t="str">
        <f t="shared" si="34"/>
        <v>л/с №0000000095847</v>
      </c>
      <c r="E1127" t="str">
        <f t="shared" si="35"/>
        <v>4МР/ДУ-3/КЛ-40</v>
      </c>
    </row>
    <row r="1128" spans="1:5" x14ac:dyDescent="0.3">
      <c r="A1128" s="148" t="s">
        <v>464</v>
      </c>
      <c r="B1128" s="148" t="s">
        <v>465</v>
      </c>
      <c r="C1128" s="149">
        <v>35.35</v>
      </c>
      <c r="D1128" t="str">
        <f t="shared" si="34"/>
        <v>4МР/ДУ-3/КЛ-40</v>
      </c>
      <c r="E1128" t="str">
        <f t="shared" si="35"/>
        <v>Начисление услуг 00000001294 от 29.02.2024 23:59:59</v>
      </c>
    </row>
    <row r="1129" spans="1:5" x14ac:dyDescent="0.3">
      <c r="A1129" s="148" t="s">
        <v>762</v>
      </c>
      <c r="B1129" s="148"/>
      <c r="C1129" s="149">
        <v>35.35</v>
      </c>
      <c r="D1129" t="str">
        <f t="shared" ref="D1129:D1192" si="36">A1130</f>
        <v>Начисление услуг 00000001294 от 29.02.2024 23:59:59</v>
      </c>
      <c r="E1129" t="str">
        <f t="shared" ref="E1129:E1192" si="37">A1131</f>
        <v>л/с №0000000094078</v>
      </c>
    </row>
    <row r="1130" spans="1:5" x14ac:dyDescent="0.3">
      <c r="A1130" s="150" t="s">
        <v>879</v>
      </c>
      <c r="B1130" s="150"/>
      <c r="C1130" s="149">
        <v>35.35</v>
      </c>
      <c r="D1130" t="str">
        <f t="shared" si="36"/>
        <v>л/с №0000000094078</v>
      </c>
      <c r="E1130" t="str">
        <f t="shared" si="37"/>
        <v>4МР/ДУ-3/КЛ-41</v>
      </c>
    </row>
    <row r="1131" spans="1:5" x14ac:dyDescent="0.3">
      <c r="A1131" s="148" t="s">
        <v>466</v>
      </c>
      <c r="B1131" s="148" t="s">
        <v>467</v>
      </c>
      <c r="C1131" s="149">
        <v>34.42</v>
      </c>
      <c r="D1131" t="str">
        <f t="shared" si="36"/>
        <v>4МР/ДУ-3/КЛ-41</v>
      </c>
      <c r="E1131" t="str">
        <f t="shared" si="37"/>
        <v>Начисление услуг 00000001294 от 29.02.2024 23:59:59</v>
      </c>
    </row>
    <row r="1132" spans="1:5" x14ac:dyDescent="0.3">
      <c r="A1132" s="148" t="s">
        <v>763</v>
      </c>
      <c r="B1132" s="148"/>
      <c r="C1132" s="149">
        <v>34.42</v>
      </c>
      <c r="D1132" t="str">
        <f t="shared" si="36"/>
        <v>Начисление услуг 00000001294 от 29.02.2024 23:59:59</v>
      </c>
      <c r="E1132" t="str">
        <f t="shared" si="37"/>
        <v>л/с №0000000093694</v>
      </c>
    </row>
    <row r="1133" spans="1:5" x14ac:dyDescent="0.3">
      <c r="A1133" s="150" t="s">
        <v>879</v>
      </c>
      <c r="B1133" s="150"/>
      <c r="C1133" s="149">
        <v>34.42</v>
      </c>
      <c r="D1133" t="str">
        <f t="shared" si="36"/>
        <v>л/с №0000000093694</v>
      </c>
      <c r="E1133" t="str">
        <f t="shared" si="37"/>
        <v>4МР/ДУ-3/КЛ-42</v>
      </c>
    </row>
    <row r="1134" spans="1:5" x14ac:dyDescent="0.3">
      <c r="A1134" s="148" t="s">
        <v>468</v>
      </c>
      <c r="B1134" s="148" t="s">
        <v>469</v>
      </c>
      <c r="C1134" s="149">
        <v>32.56</v>
      </c>
      <c r="D1134" t="str">
        <f t="shared" si="36"/>
        <v>4МР/ДУ-3/КЛ-42</v>
      </c>
      <c r="E1134" t="str">
        <f t="shared" si="37"/>
        <v>Начисление услуг 00000001294 от 29.02.2024 23:59:59</v>
      </c>
    </row>
    <row r="1135" spans="1:5" x14ac:dyDescent="0.3">
      <c r="A1135" s="148" t="s">
        <v>764</v>
      </c>
      <c r="B1135" s="148"/>
      <c r="C1135" s="149">
        <v>32.56</v>
      </c>
      <c r="D1135" t="str">
        <f t="shared" si="36"/>
        <v>Начисление услуг 00000001294 от 29.02.2024 23:59:59</v>
      </c>
      <c r="E1135" t="str">
        <f t="shared" si="37"/>
        <v>л/с №0000000093812</v>
      </c>
    </row>
    <row r="1136" spans="1:5" x14ac:dyDescent="0.3">
      <c r="A1136" s="150" t="s">
        <v>879</v>
      </c>
      <c r="B1136" s="150"/>
      <c r="C1136" s="149">
        <v>32.56</v>
      </c>
      <c r="D1136" t="str">
        <f t="shared" si="36"/>
        <v>л/с №0000000093812</v>
      </c>
      <c r="E1136" t="str">
        <f t="shared" si="37"/>
        <v>4МР/ДУ-3/КЛ-43</v>
      </c>
    </row>
    <row r="1137" spans="1:5" x14ac:dyDescent="0.3">
      <c r="A1137" s="148" t="s">
        <v>470</v>
      </c>
      <c r="B1137" s="148" t="s">
        <v>471</v>
      </c>
      <c r="C1137" s="149">
        <v>31.63</v>
      </c>
      <c r="D1137" t="str">
        <f t="shared" si="36"/>
        <v>4МР/ДУ-3/КЛ-43</v>
      </c>
      <c r="E1137" t="str">
        <f t="shared" si="37"/>
        <v>Начисление услуг 00000001294 от 29.02.2024 23:59:59</v>
      </c>
    </row>
    <row r="1138" spans="1:5" x14ac:dyDescent="0.3">
      <c r="A1138" s="148" t="s">
        <v>765</v>
      </c>
      <c r="B1138" s="148"/>
      <c r="C1138" s="149">
        <v>31.63</v>
      </c>
      <c r="D1138" t="str">
        <f t="shared" si="36"/>
        <v>Начисление услуг 00000001294 от 29.02.2024 23:59:59</v>
      </c>
      <c r="E1138" t="str">
        <f t="shared" si="37"/>
        <v>л/с №0000000093813</v>
      </c>
    </row>
    <row r="1139" spans="1:5" x14ac:dyDescent="0.3">
      <c r="A1139" s="150" t="s">
        <v>879</v>
      </c>
      <c r="B1139" s="150"/>
      <c r="C1139" s="149">
        <v>31.63</v>
      </c>
      <c r="D1139" t="str">
        <f t="shared" si="36"/>
        <v>л/с №0000000093813</v>
      </c>
      <c r="E1139" t="str">
        <f t="shared" si="37"/>
        <v>4МР/ДУ-3/КЛ-44</v>
      </c>
    </row>
    <row r="1140" spans="1:5" x14ac:dyDescent="0.3">
      <c r="A1140" s="148" t="s">
        <v>472</v>
      </c>
      <c r="B1140" s="148" t="s">
        <v>473</v>
      </c>
      <c r="C1140" s="149">
        <v>26.98</v>
      </c>
      <c r="D1140" t="str">
        <f t="shared" si="36"/>
        <v>4МР/ДУ-3/КЛ-44</v>
      </c>
      <c r="E1140" t="str">
        <f t="shared" si="37"/>
        <v>Начисление услуг 00000001294 от 29.02.2024 23:59:59</v>
      </c>
    </row>
    <row r="1141" spans="1:5" x14ac:dyDescent="0.3">
      <c r="A1141" s="148" t="s">
        <v>766</v>
      </c>
      <c r="B1141" s="148"/>
      <c r="C1141" s="149">
        <v>26.98</v>
      </c>
      <c r="D1141" t="str">
        <f t="shared" si="36"/>
        <v>Начисление услуг 00000001294 от 29.02.2024 23:59:59</v>
      </c>
      <c r="E1141" t="str">
        <f t="shared" si="37"/>
        <v>л/с №0000000095848</v>
      </c>
    </row>
    <row r="1142" spans="1:5" x14ac:dyDescent="0.3">
      <c r="A1142" s="150" t="s">
        <v>879</v>
      </c>
      <c r="B1142" s="150"/>
      <c r="C1142" s="149">
        <v>26.98</v>
      </c>
      <c r="D1142" t="str">
        <f t="shared" si="36"/>
        <v>л/с №0000000095848</v>
      </c>
      <c r="E1142" t="str">
        <f t="shared" si="37"/>
        <v>4МР/ДУ-3/КЛ-45</v>
      </c>
    </row>
    <row r="1143" spans="1:5" x14ac:dyDescent="0.3">
      <c r="A1143" s="148" t="s">
        <v>474</v>
      </c>
      <c r="B1143" s="148" t="s">
        <v>475</v>
      </c>
      <c r="C1143" s="149">
        <v>32.56</v>
      </c>
      <c r="D1143" t="str">
        <f t="shared" si="36"/>
        <v>4МР/ДУ-3/КЛ-45</v>
      </c>
      <c r="E1143" t="str">
        <f t="shared" si="37"/>
        <v>Начисление услуг 00000001294 от 29.02.2024 23:59:59</v>
      </c>
    </row>
    <row r="1144" spans="1:5" x14ac:dyDescent="0.3">
      <c r="A1144" s="148" t="s">
        <v>767</v>
      </c>
      <c r="B1144" s="148"/>
      <c r="C1144" s="149">
        <v>32.56</v>
      </c>
      <c r="D1144" t="str">
        <f t="shared" si="36"/>
        <v>Начисление услуг 00000001294 от 29.02.2024 23:59:59</v>
      </c>
      <c r="E1144" t="str">
        <f t="shared" si="37"/>
        <v>л/с №0000000095849</v>
      </c>
    </row>
    <row r="1145" spans="1:5" x14ac:dyDescent="0.3">
      <c r="A1145" s="150" t="s">
        <v>879</v>
      </c>
      <c r="B1145" s="150"/>
      <c r="C1145" s="149">
        <v>32.56</v>
      </c>
      <c r="D1145" t="str">
        <f t="shared" si="36"/>
        <v>л/с №0000000095849</v>
      </c>
      <c r="E1145" t="str">
        <f t="shared" si="37"/>
        <v>4МР/ДУ-3/КЛ-46</v>
      </c>
    </row>
    <row r="1146" spans="1:5" x14ac:dyDescent="0.3">
      <c r="A1146" s="148" t="s">
        <v>476</v>
      </c>
      <c r="B1146" s="148" t="s">
        <v>477</v>
      </c>
      <c r="C1146" s="149">
        <v>34.42</v>
      </c>
      <c r="D1146" t="str">
        <f t="shared" si="36"/>
        <v>4МР/ДУ-3/КЛ-46</v>
      </c>
      <c r="E1146" t="str">
        <f t="shared" si="37"/>
        <v>Начисление услуг 00000001294 от 29.02.2024 23:59:59</v>
      </c>
    </row>
    <row r="1147" spans="1:5" x14ac:dyDescent="0.3">
      <c r="A1147" s="148" t="s">
        <v>768</v>
      </c>
      <c r="B1147" s="148"/>
      <c r="C1147" s="149">
        <v>34.42</v>
      </c>
      <c r="D1147" t="str">
        <f t="shared" si="36"/>
        <v>Начисление услуг 00000001294 от 29.02.2024 23:59:59</v>
      </c>
      <c r="E1147" t="str">
        <f t="shared" si="37"/>
        <v>л/с №0000000095919</v>
      </c>
    </row>
    <row r="1148" spans="1:5" x14ac:dyDescent="0.3">
      <c r="A1148" s="150" t="s">
        <v>879</v>
      </c>
      <c r="B1148" s="150"/>
      <c r="C1148" s="149">
        <v>34.42</v>
      </c>
      <c r="D1148" t="str">
        <f t="shared" si="36"/>
        <v>л/с №0000000095919</v>
      </c>
      <c r="E1148" t="str">
        <f t="shared" si="37"/>
        <v>4МР/ДУ-3/КЛ-47</v>
      </c>
    </row>
    <row r="1149" spans="1:5" x14ac:dyDescent="0.3">
      <c r="A1149" s="148" t="s">
        <v>478</v>
      </c>
      <c r="B1149" s="148" t="s">
        <v>479</v>
      </c>
      <c r="C1149" s="149">
        <v>36.28</v>
      </c>
      <c r="D1149" t="str">
        <f t="shared" si="36"/>
        <v>4МР/ДУ-3/КЛ-47</v>
      </c>
      <c r="E1149" t="str">
        <f t="shared" si="37"/>
        <v>Начисление услуг 00000001294 от 29.02.2024 23:59:59</v>
      </c>
    </row>
    <row r="1150" spans="1:5" x14ac:dyDescent="0.3">
      <c r="A1150" s="148" t="s">
        <v>769</v>
      </c>
      <c r="B1150" s="148"/>
      <c r="C1150" s="149">
        <v>36.28</v>
      </c>
      <c r="D1150" t="str">
        <f t="shared" si="36"/>
        <v>Начисление услуг 00000001294 от 29.02.2024 23:59:59</v>
      </c>
      <c r="E1150" t="str">
        <f t="shared" si="37"/>
        <v>л/с №0000000093689</v>
      </c>
    </row>
    <row r="1151" spans="1:5" x14ac:dyDescent="0.3">
      <c r="A1151" s="150" t="s">
        <v>879</v>
      </c>
      <c r="B1151" s="150"/>
      <c r="C1151" s="149">
        <v>36.28</v>
      </c>
      <c r="D1151" t="str">
        <f t="shared" si="36"/>
        <v>л/с №0000000093689</v>
      </c>
      <c r="E1151" t="str">
        <f t="shared" si="37"/>
        <v>4МР/ДУ-3/КЛ-48</v>
      </c>
    </row>
    <row r="1152" spans="1:5" x14ac:dyDescent="0.3">
      <c r="A1152" s="148" t="s">
        <v>480</v>
      </c>
      <c r="B1152" s="148" t="s">
        <v>481</v>
      </c>
      <c r="C1152" s="149">
        <v>45.59</v>
      </c>
      <c r="D1152" t="str">
        <f t="shared" si="36"/>
        <v>4МР/ДУ-3/КЛ-48</v>
      </c>
      <c r="E1152" t="str">
        <f t="shared" si="37"/>
        <v>Начисление услуг 00000001294 от 29.02.2024 23:59:59</v>
      </c>
    </row>
    <row r="1153" spans="1:5" x14ac:dyDescent="0.3">
      <c r="A1153" s="148" t="s">
        <v>770</v>
      </c>
      <c r="B1153" s="148"/>
      <c r="C1153" s="149">
        <v>45.59</v>
      </c>
      <c r="D1153" t="str">
        <f t="shared" si="36"/>
        <v>Начисление услуг 00000001294 от 29.02.2024 23:59:59</v>
      </c>
      <c r="E1153" t="str">
        <f t="shared" si="37"/>
        <v>л/с №0000000094851</v>
      </c>
    </row>
    <row r="1154" spans="1:5" x14ac:dyDescent="0.3">
      <c r="A1154" s="150" t="s">
        <v>879</v>
      </c>
      <c r="B1154" s="150"/>
      <c r="C1154" s="149">
        <v>45.59</v>
      </c>
      <c r="D1154" t="str">
        <f t="shared" si="36"/>
        <v>л/с №0000000094851</v>
      </c>
      <c r="E1154" t="str">
        <f t="shared" si="37"/>
        <v>4МР/ДУ-3/КЛ-49</v>
      </c>
    </row>
    <row r="1155" spans="1:5" x14ac:dyDescent="0.3">
      <c r="A1155" s="148" t="s">
        <v>482</v>
      </c>
      <c r="B1155" s="148" t="s">
        <v>483</v>
      </c>
      <c r="C1155" s="149">
        <v>19.54</v>
      </c>
      <c r="D1155" t="str">
        <f t="shared" si="36"/>
        <v>4МР/ДУ-3/КЛ-49</v>
      </c>
      <c r="E1155" t="str">
        <f t="shared" si="37"/>
        <v>Начисление услуг 00000001294 от 29.02.2024 23:59:59</v>
      </c>
    </row>
    <row r="1156" spans="1:5" x14ac:dyDescent="0.3">
      <c r="A1156" s="148" t="s">
        <v>771</v>
      </c>
      <c r="B1156" s="148"/>
      <c r="C1156" s="149">
        <v>19.54</v>
      </c>
      <c r="D1156" t="str">
        <f t="shared" si="36"/>
        <v>Начисление услуг 00000001294 от 29.02.2024 23:59:59</v>
      </c>
      <c r="E1156" t="str">
        <f t="shared" si="37"/>
        <v>л/с №0000000095852</v>
      </c>
    </row>
    <row r="1157" spans="1:5" x14ac:dyDescent="0.3">
      <c r="A1157" s="150" t="s">
        <v>879</v>
      </c>
      <c r="B1157" s="150"/>
      <c r="C1157" s="149">
        <v>19.54</v>
      </c>
      <c r="D1157" t="str">
        <f t="shared" si="36"/>
        <v>л/с №0000000095852</v>
      </c>
      <c r="E1157" t="str">
        <f t="shared" si="37"/>
        <v>4МР/ДУ-3/КЛ-4</v>
      </c>
    </row>
    <row r="1158" spans="1:5" x14ac:dyDescent="0.3">
      <c r="A1158" s="148" t="s">
        <v>484</v>
      </c>
      <c r="B1158" s="148" t="s">
        <v>485</v>
      </c>
      <c r="C1158" s="149">
        <v>23.26</v>
      </c>
      <c r="D1158" t="str">
        <f t="shared" si="36"/>
        <v>4МР/ДУ-3/КЛ-4</v>
      </c>
      <c r="E1158" t="str">
        <f t="shared" si="37"/>
        <v>Начисление услуг 00000001294 от 29.02.2024 23:59:59</v>
      </c>
    </row>
    <row r="1159" spans="1:5" x14ac:dyDescent="0.3">
      <c r="A1159" s="148" t="s">
        <v>772</v>
      </c>
      <c r="B1159" s="148"/>
      <c r="C1159" s="149">
        <v>23.26</v>
      </c>
      <c r="D1159" t="str">
        <f t="shared" si="36"/>
        <v>Начисление услуг 00000001294 от 29.02.2024 23:59:59</v>
      </c>
      <c r="E1159" t="str">
        <f t="shared" si="37"/>
        <v>л/с №0000000093701</v>
      </c>
    </row>
    <row r="1160" spans="1:5" x14ac:dyDescent="0.3">
      <c r="A1160" s="150" t="s">
        <v>879</v>
      </c>
      <c r="B1160" s="150"/>
      <c r="C1160" s="149">
        <v>23.26</v>
      </c>
      <c r="D1160" t="str">
        <f t="shared" si="36"/>
        <v>л/с №0000000093701</v>
      </c>
      <c r="E1160" t="str">
        <f t="shared" si="37"/>
        <v>4МР/ДУ-3/КЛ-50</v>
      </c>
    </row>
    <row r="1161" spans="1:5" x14ac:dyDescent="0.3">
      <c r="A1161" s="148" t="s">
        <v>486</v>
      </c>
      <c r="B1161" s="148" t="s">
        <v>487</v>
      </c>
      <c r="C1161" s="149">
        <v>33.49</v>
      </c>
      <c r="D1161" t="str">
        <f t="shared" si="36"/>
        <v>4МР/ДУ-3/КЛ-50</v>
      </c>
      <c r="E1161" t="str">
        <f t="shared" si="37"/>
        <v>Начисление услуг 00000001294 от 29.02.2024 23:59:59</v>
      </c>
    </row>
    <row r="1162" spans="1:5" x14ac:dyDescent="0.3">
      <c r="A1162" s="148" t="s">
        <v>773</v>
      </c>
      <c r="B1162" s="148"/>
      <c r="C1162" s="149">
        <v>33.49</v>
      </c>
      <c r="D1162" t="str">
        <f t="shared" si="36"/>
        <v>Начисление услуг 00000001294 от 29.02.2024 23:59:59</v>
      </c>
      <c r="E1162" t="str">
        <f t="shared" si="37"/>
        <v>л/с №0000000095854</v>
      </c>
    </row>
    <row r="1163" spans="1:5" x14ac:dyDescent="0.3">
      <c r="A1163" s="150" t="s">
        <v>879</v>
      </c>
      <c r="B1163" s="150"/>
      <c r="C1163" s="149">
        <v>33.49</v>
      </c>
      <c r="D1163" t="str">
        <f t="shared" si="36"/>
        <v>л/с №0000000095854</v>
      </c>
      <c r="E1163" t="str">
        <f t="shared" si="37"/>
        <v>4МР/ДУ-3/КЛ-51</v>
      </c>
    </row>
    <row r="1164" spans="1:5" x14ac:dyDescent="0.3">
      <c r="A1164" s="148" t="s">
        <v>488</v>
      </c>
      <c r="B1164" s="148" t="s">
        <v>489</v>
      </c>
      <c r="C1164" s="149">
        <v>37.21</v>
      </c>
      <c r="D1164" t="str">
        <f t="shared" si="36"/>
        <v>4МР/ДУ-3/КЛ-51</v>
      </c>
      <c r="E1164" t="str">
        <f t="shared" si="37"/>
        <v>Начисление услуг 00000001294 от 29.02.2024 23:59:59</v>
      </c>
    </row>
    <row r="1165" spans="1:5" x14ac:dyDescent="0.3">
      <c r="A1165" s="148" t="s">
        <v>774</v>
      </c>
      <c r="B1165" s="148"/>
      <c r="C1165" s="149">
        <v>37.21</v>
      </c>
      <c r="D1165" t="str">
        <f t="shared" si="36"/>
        <v>Начисление услуг 00000001294 от 29.02.2024 23:59:59</v>
      </c>
      <c r="E1165" t="str">
        <f t="shared" si="37"/>
        <v>л/с №0000000153935</v>
      </c>
    </row>
    <row r="1166" spans="1:5" x14ac:dyDescent="0.3">
      <c r="A1166" s="150" t="s">
        <v>879</v>
      </c>
      <c r="B1166" s="150"/>
      <c r="C1166" s="149">
        <v>37.21</v>
      </c>
      <c r="D1166" t="str">
        <f t="shared" si="36"/>
        <v>л/с №0000000153935</v>
      </c>
      <c r="E1166" t="str">
        <f t="shared" si="37"/>
        <v>4МР/ДУ/-3-КЛ-52К ВТОР</v>
      </c>
    </row>
    <row r="1167" spans="1:5" x14ac:dyDescent="0.3">
      <c r="A1167" s="148" t="s">
        <v>490</v>
      </c>
      <c r="B1167" s="148" t="s">
        <v>491</v>
      </c>
      <c r="C1167" s="149">
        <v>39.07</v>
      </c>
      <c r="D1167" t="str">
        <f t="shared" si="36"/>
        <v>4МР/ДУ/-3-КЛ-52К ВТОР</v>
      </c>
      <c r="E1167" t="str">
        <f t="shared" si="37"/>
        <v>Начисление услуг 00000001294 от 29.02.2024 23:59:59</v>
      </c>
    </row>
    <row r="1168" spans="1:5" x14ac:dyDescent="0.3">
      <c r="A1168" s="148" t="s">
        <v>775</v>
      </c>
      <c r="B1168" s="148"/>
      <c r="C1168" s="149">
        <v>39.07</v>
      </c>
      <c r="D1168" t="str">
        <f t="shared" si="36"/>
        <v>Начисление услуг 00000001294 от 29.02.2024 23:59:59</v>
      </c>
      <c r="E1168" t="str">
        <f t="shared" si="37"/>
        <v>л/с №0000000093690</v>
      </c>
    </row>
    <row r="1169" spans="1:5" x14ac:dyDescent="0.3">
      <c r="A1169" s="150" t="s">
        <v>879</v>
      </c>
      <c r="B1169" s="150"/>
      <c r="C1169" s="149">
        <v>39.07</v>
      </c>
      <c r="D1169" t="str">
        <f t="shared" si="36"/>
        <v>л/с №0000000093690</v>
      </c>
      <c r="E1169" t="str">
        <f t="shared" si="37"/>
        <v>4МР/ДУ-3/КЛ-53</v>
      </c>
    </row>
    <row r="1170" spans="1:5" x14ac:dyDescent="0.3">
      <c r="A1170" s="148" t="s">
        <v>492</v>
      </c>
      <c r="B1170" s="148" t="s">
        <v>493</v>
      </c>
      <c r="C1170" s="149">
        <v>37.21</v>
      </c>
      <c r="D1170" t="str">
        <f t="shared" si="36"/>
        <v>4МР/ДУ-3/КЛ-53</v>
      </c>
      <c r="E1170" t="str">
        <f t="shared" si="37"/>
        <v>Начисление услуг 00000001294 от 29.02.2024 23:59:59</v>
      </c>
    </row>
    <row r="1171" spans="1:5" x14ac:dyDescent="0.3">
      <c r="A1171" s="148" t="s">
        <v>776</v>
      </c>
      <c r="B1171" s="148"/>
      <c r="C1171" s="149">
        <v>37.21</v>
      </c>
      <c r="D1171" t="str">
        <f t="shared" si="36"/>
        <v>Начисление услуг 00000001294 от 29.02.2024 23:59:59</v>
      </c>
      <c r="E1171" t="str">
        <f t="shared" si="37"/>
        <v>л/с №0000000093708</v>
      </c>
    </row>
    <row r="1172" spans="1:5" x14ac:dyDescent="0.3">
      <c r="A1172" s="150" t="s">
        <v>879</v>
      </c>
      <c r="B1172" s="150"/>
      <c r="C1172" s="149">
        <v>37.21</v>
      </c>
      <c r="D1172" t="str">
        <f t="shared" si="36"/>
        <v>л/с №0000000093708</v>
      </c>
      <c r="E1172" t="str">
        <f t="shared" si="37"/>
        <v>4МР/ДУ-3/КЛ-54</v>
      </c>
    </row>
    <row r="1173" spans="1:5" x14ac:dyDescent="0.3">
      <c r="A1173" s="148" t="s">
        <v>494</v>
      </c>
      <c r="B1173" s="148" t="s">
        <v>495</v>
      </c>
      <c r="C1173" s="149">
        <v>28.84</v>
      </c>
      <c r="D1173" t="str">
        <f t="shared" si="36"/>
        <v>4МР/ДУ-3/КЛ-54</v>
      </c>
      <c r="E1173" t="str">
        <f t="shared" si="37"/>
        <v>Начисление услуг 00000001294 от 29.02.2024 23:59:59</v>
      </c>
    </row>
    <row r="1174" spans="1:5" x14ac:dyDescent="0.3">
      <c r="A1174" s="148" t="s">
        <v>777</v>
      </c>
      <c r="B1174" s="148"/>
      <c r="C1174" s="149">
        <v>28.84</v>
      </c>
      <c r="D1174" t="str">
        <f t="shared" si="36"/>
        <v>Начисление услуг 00000001294 от 29.02.2024 23:59:59</v>
      </c>
      <c r="E1174" t="str">
        <f t="shared" si="37"/>
        <v>л/с №0000000095856</v>
      </c>
    </row>
    <row r="1175" spans="1:5" x14ac:dyDescent="0.3">
      <c r="A1175" s="150" t="s">
        <v>879</v>
      </c>
      <c r="B1175" s="150"/>
      <c r="C1175" s="149">
        <v>28.84</v>
      </c>
      <c r="D1175" t="str">
        <f t="shared" si="36"/>
        <v>л/с №0000000095856</v>
      </c>
      <c r="E1175" t="str">
        <f t="shared" si="37"/>
        <v>4МР/ДУ-3/КЛ-55</v>
      </c>
    </row>
    <row r="1176" spans="1:5" x14ac:dyDescent="0.3">
      <c r="A1176" s="148" t="s">
        <v>496</v>
      </c>
      <c r="B1176" s="148" t="s">
        <v>497</v>
      </c>
      <c r="C1176" s="149">
        <v>24.19</v>
      </c>
      <c r="D1176" t="str">
        <f t="shared" si="36"/>
        <v>4МР/ДУ-3/КЛ-55</v>
      </c>
      <c r="E1176" t="str">
        <f t="shared" si="37"/>
        <v>Начисление услуг 00000001294 от 29.02.2024 23:59:59</v>
      </c>
    </row>
    <row r="1177" spans="1:5" x14ac:dyDescent="0.3">
      <c r="A1177" s="148" t="s">
        <v>778</v>
      </c>
      <c r="B1177" s="148"/>
      <c r="C1177" s="149">
        <v>24.19</v>
      </c>
      <c r="D1177" t="str">
        <f t="shared" si="36"/>
        <v>Начисление услуг 00000001294 от 29.02.2024 23:59:59</v>
      </c>
      <c r="E1177" t="str">
        <f t="shared" si="37"/>
        <v>л/с №0000000092281</v>
      </c>
    </row>
    <row r="1178" spans="1:5" x14ac:dyDescent="0.3">
      <c r="A1178" s="150" t="s">
        <v>879</v>
      </c>
      <c r="B1178" s="150"/>
      <c r="C1178" s="149">
        <v>24.19</v>
      </c>
      <c r="D1178" t="str">
        <f t="shared" si="36"/>
        <v>л/с №0000000092281</v>
      </c>
      <c r="E1178" t="str">
        <f t="shared" si="37"/>
        <v>4МР/ДУ-3/КЛ-56</v>
      </c>
    </row>
    <row r="1179" spans="1:5" x14ac:dyDescent="0.3">
      <c r="A1179" s="148" t="s">
        <v>498</v>
      </c>
      <c r="B1179" s="148" t="s">
        <v>499</v>
      </c>
      <c r="C1179" s="149">
        <v>34.42</v>
      </c>
      <c r="D1179" t="str">
        <f t="shared" si="36"/>
        <v>4МР/ДУ-3/КЛ-56</v>
      </c>
      <c r="E1179" t="str">
        <f t="shared" si="37"/>
        <v>Начисление услуг 00000001294 от 29.02.2024 23:59:59</v>
      </c>
    </row>
    <row r="1180" spans="1:5" x14ac:dyDescent="0.3">
      <c r="A1180" s="148" t="s">
        <v>779</v>
      </c>
      <c r="B1180" s="148"/>
      <c r="C1180" s="149">
        <v>34.42</v>
      </c>
      <c r="D1180" t="str">
        <f t="shared" si="36"/>
        <v>Начисление услуг 00000001294 от 29.02.2024 23:59:59</v>
      </c>
      <c r="E1180" t="str">
        <f t="shared" si="37"/>
        <v>л/с №0000000093809</v>
      </c>
    </row>
    <row r="1181" spans="1:5" x14ac:dyDescent="0.3">
      <c r="A1181" s="150" t="s">
        <v>879</v>
      </c>
      <c r="B1181" s="150"/>
      <c r="C1181" s="149">
        <v>34.42</v>
      </c>
      <c r="D1181" t="str">
        <f t="shared" si="36"/>
        <v>л/с №0000000093809</v>
      </c>
      <c r="E1181" t="str">
        <f t="shared" si="37"/>
        <v>4МР/ДУ-3/КЛ-57</v>
      </c>
    </row>
    <row r="1182" spans="1:5" x14ac:dyDescent="0.3">
      <c r="A1182" s="148" t="s">
        <v>500</v>
      </c>
      <c r="B1182" s="148" t="s">
        <v>501</v>
      </c>
      <c r="C1182" s="149">
        <v>77.22</v>
      </c>
      <c r="D1182" t="str">
        <f t="shared" si="36"/>
        <v>4МР/ДУ-3/КЛ-57</v>
      </c>
      <c r="E1182" t="str">
        <f t="shared" si="37"/>
        <v>Начисление услуг 00000001294 от 29.02.2024 23:59:59</v>
      </c>
    </row>
    <row r="1183" spans="1:5" x14ac:dyDescent="0.3">
      <c r="A1183" s="148" t="s">
        <v>780</v>
      </c>
      <c r="B1183" s="148"/>
      <c r="C1183" s="149">
        <v>77.22</v>
      </c>
      <c r="D1183" t="str">
        <f t="shared" si="36"/>
        <v>Начисление услуг 00000001294 от 29.02.2024 23:59:59</v>
      </c>
      <c r="E1183" t="str">
        <f t="shared" si="37"/>
        <v>л/с №0000000093810</v>
      </c>
    </row>
    <row r="1184" spans="1:5" x14ac:dyDescent="0.3">
      <c r="A1184" s="150" t="s">
        <v>879</v>
      </c>
      <c r="B1184" s="150"/>
      <c r="C1184" s="149">
        <v>77.22</v>
      </c>
      <c r="D1184" t="str">
        <f t="shared" si="36"/>
        <v>л/с №0000000093810</v>
      </c>
      <c r="E1184" t="str">
        <f t="shared" si="37"/>
        <v>4МР/ДУ-3/КЛ-58</v>
      </c>
    </row>
    <row r="1185" spans="1:5" x14ac:dyDescent="0.3">
      <c r="A1185" s="148" t="s">
        <v>502</v>
      </c>
      <c r="B1185" s="148" t="s">
        <v>503</v>
      </c>
      <c r="C1185" s="149">
        <v>32.56</v>
      </c>
      <c r="D1185" t="str">
        <f t="shared" si="36"/>
        <v>4МР/ДУ-3/КЛ-58</v>
      </c>
      <c r="E1185" t="str">
        <f t="shared" si="37"/>
        <v>Начисление услуг 00000001294 от 29.02.2024 23:59:59</v>
      </c>
    </row>
    <row r="1186" spans="1:5" x14ac:dyDescent="0.3">
      <c r="A1186" s="148" t="s">
        <v>781</v>
      </c>
      <c r="B1186" s="148"/>
      <c r="C1186" s="149">
        <v>32.56</v>
      </c>
      <c r="D1186" t="str">
        <f t="shared" si="36"/>
        <v>Начисление услуг 00000001294 от 29.02.2024 23:59:59</v>
      </c>
      <c r="E1186" t="str">
        <f t="shared" si="37"/>
        <v>л/с №0000000093692</v>
      </c>
    </row>
    <row r="1187" spans="1:5" x14ac:dyDescent="0.3">
      <c r="A1187" s="150" t="s">
        <v>879</v>
      </c>
      <c r="B1187" s="150"/>
      <c r="C1187" s="149">
        <v>32.56</v>
      </c>
      <c r="D1187" t="str">
        <f t="shared" si="36"/>
        <v>л/с №0000000093692</v>
      </c>
      <c r="E1187" t="str">
        <f t="shared" si="37"/>
        <v>4МР/ДУ-3/КЛ-59</v>
      </c>
    </row>
    <row r="1188" spans="1:5" x14ac:dyDescent="0.3">
      <c r="A1188" s="148" t="s">
        <v>504</v>
      </c>
      <c r="B1188" s="148" t="s">
        <v>505</v>
      </c>
      <c r="C1188" s="149">
        <v>33.49</v>
      </c>
      <c r="D1188" t="str">
        <f t="shared" si="36"/>
        <v>4МР/ДУ-3/КЛ-59</v>
      </c>
      <c r="E1188" t="str">
        <f t="shared" si="37"/>
        <v>Начисление услуг 00000001294 от 29.02.2024 23:59:59</v>
      </c>
    </row>
    <row r="1189" spans="1:5" x14ac:dyDescent="0.3">
      <c r="A1189" s="148" t="s">
        <v>782</v>
      </c>
      <c r="B1189" s="148"/>
      <c r="C1189" s="149">
        <v>33.49</v>
      </c>
      <c r="D1189" t="str">
        <f t="shared" si="36"/>
        <v>Начисление услуг 00000001294 от 29.02.2024 23:59:59</v>
      </c>
      <c r="E1189" t="str">
        <f t="shared" si="37"/>
        <v>л/с №0000000093923</v>
      </c>
    </row>
    <row r="1190" spans="1:5" x14ac:dyDescent="0.3">
      <c r="A1190" s="150" t="s">
        <v>879</v>
      </c>
      <c r="B1190" s="150"/>
      <c r="C1190" s="149">
        <v>33.49</v>
      </c>
      <c r="D1190" t="str">
        <f t="shared" si="36"/>
        <v>л/с №0000000093923</v>
      </c>
      <c r="E1190" t="str">
        <f t="shared" si="37"/>
        <v>4МР/ДУ-3/КЛ-5</v>
      </c>
    </row>
    <row r="1191" spans="1:5" x14ac:dyDescent="0.3">
      <c r="A1191" s="148" t="s">
        <v>506</v>
      </c>
      <c r="B1191" s="148" t="s">
        <v>507</v>
      </c>
      <c r="C1191" s="149">
        <v>26.98</v>
      </c>
      <c r="D1191" t="str">
        <f t="shared" si="36"/>
        <v>4МР/ДУ-3/КЛ-5</v>
      </c>
      <c r="E1191" t="str">
        <f t="shared" si="37"/>
        <v>Начисление услуг 00000001294 от 29.02.2024 23:59:59</v>
      </c>
    </row>
    <row r="1192" spans="1:5" x14ac:dyDescent="0.3">
      <c r="A1192" s="148" t="s">
        <v>783</v>
      </c>
      <c r="B1192" s="148"/>
      <c r="C1192" s="149">
        <v>26.98</v>
      </c>
      <c r="D1192" t="str">
        <f t="shared" si="36"/>
        <v>Начисление услуг 00000001294 от 29.02.2024 23:59:59</v>
      </c>
      <c r="E1192" t="str">
        <f t="shared" si="37"/>
        <v>л/с №0000000095857</v>
      </c>
    </row>
    <row r="1193" spans="1:5" x14ac:dyDescent="0.3">
      <c r="A1193" s="150" t="s">
        <v>879</v>
      </c>
      <c r="B1193" s="150"/>
      <c r="C1193" s="149">
        <v>26.98</v>
      </c>
      <c r="D1193" t="str">
        <f t="shared" ref="D1193:D1256" si="38">A1194</f>
        <v>л/с №0000000095857</v>
      </c>
      <c r="E1193" t="str">
        <f t="shared" ref="E1193:E1256" si="39">A1195</f>
        <v>4МР/ДУ-3/КЛ-6</v>
      </c>
    </row>
    <row r="1194" spans="1:5" x14ac:dyDescent="0.3">
      <c r="A1194" s="148" t="s">
        <v>508</v>
      </c>
      <c r="B1194" s="148" t="s">
        <v>509</v>
      </c>
      <c r="C1194" s="149">
        <v>27.91</v>
      </c>
      <c r="D1194" t="str">
        <f t="shared" si="38"/>
        <v>4МР/ДУ-3/КЛ-6</v>
      </c>
      <c r="E1194" t="str">
        <f t="shared" si="39"/>
        <v>Начисление услуг 00000001294 от 29.02.2024 23:59:59</v>
      </c>
    </row>
    <row r="1195" spans="1:5" x14ac:dyDescent="0.3">
      <c r="A1195" s="148" t="s">
        <v>784</v>
      </c>
      <c r="B1195" s="148"/>
      <c r="C1195" s="149">
        <v>27.91</v>
      </c>
      <c r="D1195" t="str">
        <f t="shared" si="38"/>
        <v>Начисление услуг 00000001294 от 29.02.2024 23:59:59</v>
      </c>
      <c r="E1195" t="str">
        <f t="shared" si="39"/>
        <v>л/с №0000000093698</v>
      </c>
    </row>
    <row r="1196" spans="1:5" x14ac:dyDescent="0.3">
      <c r="A1196" s="150" t="s">
        <v>879</v>
      </c>
      <c r="B1196" s="150"/>
      <c r="C1196" s="149">
        <v>27.91</v>
      </c>
      <c r="D1196" t="str">
        <f t="shared" si="38"/>
        <v>л/с №0000000093698</v>
      </c>
      <c r="E1196" t="str">
        <f t="shared" si="39"/>
        <v>4МР/ДУ-3/КЛ-07</v>
      </c>
    </row>
    <row r="1197" spans="1:5" x14ac:dyDescent="0.3">
      <c r="A1197" s="148" t="s">
        <v>510</v>
      </c>
      <c r="B1197" s="148" t="s">
        <v>511</v>
      </c>
      <c r="C1197" s="149">
        <v>23.26</v>
      </c>
      <c r="D1197" t="str">
        <f t="shared" si="38"/>
        <v>4МР/ДУ-3/КЛ-07</v>
      </c>
      <c r="E1197" t="str">
        <f t="shared" si="39"/>
        <v>Начисление услуг 00000001294 от 29.02.2024 23:59:59</v>
      </c>
    </row>
    <row r="1198" spans="1:5" x14ac:dyDescent="0.3">
      <c r="A1198" s="148" t="s">
        <v>785</v>
      </c>
      <c r="B1198" s="148"/>
      <c r="C1198" s="149">
        <v>23.26</v>
      </c>
      <c r="D1198" t="str">
        <f t="shared" si="38"/>
        <v>Начисление услуг 00000001294 от 29.02.2024 23:59:59</v>
      </c>
      <c r="E1198" t="str">
        <f t="shared" si="39"/>
        <v>л/с №0000000093697</v>
      </c>
    </row>
    <row r="1199" spans="1:5" x14ac:dyDescent="0.3">
      <c r="A1199" s="150" t="s">
        <v>879</v>
      </c>
      <c r="B1199" s="150"/>
      <c r="C1199" s="149">
        <v>23.26</v>
      </c>
      <c r="D1199" t="str">
        <f t="shared" si="38"/>
        <v>л/с №0000000093697</v>
      </c>
      <c r="E1199" t="str">
        <f t="shared" si="39"/>
        <v>4МР/ДУ-3/КЛ-08</v>
      </c>
    </row>
    <row r="1200" spans="1:5" x14ac:dyDescent="0.3">
      <c r="A1200" s="148" t="s">
        <v>512</v>
      </c>
      <c r="B1200" s="148" t="s">
        <v>513</v>
      </c>
      <c r="C1200" s="149">
        <v>25.12</v>
      </c>
      <c r="D1200" t="str">
        <f t="shared" si="38"/>
        <v>4МР/ДУ-3/КЛ-08</v>
      </c>
      <c r="E1200" t="str">
        <f t="shared" si="39"/>
        <v>Начисление услуг 00000001294 от 29.02.2024 23:59:59</v>
      </c>
    </row>
    <row r="1201" spans="1:5" x14ac:dyDescent="0.3">
      <c r="A1201" s="148" t="s">
        <v>786</v>
      </c>
      <c r="B1201" s="148"/>
      <c r="C1201" s="149">
        <v>25.12</v>
      </c>
      <c r="D1201" t="str">
        <f t="shared" si="38"/>
        <v>Начисление услуг 00000001294 от 29.02.2024 23:59:59</v>
      </c>
      <c r="E1201" t="str">
        <f t="shared" si="39"/>
        <v>л/с №0000000095858</v>
      </c>
    </row>
    <row r="1202" spans="1:5" x14ac:dyDescent="0.3">
      <c r="A1202" s="150" t="s">
        <v>879</v>
      </c>
      <c r="B1202" s="150"/>
      <c r="C1202" s="149">
        <v>25.12</v>
      </c>
      <c r="D1202" t="str">
        <f t="shared" si="38"/>
        <v>л/с №0000000095858</v>
      </c>
      <c r="E1202" t="str">
        <f t="shared" si="39"/>
        <v>4МР/ДУ-3/КЛ-9</v>
      </c>
    </row>
    <row r="1203" spans="1:5" x14ac:dyDescent="0.3">
      <c r="A1203" s="148" t="s">
        <v>514</v>
      </c>
      <c r="B1203" s="148" t="s">
        <v>515</v>
      </c>
      <c r="C1203" s="149">
        <v>26.05</v>
      </c>
      <c r="D1203" t="str">
        <f t="shared" si="38"/>
        <v>4МР/ДУ-3/КЛ-9</v>
      </c>
      <c r="E1203" t="str">
        <f t="shared" si="39"/>
        <v>Начисление услуг 00000001294 от 29.02.2024 23:59:59</v>
      </c>
    </row>
    <row r="1204" spans="1:5" x14ac:dyDescent="0.3">
      <c r="A1204" s="148" t="s">
        <v>787</v>
      </c>
      <c r="B1204" s="148"/>
      <c r="C1204" s="149">
        <v>26.05</v>
      </c>
      <c r="D1204" t="str">
        <f t="shared" si="38"/>
        <v>Начисление услуг 00000001294 от 29.02.2024 23:59:59</v>
      </c>
      <c r="E1204" t="str">
        <f t="shared" si="39"/>
        <v>Москва г, Марьина Роща, Марьиной Рощи 4-я ул, дом № 3</v>
      </c>
    </row>
    <row r="1205" spans="1:5" x14ac:dyDescent="0.3">
      <c r="A1205" s="150" t="s">
        <v>879</v>
      </c>
      <c r="B1205" s="150"/>
      <c r="C1205" s="149">
        <v>26.05</v>
      </c>
      <c r="D1205" t="str">
        <f t="shared" si="38"/>
        <v>Москва г, Марьина Роща, Марьиной Рощи 4-я ул, дом № 3</v>
      </c>
      <c r="E1205" t="str">
        <f t="shared" si="39"/>
        <v>л/с №0000000089255</v>
      </c>
    </row>
    <row r="1206" spans="1:5" x14ac:dyDescent="0.3">
      <c r="A1206" s="151" t="s">
        <v>0</v>
      </c>
      <c r="B1206" s="151"/>
      <c r="C1206" s="152">
        <v>156932.04</v>
      </c>
      <c r="D1206" t="str">
        <f t="shared" si="38"/>
        <v>л/с №0000000089255</v>
      </c>
      <c r="E1206" t="str">
        <f t="shared" si="39"/>
        <v>4МР/ДУ-3-01</v>
      </c>
    </row>
    <row r="1207" spans="1:5" x14ac:dyDescent="0.3">
      <c r="A1207" s="148" t="s">
        <v>25</v>
      </c>
      <c r="B1207" s="148" t="s">
        <v>26</v>
      </c>
      <c r="C1207" s="153">
        <v>2005.37</v>
      </c>
      <c r="D1207" t="str">
        <f t="shared" si="38"/>
        <v>4МР/ДУ-3-01</v>
      </c>
      <c r="E1207" t="str">
        <f t="shared" si="39"/>
        <v>Начисление услуг 00000001289 от 29.02.2024 23:59:59</v>
      </c>
    </row>
    <row r="1208" spans="1:5" x14ac:dyDescent="0.3">
      <c r="A1208" s="148" t="s">
        <v>788</v>
      </c>
      <c r="B1208" s="148"/>
      <c r="C1208" s="153">
        <v>2005.37</v>
      </c>
      <c r="D1208" t="str">
        <f t="shared" si="38"/>
        <v>Начисление услуг 00000001289 от 29.02.2024 23:59:59</v>
      </c>
      <c r="E1208" t="str">
        <f t="shared" si="39"/>
        <v>л/с №0000000089264</v>
      </c>
    </row>
    <row r="1209" spans="1:5" x14ac:dyDescent="0.3">
      <c r="A1209" s="150" t="s">
        <v>880</v>
      </c>
      <c r="B1209" s="150"/>
      <c r="C1209" s="153">
        <v>2005.37</v>
      </c>
      <c r="D1209" t="str">
        <f t="shared" si="38"/>
        <v>л/с №0000000089264</v>
      </c>
      <c r="E1209" t="str">
        <f t="shared" si="39"/>
        <v>4МР/ДУ-3-10</v>
      </c>
    </row>
    <row r="1210" spans="1:5" x14ac:dyDescent="0.3">
      <c r="A1210" s="148" t="s">
        <v>27</v>
      </c>
      <c r="B1210" s="148" t="s">
        <v>28</v>
      </c>
      <c r="C1210" s="149">
        <v>973.38</v>
      </c>
      <c r="D1210" t="str">
        <f t="shared" si="38"/>
        <v>4МР/ДУ-3-10</v>
      </c>
      <c r="E1210" t="str">
        <f t="shared" si="39"/>
        <v>Начисление услуг 00000001289 от 29.02.2024 23:59:59</v>
      </c>
    </row>
    <row r="1211" spans="1:5" x14ac:dyDescent="0.3">
      <c r="A1211" s="148" t="s">
        <v>790</v>
      </c>
      <c r="B1211" s="148"/>
      <c r="C1211" s="149">
        <v>973.38</v>
      </c>
      <c r="D1211" t="str">
        <f t="shared" si="38"/>
        <v>Начисление услуг 00000001289 от 29.02.2024 23:59:59</v>
      </c>
      <c r="E1211" t="str">
        <f t="shared" si="39"/>
        <v>л/с №0000000089265</v>
      </c>
    </row>
    <row r="1212" spans="1:5" x14ac:dyDescent="0.3">
      <c r="A1212" s="150" t="s">
        <v>880</v>
      </c>
      <c r="B1212" s="150"/>
      <c r="C1212" s="149">
        <v>973.38</v>
      </c>
      <c r="D1212" t="str">
        <f t="shared" si="38"/>
        <v>л/с №0000000089265</v>
      </c>
      <c r="E1212" t="str">
        <f t="shared" si="39"/>
        <v>4МР/ДУ-3-11</v>
      </c>
    </row>
    <row r="1213" spans="1:5" x14ac:dyDescent="0.3">
      <c r="A1213" s="148" t="s">
        <v>29</v>
      </c>
      <c r="B1213" s="148" t="s">
        <v>30</v>
      </c>
      <c r="C1213" s="153">
        <v>1584.62</v>
      </c>
      <c r="D1213" t="str">
        <f t="shared" si="38"/>
        <v>4МР/ДУ-3-11</v>
      </c>
      <c r="E1213" t="str">
        <f t="shared" si="39"/>
        <v>Начисление услуг 00000001289 от 29.02.2024 23:59:59</v>
      </c>
    </row>
    <row r="1214" spans="1:5" x14ac:dyDescent="0.3">
      <c r="A1214" s="148" t="s">
        <v>791</v>
      </c>
      <c r="B1214" s="148"/>
      <c r="C1214" s="153">
        <v>1584.62</v>
      </c>
      <c r="D1214" t="str">
        <f t="shared" si="38"/>
        <v>Начисление услуг 00000001289 от 29.02.2024 23:59:59</v>
      </c>
      <c r="E1214" t="str">
        <f t="shared" si="39"/>
        <v>л/с №0000000089266</v>
      </c>
    </row>
    <row r="1215" spans="1:5" x14ac:dyDescent="0.3">
      <c r="A1215" s="150" t="s">
        <v>880</v>
      </c>
      <c r="B1215" s="150"/>
      <c r="C1215" s="153">
        <v>1584.62</v>
      </c>
      <c r="D1215" t="str">
        <f t="shared" si="38"/>
        <v>л/с №0000000089266</v>
      </c>
      <c r="E1215" t="str">
        <f t="shared" si="39"/>
        <v>4МР/ДУ-3-12</v>
      </c>
    </row>
    <row r="1216" spans="1:5" x14ac:dyDescent="0.3">
      <c r="A1216" s="148" t="s">
        <v>31</v>
      </c>
      <c r="B1216" s="148" t="s">
        <v>32</v>
      </c>
      <c r="C1216" s="153">
        <v>2030.49</v>
      </c>
      <c r="D1216" t="str">
        <f t="shared" si="38"/>
        <v>4МР/ДУ-3-12</v>
      </c>
      <c r="E1216" t="str">
        <f t="shared" si="39"/>
        <v>Начисление услуг 00000001289 от 29.02.2024 23:59:59</v>
      </c>
    </row>
    <row r="1217" spans="1:5" x14ac:dyDescent="0.3">
      <c r="A1217" s="148" t="s">
        <v>792</v>
      </c>
      <c r="B1217" s="148"/>
      <c r="C1217" s="153">
        <v>2030.49</v>
      </c>
      <c r="D1217" t="str">
        <f t="shared" si="38"/>
        <v>Начисление услуг 00000001289 от 29.02.2024 23:59:59</v>
      </c>
      <c r="E1217" t="str">
        <f t="shared" si="39"/>
        <v>л/с №0000000124901</v>
      </c>
    </row>
    <row r="1218" spans="1:5" x14ac:dyDescent="0.3">
      <c r="A1218" s="150" t="s">
        <v>880</v>
      </c>
      <c r="B1218" s="150"/>
      <c r="C1218" s="153">
        <v>2030.49</v>
      </c>
      <c r="D1218" t="str">
        <f t="shared" si="38"/>
        <v>л/с №0000000124901</v>
      </c>
      <c r="E1218" t="str">
        <f t="shared" si="39"/>
        <v>4МР/МБ/ДУ/3-13-ВТОР2</v>
      </c>
    </row>
    <row r="1219" spans="1:5" x14ac:dyDescent="0.3">
      <c r="A1219" s="148" t="s">
        <v>33</v>
      </c>
      <c r="B1219" s="148" t="s">
        <v>34</v>
      </c>
      <c r="C1219" s="153">
        <v>1008.97</v>
      </c>
      <c r="D1219" t="str">
        <f t="shared" si="38"/>
        <v>4МР/МБ/ДУ/3-13-ВТОР2</v>
      </c>
      <c r="E1219" t="str">
        <f t="shared" si="39"/>
        <v>Начисление услуг 00000001289 от 29.02.2024 23:59:59</v>
      </c>
    </row>
    <row r="1220" spans="1:5" x14ac:dyDescent="0.3">
      <c r="A1220" s="148" t="s">
        <v>793</v>
      </c>
      <c r="B1220" s="148"/>
      <c r="C1220" s="153">
        <v>1008.97</v>
      </c>
      <c r="D1220" t="str">
        <f t="shared" si="38"/>
        <v>Начисление услуг 00000001289 от 29.02.2024 23:59:59</v>
      </c>
      <c r="E1220" t="str">
        <f t="shared" si="39"/>
        <v>л/с №0000000089268</v>
      </c>
    </row>
    <row r="1221" spans="1:5" x14ac:dyDescent="0.3">
      <c r="A1221" s="150" t="s">
        <v>880</v>
      </c>
      <c r="B1221" s="150"/>
      <c r="C1221" s="153">
        <v>1008.97</v>
      </c>
      <c r="D1221" t="str">
        <f t="shared" si="38"/>
        <v>л/с №0000000089268</v>
      </c>
      <c r="E1221" t="str">
        <f t="shared" si="39"/>
        <v>4МР/ДУ-3-14</v>
      </c>
    </row>
    <row r="1222" spans="1:5" x14ac:dyDescent="0.3">
      <c r="A1222" s="148" t="s">
        <v>35</v>
      </c>
      <c r="B1222" s="148" t="s">
        <v>36</v>
      </c>
      <c r="C1222" s="153">
        <v>1551.13</v>
      </c>
      <c r="D1222" t="str">
        <f t="shared" si="38"/>
        <v>4МР/ДУ-3-14</v>
      </c>
      <c r="E1222" t="str">
        <f t="shared" si="39"/>
        <v>Начисление услуг 00000001289 от 29.02.2024 23:59:59</v>
      </c>
    </row>
    <row r="1223" spans="1:5" x14ac:dyDescent="0.3">
      <c r="A1223" s="148" t="s">
        <v>794</v>
      </c>
      <c r="B1223" s="148"/>
      <c r="C1223" s="153">
        <v>1551.13</v>
      </c>
      <c r="D1223" t="str">
        <f t="shared" si="38"/>
        <v>Начисление услуг 00000001289 от 29.02.2024 23:59:59</v>
      </c>
      <c r="E1223" t="str">
        <f t="shared" si="39"/>
        <v>л/с №0000000089269</v>
      </c>
    </row>
    <row r="1224" spans="1:5" x14ac:dyDescent="0.3">
      <c r="A1224" s="150" t="s">
        <v>880</v>
      </c>
      <c r="B1224" s="150"/>
      <c r="C1224" s="153">
        <v>1551.13</v>
      </c>
      <c r="D1224" t="str">
        <f t="shared" si="38"/>
        <v>л/с №0000000089269</v>
      </c>
      <c r="E1224" t="str">
        <f t="shared" si="39"/>
        <v>4МР/ДУ-3-15</v>
      </c>
    </row>
    <row r="1225" spans="1:5" x14ac:dyDescent="0.3">
      <c r="A1225" s="148" t="s">
        <v>37</v>
      </c>
      <c r="B1225" s="148" t="s">
        <v>38</v>
      </c>
      <c r="C1225" s="153">
        <v>3568.83</v>
      </c>
      <c r="D1225" t="str">
        <f t="shared" si="38"/>
        <v>4МР/ДУ-3-15</v>
      </c>
      <c r="E1225" t="str">
        <f t="shared" si="39"/>
        <v>Начисление услуг 00000001289 от 29.02.2024 23:59:59</v>
      </c>
    </row>
    <row r="1226" spans="1:5" x14ac:dyDescent="0.3">
      <c r="A1226" s="148" t="s">
        <v>795</v>
      </c>
      <c r="B1226" s="148"/>
      <c r="C1226" s="153">
        <v>3568.83</v>
      </c>
      <c r="D1226" t="str">
        <f t="shared" si="38"/>
        <v>Начисление услуг 00000001289 от 29.02.2024 23:59:59</v>
      </c>
      <c r="E1226" t="str">
        <f t="shared" si="39"/>
        <v>л/с №0000000089270</v>
      </c>
    </row>
    <row r="1227" spans="1:5" x14ac:dyDescent="0.3">
      <c r="A1227" s="150" t="s">
        <v>880</v>
      </c>
      <c r="B1227" s="150"/>
      <c r="C1227" s="153">
        <v>3568.83</v>
      </c>
      <c r="D1227" t="str">
        <f t="shared" si="38"/>
        <v>л/с №0000000089270</v>
      </c>
      <c r="E1227" t="str">
        <f t="shared" si="39"/>
        <v>4МР/ДУ-3-16</v>
      </c>
    </row>
    <row r="1228" spans="1:5" x14ac:dyDescent="0.3">
      <c r="A1228" s="148" t="s">
        <v>39</v>
      </c>
      <c r="B1228" s="148" t="s">
        <v>40</v>
      </c>
      <c r="C1228" s="153">
        <v>1142.01</v>
      </c>
      <c r="D1228" t="str">
        <f t="shared" si="38"/>
        <v>4МР/ДУ-3-16</v>
      </c>
      <c r="E1228" t="str">
        <f t="shared" si="39"/>
        <v>Начисление услуг 00000001289 от 29.02.2024 23:59:59</v>
      </c>
    </row>
    <row r="1229" spans="1:5" x14ac:dyDescent="0.3">
      <c r="A1229" s="148" t="s">
        <v>796</v>
      </c>
      <c r="B1229" s="148"/>
      <c r="C1229" s="153">
        <v>1142.01</v>
      </c>
      <c r="D1229" t="str">
        <f t="shared" si="38"/>
        <v>Начисление услуг 00000001289 от 29.02.2024 23:59:59</v>
      </c>
      <c r="E1229" t="str">
        <f t="shared" si="39"/>
        <v>л/с №0000001153840</v>
      </c>
    </row>
    <row r="1230" spans="1:5" x14ac:dyDescent="0.3">
      <c r="A1230" s="150" t="s">
        <v>880</v>
      </c>
      <c r="B1230" s="150"/>
      <c r="C1230" s="153">
        <v>1142.01</v>
      </c>
      <c r="D1230" t="str">
        <f t="shared" si="38"/>
        <v>л/с №0000001153840</v>
      </c>
      <c r="E1230" t="str">
        <f t="shared" si="39"/>
        <v>4МР/ДУ-3-17/Втор-1</v>
      </c>
    </row>
    <row r="1231" spans="1:5" x14ac:dyDescent="0.3">
      <c r="A1231" s="148" t="s">
        <v>41</v>
      </c>
      <c r="B1231" s="148" t="s">
        <v>42</v>
      </c>
      <c r="C1231" s="153">
        <v>1081.53</v>
      </c>
      <c r="D1231" t="str">
        <f t="shared" si="38"/>
        <v>4МР/ДУ-3-17/Втор-1</v>
      </c>
      <c r="E1231" t="str">
        <f t="shared" si="39"/>
        <v>Начисление услуг 00000001289 от 29.02.2024 23:59:59</v>
      </c>
    </row>
    <row r="1232" spans="1:5" x14ac:dyDescent="0.3">
      <c r="A1232" s="148" t="s">
        <v>797</v>
      </c>
      <c r="B1232" s="148"/>
      <c r="C1232" s="153">
        <v>1081.53</v>
      </c>
      <c r="D1232" t="str">
        <f t="shared" si="38"/>
        <v>Начисление услуг 00000001289 от 29.02.2024 23:59:59</v>
      </c>
      <c r="E1232" t="str">
        <f t="shared" si="39"/>
        <v>л/с №0000000089272</v>
      </c>
    </row>
    <row r="1233" spans="1:5" x14ac:dyDescent="0.3">
      <c r="A1233" s="150" t="s">
        <v>880</v>
      </c>
      <c r="B1233" s="150"/>
      <c r="C1233" s="153">
        <v>1081.53</v>
      </c>
      <c r="D1233" t="str">
        <f t="shared" si="38"/>
        <v>л/с №0000000089272</v>
      </c>
      <c r="E1233" t="str">
        <f t="shared" si="39"/>
        <v>4МР/ДУ-3-18</v>
      </c>
    </row>
    <row r="1234" spans="1:5" x14ac:dyDescent="0.3">
      <c r="A1234" s="148" t="s">
        <v>43</v>
      </c>
      <c r="B1234" s="148" t="s">
        <v>44</v>
      </c>
      <c r="C1234" s="153">
        <v>1586.72</v>
      </c>
      <c r="D1234" t="str">
        <f t="shared" si="38"/>
        <v>4МР/ДУ-3-18</v>
      </c>
      <c r="E1234" t="str">
        <f t="shared" si="39"/>
        <v>Начисление услуг 00000001289 от 29.02.2024 23:59:59</v>
      </c>
    </row>
    <row r="1235" spans="1:5" x14ac:dyDescent="0.3">
      <c r="A1235" s="148" t="s">
        <v>798</v>
      </c>
      <c r="B1235" s="148"/>
      <c r="C1235" s="153">
        <v>1586.72</v>
      </c>
      <c r="D1235" t="str">
        <f t="shared" si="38"/>
        <v>Начисление услуг 00000001289 от 29.02.2024 23:59:59</v>
      </c>
      <c r="E1235" t="str">
        <f t="shared" si="39"/>
        <v>л/с №0000000094305</v>
      </c>
    </row>
    <row r="1236" spans="1:5" x14ac:dyDescent="0.3">
      <c r="A1236" s="150" t="s">
        <v>880</v>
      </c>
      <c r="B1236" s="150"/>
      <c r="C1236" s="153">
        <v>1586.72</v>
      </c>
      <c r="D1236" t="str">
        <f t="shared" si="38"/>
        <v>л/с №0000000094305</v>
      </c>
      <c r="E1236" t="str">
        <f t="shared" si="39"/>
        <v>4МР/ДУ-3-19/ВТОР1</v>
      </c>
    </row>
    <row r="1237" spans="1:5" x14ac:dyDescent="0.3">
      <c r="A1237" s="148" t="s">
        <v>45</v>
      </c>
      <c r="B1237" s="148" t="s">
        <v>46</v>
      </c>
      <c r="C1237" s="153">
        <v>2028.4</v>
      </c>
      <c r="D1237" t="str">
        <f t="shared" si="38"/>
        <v>4МР/ДУ-3-19/ВТОР1</v>
      </c>
      <c r="E1237" t="str">
        <f t="shared" si="39"/>
        <v>Начисление услуг 00000001289 от 29.02.2024 23:59:59</v>
      </c>
    </row>
    <row r="1238" spans="1:5" x14ac:dyDescent="0.3">
      <c r="A1238" s="148" t="s">
        <v>799</v>
      </c>
      <c r="B1238" s="148"/>
      <c r="C1238" s="153">
        <v>2028.4</v>
      </c>
      <c r="D1238" t="str">
        <f t="shared" si="38"/>
        <v>Начисление услуг 00000001289 от 29.02.2024 23:59:59</v>
      </c>
      <c r="E1238" t="str">
        <f t="shared" si="39"/>
        <v>л/с №0000000089256</v>
      </c>
    </row>
    <row r="1239" spans="1:5" x14ac:dyDescent="0.3">
      <c r="A1239" s="150" t="s">
        <v>880</v>
      </c>
      <c r="B1239" s="150"/>
      <c r="C1239" s="153">
        <v>2028.4</v>
      </c>
      <c r="D1239" t="str">
        <f t="shared" si="38"/>
        <v>л/с №0000000089256</v>
      </c>
      <c r="E1239" t="str">
        <f t="shared" si="39"/>
        <v>4МР/ДУ-3-02</v>
      </c>
    </row>
    <row r="1240" spans="1:5" x14ac:dyDescent="0.3">
      <c r="A1240" s="148" t="s">
        <v>47</v>
      </c>
      <c r="B1240" s="148" t="s">
        <v>48</v>
      </c>
      <c r="C1240" s="153">
        <v>1021.53</v>
      </c>
      <c r="D1240" t="str">
        <f t="shared" si="38"/>
        <v>4МР/ДУ-3-02</v>
      </c>
      <c r="E1240" t="str">
        <f t="shared" si="39"/>
        <v>Начисление услуг 00000001289 от 29.02.2024 23:59:59</v>
      </c>
    </row>
    <row r="1241" spans="1:5" x14ac:dyDescent="0.3">
      <c r="A1241" s="148" t="s">
        <v>800</v>
      </c>
      <c r="B1241" s="148"/>
      <c r="C1241" s="153">
        <v>1021.53</v>
      </c>
      <c r="D1241" t="str">
        <f t="shared" si="38"/>
        <v>Начисление услуг 00000001289 от 29.02.2024 23:59:59</v>
      </c>
      <c r="E1241" t="str">
        <f t="shared" si="39"/>
        <v>л/с №0000000089274</v>
      </c>
    </row>
    <row r="1242" spans="1:5" x14ac:dyDescent="0.3">
      <c r="A1242" s="150" t="s">
        <v>880</v>
      </c>
      <c r="B1242" s="150"/>
      <c r="C1242" s="153">
        <v>1021.53</v>
      </c>
      <c r="D1242" t="str">
        <f t="shared" si="38"/>
        <v>л/с №0000000089274</v>
      </c>
      <c r="E1242" t="str">
        <f t="shared" si="39"/>
        <v>4МР/ДУ-3-20</v>
      </c>
    </row>
    <row r="1243" spans="1:5" x14ac:dyDescent="0.3">
      <c r="A1243" s="148" t="s">
        <v>49</v>
      </c>
      <c r="B1243" s="148" t="s">
        <v>50</v>
      </c>
      <c r="C1243" s="149">
        <v>898.72</v>
      </c>
      <c r="D1243" t="str">
        <f t="shared" si="38"/>
        <v>4МР/ДУ-3-20</v>
      </c>
      <c r="E1243" t="str">
        <f t="shared" si="39"/>
        <v>Начисление услуг 00000001289 от 29.02.2024 23:59:59</v>
      </c>
    </row>
    <row r="1244" spans="1:5" x14ac:dyDescent="0.3">
      <c r="A1244" s="148" t="s">
        <v>801</v>
      </c>
      <c r="B1244" s="148"/>
      <c r="C1244" s="149">
        <v>898.72</v>
      </c>
      <c r="D1244" t="str">
        <f t="shared" si="38"/>
        <v>Начисление услуг 00000001289 от 29.02.2024 23:59:59</v>
      </c>
      <c r="E1244" t="str">
        <f t="shared" si="39"/>
        <v>л/с №0000000089275</v>
      </c>
    </row>
    <row r="1245" spans="1:5" x14ac:dyDescent="0.3">
      <c r="A1245" s="150" t="s">
        <v>880</v>
      </c>
      <c r="B1245" s="150"/>
      <c r="C1245" s="149">
        <v>898.72</v>
      </c>
      <c r="D1245" t="str">
        <f t="shared" si="38"/>
        <v>л/с №0000000089275</v>
      </c>
      <c r="E1245" t="str">
        <f t="shared" si="39"/>
        <v>4МР/ДУ-3-21</v>
      </c>
    </row>
    <row r="1246" spans="1:5" x14ac:dyDescent="0.3">
      <c r="A1246" s="148" t="s">
        <v>51</v>
      </c>
      <c r="B1246" s="148" t="s">
        <v>52</v>
      </c>
      <c r="C1246" s="153">
        <v>1725.8</v>
      </c>
      <c r="D1246" t="str">
        <f t="shared" si="38"/>
        <v>4МР/ДУ-3-21</v>
      </c>
      <c r="E1246" t="str">
        <f t="shared" si="39"/>
        <v>Начисление услуг 00000001289 от 29.02.2024 23:59:59</v>
      </c>
    </row>
    <row r="1247" spans="1:5" x14ac:dyDescent="0.3">
      <c r="A1247" s="148" t="s">
        <v>802</v>
      </c>
      <c r="B1247" s="148"/>
      <c r="C1247" s="153">
        <v>1725.8</v>
      </c>
      <c r="D1247" t="str">
        <f t="shared" si="38"/>
        <v>Начисление услуг 00000001289 от 29.02.2024 23:59:59</v>
      </c>
      <c r="E1247" t="str">
        <f t="shared" si="39"/>
        <v>л/с №0000000089276</v>
      </c>
    </row>
    <row r="1248" spans="1:5" x14ac:dyDescent="0.3">
      <c r="A1248" s="150" t="s">
        <v>880</v>
      </c>
      <c r="B1248" s="150"/>
      <c r="C1248" s="153">
        <v>1725.8</v>
      </c>
      <c r="D1248" t="str">
        <f t="shared" si="38"/>
        <v>л/с №0000000089276</v>
      </c>
      <c r="E1248" t="str">
        <f t="shared" si="39"/>
        <v>4МР/ДУ-3-22</v>
      </c>
    </row>
    <row r="1249" spans="1:5" x14ac:dyDescent="0.3">
      <c r="A1249" s="148" t="s">
        <v>53</v>
      </c>
      <c r="B1249" s="148" t="s">
        <v>54</v>
      </c>
      <c r="C1249" s="153">
        <v>1562.99</v>
      </c>
      <c r="D1249" t="str">
        <f t="shared" si="38"/>
        <v>4МР/ДУ-3-22</v>
      </c>
      <c r="E1249" t="str">
        <f t="shared" si="39"/>
        <v>Начисление услуг 00000001289 от 29.02.2024 23:59:59</v>
      </c>
    </row>
    <row r="1250" spans="1:5" x14ac:dyDescent="0.3">
      <c r="A1250" s="148" t="s">
        <v>803</v>
      </c>
      <c r="B1250" s="148"/>
      <c r="C1250" s="153">
        <v>1562.99</v>
      </c>
      <c r="D1250" t="str">
        <f t="shared" si="38"/>
        <v>Начисление услуг 00000001289 от 29.02.2024 23:59:59</v>
      </c>
      <c r="E1250" t="str">
        <f t="shared" si="39"/>
        <v>л/с №0000000089277</v>
      </c>
    </row>
    <row r="1251" spans="1:5" x14ac:dyDescent="0.3">
      <c r="A1251" s="150" t="s">
        <v>880</v>
      </c>
      <c r="B1251" s="150"/>
      <c r="C1251" s="153">
        <v>1562.99</v>
      </c>
      <c r="D1251" t="str">
        <f t="shared" si="38"/>
        <v>л/с №0000000089277</v>
      </c>
      <c r="E1251" t="str">
        <f t="shared" si="39"/>
        <v>4МР/ДУ-3-23</v>
      </c>
    </row>
    <row r="1252" spans="1:5" x14ac:dyDescent="0.3">
      <c r="A1252" s="148" t="s">
        <v>55</v>
      </c>
      <c r="B1252" s="148" t="s">
        <v>56</v>
      </c>
      <c r="C1252" s="153">
        <v>1023.62</v>
      </c>
      <c r="D1252" t="str">
        <f t="shared" si="38"/>
        <v>4МР/ДУ-3-23</v>
      </c>
      <c r="E1252" t="str">
        <f t="shared" si="39"/>
        <v>Начисление услуг 00000001289 от 29.02.2024 23:59:59</v>
      </c>
    </row>
    <row r="1253" spans="1:5" x14ac:dyDescent="0.3">
      <c r="A1253" s="148" t="s">
        <v>804</v>
      </c>
      <c r="B1253" s="148"/>
      <c r="C1253" s="153">
        <v>1023.62</v>
      </c>
      <c r="D1253" t="str">
        <f t="shared" si="38"/>
        <v>Начисление услуг 00000001289 от 29.02.2024 23:59:59</v>
      </c>
      <c r="E1253" t="str">
        <f t="shared" si="39"/>
        <v>л/с №0000000089278</v>
      </c>
    </row>
    <row r="1254" spans="1:5" x14ac:dyDescent="0.3">
      <c r="A1254" s="150" t="s">
        <v>880</v>
      </c>
      <c r="B1254" s="150"/>
      <c r="C1254" s="153">
        <v>1023.62</v>
      </c>
      <c r="D1254" t="str">
        <f t="shared" si="38"/>
        <v>л/с №0000000089278</v>
      </c>
      <c r="E1254" t="str">
        <f t="shared" si="39"/>
        <v>4МР/ДУ-3-24</v>
      </c>
    </row>
    <row r="1255" spans="1:5" x14ac:dyDescent="0.3">
      <c r="A1255" s="148" t="s">
        <v>57</v>
      </c>
      <c r="B1255" s="148" t="s">
        <v>58</v>
      </c>
      <c r="C1255" s="149">
        <v>956.63</v>
      </c>
      <c r="D1255" t="str">
        <f t="shared" si="38"/>
        <v>4МР/ДУ-3-24</v>
      </c>
      <c r="E1255" t="str">
        <f t="shared" si="39"/>
        <v>Начисление услуг 00000001289 от 29.02.2024 23:59:59</v>
      </c>
    </row>
    <row r="1256" spans="1:5" x14ac:dyDescent="0.3">
      <c r="A1256" s="148" t="s">
        <v>805</v>
      </c>
      <c r="B1256" s="148"/>
      <c r="C1256" s="149">
        <v>956.63</v>
      </c>
      <c r="D1256" t="str">
        <f t="shared" si="38"/>
        <v>Начисление услуг 00000001289 от 29.02.2024 23:59:59</v>
      </c>
      <c r="E1256" t="str">
        <f t="shared" si="39"/>
        <v>л/с №0000000089279</v>
      </c>
    </row>
    <row r="1257" spans="1:5" x14ac:dyDescent="0.3">
      <c r="A1257" s="150" t="s">
        <v>880</v>
      </c>
      <c r="B1257" s="150"/>
      <c r="C1257" s="149">
        <v>956.63</v>
      </c>
      <c r="D1257" t="str">
        <f t="shared" ref="D1257:D1320" si="40">A1258</f>
        <v>л/с №0000000089279</v>
      </c>
      <c r="E1257" t="str">
        <f t="shared" ref="E1257:E1320" si="41">A1259</f>
        <v>4МР/ДУ-3-25</v>
      </c>
    </row>
    <row r="1258" spans="1:5" x14ac:dyDescent="0.3">
      <c r="A1258" s="148" t="s">
        <v>59</v>
      </c>
      <c r="B1258" s="148" t="s">
        <v>60</v>
      </c>
      <c r="C1258" s="153">
        <v>1582.53</v>
      </c>
      <c r="D1258" t="str">
        <f t="shared" si="40"/>
        <v>4МР/ДУ-3-25</v>
      </c>
      <c r="E1258" t="str">
        <f t="shared" si="41"/>
        <v>Начисление услуг 00000001289 от 29.02.2024 23:59:59</v>
      </c>
    </row>
    <row r="1259" spans="1:5" x14ac:dyDescent="0.3">
      <c r="A1259" s="148" t="s">
        <v>806</v>
      </c>
      <c r="B1259" s="148"/>
      <c r="C1259" s="153">
        <v>1582.53</v>
      </c>
      <c r="D1259" t="str">
        <f t="shared" si="40"/>
        <v>Начисление услуг 00000001289 от 29.02.2024 23:59:59</v>
      </c>
      <c r="E1259" t="str">
        <f t="shared" si="41"/>
        <v>л/с №0000000089280</v>
      </c>
    </row>
    <row r="1260" spans="1:5" x14ac:dyDescent="0.3">
      <c r="A1260" s="150" t="s">
        <v>880</v>
      </c>
      <c r="B1260" s="150"/>
      <c r="C1260" s="153">
        <v>1582.53</v>
      </c>
      <c r="D1260" t="str">
        <f t="shared" si="40"/>
        <v>л/с №0000000089280</v>
      </c>
      <c r="E1260" t="str">
        <f t="shared" si="41"/>
        <v>4МР/ДУ-3-26</v>
      </c>
    </row>
    <row r="1261" spans="1:5" x14ac:dyDescent="0.3">
      <c r="A1261" s="148" t="s">
        <v>61</v>
      </c>
      <c r="B1261" s="148" t="s">
        <v>62</v>
      </c>
      <c r="C1261" s="153">
        <v>2028.4</v>
      </c>
      <c r="D1261" t="str">
        <f t="shared" si="40"/>
        <v>4МР/ДУ-3-26</v>
      </c>
      <c r="E1261" t="str">
        <f t="shared" si="41"/>
        <v>Начисление услуг 00000001289 от 29.02.2024 23:59:59</v>
      </c>
    </row>
    <row r="1262" spans="1:5" x14ac:dyDescent="0.3">
      <c r="A1262" s="148" t="s">
        <v>807</v>
      </c>
      <c r="B1262" s="148"/>
      <c r="C1262" s="153">
        <v>2028.4</v>
      </c>
      <c r="D1262" t="str">
        <f t="shared" si="40"/>
        <v>Начисление услуг 00000001289 от 29.02.2024 23:59:59</v>
      </c>
      <c r="E1262" t="str">
        <f t="shared" si="41"/>
        <v>л/с №0000000094309</v>
      </c>
    </row>
    <row r="1263" spans="1:5" x14ac:dyDescent="0.3">
      <c r="A1263" s="150" t="s">
        <v>880</v>
      </c>
      <c r="B1263" s="150"/>
      <c r="C1263" s="153">
        <v>2028.4</v>
      </c>
      <c r="D1263" t="str">
        <f t="shared" si="40"/>
        <v>л/с №0000000094309</v>
      </c>
      <c r="E1263" t="str">
        <f t="shared" si="41"/>
        <v>4МР/ДУ-3-27/ВТОР1</v>
      </c>
    </row>
    <row r="1264" spans="1:5" x14ac:dyDescent="0.3">
      <c r="A1264" s="148" t="s">
        <v>63</v>
      </c>
      <c r="B1264" s="148" t="s">
        <v>64</v>
      </c>
      <c r="C1264" s="153">
        <v>1008.97</v>
      </c>
      <c r="D1264" t="str">
        <f t="shared" si="40"/>
        <v>4МР/ДУ-3-27/ВТОР1</v>
      </c>
      <c r="E1264" t="str">
        <f t="shared" si="41"/>
        <v>Начисление услуг 00000001289 от 29.02.2024 23:59:59</v>
      </c>
    </row>
    <row r="1265" spans="1:5" x14ac:dyDescent="0.3">
      <c r="A1265" s="148" t="s">
        <v>808</v>
      </c>
      <c r="B1265" s="148"/>
      <c r="C1265" s="153">
        <v>1008.97</v>
      </c>
      <c r="D1265" t="str">
        <f t="shared" si="40"/>
        <v>Начисление услуг 00000001289 от 29.02.2024 23:59:59</v>
      </c>
      <c r="E1265" t="str">
        <f t="shared" si="41"/>
        <v>л/с №0000000089282</v>
      </c>
    </row>
    <row r="1266" spans="1:5" x14ac:dyDescent="0.3">
      <c r="A1266" s="150" t="s">
        <v>880</v>
      </c>
      <c r="B1266" s="150"/>
      <c r="C1266" s="153">
        <v>1008.97</v>
      </c>
      <c r="D1266" t="str">
        <f t="shared" si="40"/>
        <v>л/с №0000000089282</v>
      </c>
      <c r="E1266" t="str">
        <f t="shared" si="41"/>
        <v>4МР/ДУ-3-28</v>
      </c>
    </row>
    <row r="1267" spans="1:5" x14ac:dyDescent="0.3">
      <c r="A1267" s="148" t="s">
        <v>65</v>
      </c>
      <c r="B1267" s="148" t="s">
        <v>66</v>
      </c>
      <c r="C1267" s="153">
        <v>1549.04</v>
      </c>
      <c r="D1267" t="str">
        <f t="shared" si="40"/>
        <v>4МР/ДУ-3-28</v>
      </c>
      <c r="E1267" t="str">
        <f t="shared" si="41"/>
        <v>Начисление услуг 00000001289 от 29.02.2024 23:59:59</v>
      </c>
    </row>
    <row r="1268" spans="1:5" x14ac:dyDescent="0.3">
      <c r="A1268" s="148" t="s">
        <v>809</v>
      </c>
      <c r="B1268" s="148"/>
      <c r="C1268" s="153">
        <v>1549.04</v>
      </c>
      <c r="D1268" t="str">
        <f t="shared" si="40"/>
        <v>Начисление услуг 00000001289 от 29.02.2024 23:59:59</v>
      </c>
      <c r="E1268" t="str">
        <f t="shared" si="41"/>
        <v>л/с №0000000147061</v>
      </c>
    </row>
    <row r="1269" spans="1:5" x14ac:dyDescent="0.3">
      <c r="A1269" s="150" t="s">
        <v>880</v>
      </c>
      <c r="B1269" s="150"/>
      <c r="C1269" s="153">
        <v>1549.04</v>
      </c>
      <c r="D1269" t="str">
        <f t="shared" si="40"/>
        <v>л/с №0000000147061</v>
      </c>
      <c r="E1269" t="str">
        <f t="shared" si="41"/>
        <v>4МР/ДУ-3-29/ВТОР</v>
      </c>
    </row>
    <row r="1270" spans="1:5" x14ac:dyDescent="0.3">
      <c r="A1270" s="148" t="s">
        <v>67</v>
      </c>
      <c r="B1270" s="148" t="s">
        <v>68</v>
      </c>
      <c r="C1270" s="153">
        <v>2760.59</v>
      </c>
      <c r="D1270" t="str">
        <f t="shared" si="40"/>
        <v>4МР/ДУ-3-29/ВТОР</v>
      </c>
      <c r="E1270" t="str">
        <f t="shared" si="41"/>
        <v>Начисление услуг 00000001289 от 29.02.2024 23:59:59</v>
      </c>
    </row>
    <row r="1271" spans="1:5" x14ac:dyDescent="0.3">
      <c r="A1271" s="148" t="s">
        <v>810</v>
      </c>
      <c r="B1271" s="148"/>
      <c r="C1271" s="153">
        <v>2760.59</v>
      </c>
      <c r="D1271" t="str">
        <f t="shared" si="40"/>
        <v>Начисление услуг 00000001289 от 29.02.2024 23:59:59</v>
      </c>
      <c r="E1271" t="str">
        <f t="shared" si="41"/>
        <v>л/с №0000000089257</v>
      </c>
    </row>
    <row r="1272" spans="1:5" x14ac:dyDescent="0.3">
      <c r="A1272" s="150" t="s">
        <v>880</v>
      </c>
      <c r="B1272" s="150"/>
      <c r="C1272" s="153">
        <v>2760.59</v>
      </c>
      <c r="D1272" t="str">
        <f t="shared" si="40"/>
        <v>л/с №0000000089257</v>
      </c>
      <c r="E1272" t="str">
        <f t="shared" si="41"/>
        <v>4МР/ДУ-3-03</v>
      </c>
    </row>
    <row r="1273" spans="1:5" x14ac:dyDescent="0.3">
      <c r="A1273" s="148" t="s">
        <v>69</v>
      </c>
      <c r="B1273" s="148" t="s">
        <v>70</v>
      </c>
      <c r="C1273" s="149">
        <v>973.38</v>
      </c>
      <c r="D1273" t="str">
        <f t="shared" si="40"/>
        <v>4МР/ДУ-3-03</v>
      </c>
      <c r="E1273" t="str">
        <f t="shared" si="41"/>
        <v>Начисление услуг 00000001289 от 29.02.2024 23:59:59</v>
      </c>
    </row>
    <row r="1274" spans="1:5" x14ac:dyDescent="0.3">
      <c r="A1274" s="148" t="s">
        <v>811</v>
      </c>
      <c r="B1274" s="148"/>
      <c r="C1274" s="149">
        <v>973.38</v>
      </c>
      <c r="D1274" t="str">
        <f t="shared" si="40"/>
        <v>Начисление услуг 00000001289 от 29.02.2024 23:59:59</v>
      </c>
      <c r="E1274" t="str">
        <f t="shared" si="41"/>
        <v>л/с №0000000095257</v>
      </c>
    </row>
    <row r="1275" spans="1:5" x14ac:dyDescent="0.3">
      <c r="A1275" s="150" t="s">
        <v>880</v>
      </c>
      <c r="B1275" s="150"/>
      <c r="C1275" s="149">
        <v>973.38</v>
      </c>
      <c r="D1275" t="str">
        <f t="shared" si="40"/>
        <v>л/с №0000000095257</v>
      </c>
      <c r="E1275" t="str">
        <f t="shared" si="41"/>
        <v>4МР/ДУ-3-втор30</v>
      </c>
    </row>
    <row r="1276" spans="1:5" x14ac:dyDescent="0.3">
      <c r="A1276" s="148" t="s">
        <v>71</v>
      </c>
      <c r="B1276" s="148" t="s">
        <v>72</v>
      </c>
      <c r="C1276" s="153">
        <v>1023.62</v>
      </c>
      <c r="D1276" t="str">
        <f t="shared" si="40"/>
        <v>4МР/ДУ-3-втор30</v>
      </c>
      <c r="E1276" t="str">
        <f t="shared" si="41"/>
        <v>Начисление услуг 00000001289 от 29.02.2024 23:59:59</v>
      </c>
    </row>
    <row r="1277" spans="1:5" x14ac:dyDescent="0.3">
      <c r="A1277" s="148" t="s">
        <v>812</v>
      </c>
      <c r="B1277" s="148"/>
      <c r="C1277" s="153">
        <v>1023.62</v>
      </c>
      <c r="D1277" t="str">
        <f t="shared" si="40"/>
        <v>Начисление услуг 00000001289 от 29.02.2024 23:59:59</v>
      </c>
      <c r="E1277" t="str">
        <f t="shared" si="41"/>
        <v>л/с №0000000094847</v>
      </c>
    </row>
    <row r="1278" spans="1:5" x14ac:dyDescent="0.3">
      <c r="A1278" s="150" t="s">
        <v>880</v>
      </c>
      <c r="B1278" s="150"/>
      <c r="C1278" s="153">
        <v>1023.62</v>
      </c>
      <c r="D1278" t="str">
        <f t="shared" si="40"/>
        <v>л/с №0000000094847</v>
      </c>
      <c r="E1278" t="str">
        <f t="shared" si="41"/>
        <v>4МР/ДУ-3-ВТОР31</v>
      </c>
    </row>
    <row r="1279" spans="1:5" x14ac:dyDescent="0.3">
      <c r="A1279" s="148" t="s">
        <v>73</v>
      </c>
      <c r="B1279" s="148" t="s">
        <v>74</v>
      </c>
      <c r="C1279" s="149">
        <v>973.38</v>
      </c>
      <c r="D1279" t="str">
        <f t="shared" si="40"/>
        <v>4МР/ДУ-3-ВТОР31</v>
      </c>
      <c r="E1279" t="str">
        <f t="shared" si="41"/>
        <v>Начисление услуг 00000001289 от 29.02.2024 23:59:59</v>
      </c>
    </row>
    <row r="1280" spans="1:5" x14ac:dyDescent="0.3">
      <c r="A1280" s="148" t="s">
        <v>813</v>
      </c>
      <c r="B1280" s="148"/>
      <c r="C1280" s="149">
        <v>973.38</v>
      </c>
      <c r="D1280" t="str">
        <f t="shared" si="40"/>
        <v>Начисление услуг 00000001289 от 29.02.2024 23:59:59</v>
      </c>
      <c r="E1280" t="str">
        <f t="shared" si="41"/>
        <v>л/с №0000000094410</v>
      </c>
    </row>
    <row r="1281" spans="1:5" x14ac:dyDescent="0.3">
      <c r="A1281" s="150" t="s">
        <v>880</v>
      </c>
      <c r="B1281" s="150"/>
      <c r="C1281" s="149">
        <v>973.38</v>
      </c>
      <c r="D1281" t="str">
        <f t="shared" si="40"/>
        <v>л/с №0000000094410</v>
      </c>
      <c r="E1281" t="str">
        <f t="shared" si="41"/>
        <v>4МР/ДУ-3-32/ВТОР1</v>
      </c>
    </row>
    <row r="1282" spans="1:5" x14ac:dyDescent="0.3">
      <c r="A1282" s="148" t="s">
        <v>75</v>
      </c>
      <c r="B1282" s="148" t="s">
        <v>76</v>
      </c>
      <c r="C1282" s="153">
        <v>2641.04</v>
      </c>
      <c r="D1282" t="str">
        <f t="shared" si="40"/>
        <v>4МР/ДУ-3-32/ВТОР1</v>
      </c>
      <c r="E1282" t="str">
        <f t="shared" si="41"/>
        <v>Начисление услуг 00000001289 от 29.02.2024 23:59:59</v>
      </c>
    </row>
    <row r="1283" spans="1:5" x14ac:dyDescent="0.3">
      <c r="A1283" s="148" t="s">
        <v>814</v>
      </c>
      <c r="B1283" s="148"/>
      <c r="C1283" s="153">
        <v>2641.04</v>
      </c>
      <c r="D1283" t="str">
        <f t="shared" si="40"/>
        <v>Начисление услуг 00000001289 от 29.02.2024 23:59:59</v>
      </c>
      <c r="E1283" t="str">
        <f t="shared" si="41"/>
        <v>л/с №0000000089287</v>
      </c>
    </row>
    <row r="1284" spans="1:5" x14ac:dyDescent="0.3">
      <c r="A1284" s="150" t="s">
        <v>880</v>
      </c>
      <c r="B1284" s="150"/>
      <c r="C1284" s="153">
        <v>2641.04</v>
      </c>
      <c r="D1284" t="str">
        <f t="shared" si="40"/>
        <v>л/с №0000000089287</v>
      </c>
      <c r="E1284" t="str">
        <f t="shared" si="41"/>
        <v>4МР/ДУ-3-33</v>
      </c>
    </row>
    <row r="1285" spans="1:5" x14ac:dyDescent="0.3">
      <c r="A1285" s="148" t="s">
        <v>77</v>
      </c>
      <c r="B1285" s="148" t="s">
        <v>78</v>
      </c>
      <c r="C1285" s="153">
        <v>2030.49</v>
      </c>
      <c r="D1285" t="str">
        <f t="shared" si="40"/>
        <v>4МР/ДУ-3-33</v>
      </c>
      <c r="E1285" t="str">
        <f t="shared" si="41"/>
        <v>Начисление услуг 00000001289 от 29.02.2024 23:59:59</v>
      </c>
    </row>
    <row r="1286" spans="1:5" x14ac:dyDescent="0.3">
      <c r="A1286" s="148" t="s">
        <v>815</v>
      </c>
      <c r="B1286" s="148"/>
      <c r="C1286" s="153">
        <v>2030.49</v>
      </c>
      <c r="D1286" t="str">
        <f t="shared" si="40"/>
        <v>Начисление услуг 00000001289 от 29.02.2024 23:59:59</v>
      </c>
      <c r="E1286" t="str">
        <f t="shared" si="41"/>
        <v>л/с №0000000104280</v>
      </c>
    </row>
    <row r="1287" spans="1:5" x14ac:dyDescent="0.3">
      <c r="A1287" s="150" t="s">
        <v>880</v>
      </c>
      <c r="B1287" s="150"/>
      <c r="C1287" s="153">
        <v>2030.49</v>
      </c>
      <c r="D1287" t="str">
        <f t="shared" si="40"/>
        <v>л/с №0000000104280</v>
      </c>
      <c r="E1287" t="str">
        <f t="shared" si="41"/>
        <v>4МР/ДУ-3-34-ВТОР1</v>
      </c>
    </row>
    <row r="1288" spans="1:5" x14ac:dyDescent="0.3">
      <c r="A1288" s="148" t="s">
        <v>79</v>
      </c>
      <c r="B1288" s="148" t="s">
        <v>80</v>
      </c>
      <c r="C1288" s="153">
        <v>1008.97</v>
      </c>
      <c r="D1288" t="str">
        <f t="shared" si="40"/>
        <v>4МР/ДУ-3-34-ВТОР1</v>
      </c>
      <c r="E1288" t="str">
        <f t="shared" si="41"/>
        <v>Начисление услуг 00000001289 от 29.02.2024 23:59:59</v>
      </c>
    </row>
    <row r="1289" spans="1:5" x14ac:dyDescent="0.3">
      <c r="A1289" s="148" t="s">
        <v>816</v>
      </c>
      <c r="B1289" s="148"/>
      <c r="C1289" s="153">
        <v>1008.97</v>
      </c>
      <c r="D1289" t="str">
        <f t="shared" si="40"/>
        <v>Начисление услуг 00000001289 от 29.02.2024 23:59:59</v>
      </c>
      <c r="E1289" t="str">
        <f t="shared" si="41"/>
        <v>л/с №0000000104558</v>
      </c>
    </row>
    <row r="1290" spans="1:5" x14ac:dyDescent="0.3">
      <c r="A1290" s="150" t="s">
        <v>880</v>
      </c>
      <c r="B1290" s="150"/>
      <c r="C1290" s="153">
        <v>1008.97</v>
      </c>
      <c r="D1290" t="str">
        <f t="shared" si="40"/>
        <v>л/с №0000000104558</v>
      </c>
      <c r="E1290" t="str">
        <f t="shared" si="41"/>
        <v>4МР/ДУ-3-35/ВТОР</v>
      </c>
    </row>
    <row r="1291" spans="1:5" x14ac:dyDescent="0.3">
      <c r="A1291" s="148" t="s">
        <v>81</v>
      </c>
      <c r="B1291" s="148" t="s">
        <v>82</v>
      </c>
      <c r="C1291" s="153">
        <v>1549.04</v>
      </c>
      <c r="D1291" t="str">
        <f t="shared" si="40"/>
        <v>4МР/ДУ-3-35/ВТОР</v>
      </c>
      <c r="E1291" t="str">
        <f t="shared" si="41"/>
        <v>Начисление услуг 00000001289 от 29.02.2024 23:59:59</v>
      </c>
    </row>
    <row r="1292" spans="1:5" x14ac:dyDescent="0.3">
      <c r="A1292" s="148" t="s">
        <v>817</v>
      </c>
      <c r="B1292" s="148"/>
      <c r="C1292" s="153">
        <v>1549.04</v>
      </c>
      <c r="D1292" t="str">
        <f t="shared" si="40"/>
        <v>Начисление услуг 00000001289 от 29.02.2024 23:59:59</v>
      </c>
      <c r="E1292" t="str">
        <f t="shared" si="41"/>
        <v>л/с №0000000089290</v>
      </c>
    </row>
    <row r="1293" spans="1:5" x14ac:dyDescent="0.3">
      <c r="A1293" s="150" t="s">
        <v>880</v>
      </c>
      <c r="B1293" s="150"/>
      <c r="C1293" s="153">
        <v>1549.04</v>
      </c>
      <c r="D1293" t="str">
        <f t="shared" si="40"/>
        <v>л/с №0000000089290</v>
      </c>
      <c r="E1293" t="str">
        <f t="shared" si="41"/>
        <v>4МР/ДУ-3-36</v>
      </c>
    </row>
    <row r="1294" spans="1:5" x14ac:dyDescent="0.3">
      <c r="A1294" s="148" t="s">
        <v>83</v>
      </c>
      <c r="B1294" s="148" t="s">
        <v>84</v>
      </c>
      <c r="C1294" s="153">
        <v>2456.13</v>
      </c>
      <c r="D1294" t="str">
        <f t="shared" si="40"/>
        <v>4МР/ДУ-3-36</v>
      </c>
      <c r="E1294" t="str">
        <f t="shared" si="41"/>
        <v>Начисление услуг 00000001289 от 29.02.2024 23:59:59</v>
      </c>
    </row>
    <row r="1295" spans="1:5" x14ac:dyDescent="0.3">
      <c r="A1295" s="148" t="s">
        <v>818</v>
      </c>
      <c r="B1295" s="148"/>
      <c r="C1295" s="153">
        <v>2456.13</v>
      </c>
      <c r="D1295" t="str">
        <f t="shared" si="40"/>
        <v>Начисление услуг 00000001289 от 29.02.2024 23:59:59</v>
      </c>
      <c r="E1295" t="str">
        <f t="shared" si="41"/>
        <v>л/с №0000000091879</v>
      </c>
    </row>
    <row r="1296" spans="1:5" x14ac:dyDescent="0.3">
      <c r="A1296" s="150" t="s">
        <v>880</v>
      </c>
      <c r="B1296" s="150"/>
      <c r="C1296" s="153">
        <v>2456.13</v>
      </c>
      <c r="D1296" t="str">
        <f t="shared" si="40"/>
        <v>л/с №0000000091879</v>
      </c>
      <c r="E1296" t="str">
        <f t="shared" si="41"/>
        <v>4МР/ДУ-3-37</v>
      </c>
    </row>
    <row r="1297" spans="1:5" x14ac:dyDescent="0.3">
      <c r="A1297" s="148" t="s">
        <v>85</v>
      </c>
      <c r="B1297" s="148" t="s">
        <v>86</v>
      </c>
      <c r="C1297" s="153">
        <v>1023.62</v>
      </c>
      <c r="D1297" t="str">
        <f t="shared" si="40"/>
        <v>4МР/ДУ-3-37</v>
      </c>
      <c r="E1297" t="str">
        <f t="shared" si="41"/>
        <v>Начисление услуг 00000001289 от 29.02.2024 23:59:59</v>
      </c>
    </row>
    <row r="1298" spans="1:5" x14ac:dyDescent="0.3">
      <c r="A1298" s="148" t="s">
        <v>819</v>
      </c>
      <c r="B1298" s="148"/>
      <c r="C1298" s="153">
        <v>1023.62</v>
      </c>
      <c r="D1298" t="str">
        <f t="shared" si="40"/>
        <v>Начисление услуг 00000001289 от 29.02.2024 23:59:59</v>
      </c>
      <c r="E1298" t="str">
        <f t="shared" si="41"/>
        <v>л/с №0000000089292</v>
      </c>
    </row>
    <row r="1299" spans="1:5" x14ac:dyDescent="0.3">
      <c r="A1299" s="150" t="s">
        <v>880</v>
      </c>
      <c r="B1299" s="150"/>
      <c r="C1299" s="153">
        <v>1023.62</v>
      </c>
      <c r="D1299" t="str">
        <f t="shared" si="40"/>
        <v>л/с №0000000089292</v>
      </c>
      <c r="E1299" t="str">
        <f t="shared" si="41"/>
        <v>4МР/ДУ-3-38</v>
      </c>
    </row>
    <row r="1300" spans="1:5" x14ac:dyDescent="0.3">
      <c r="A1300" s="148" t="s">
        <v>87</v>
      </c>
      <c r="B1300" s="148" t="s">
        <v>88</v>
      </c>
      <c r="C1300" s="149">
        <v>973.38</v>
      </c>
      <c r="D1300" t="str">
        <f t="shared" si="40"/>
        <v>4МР/ДУ-3-38</v>
      </c>
      <c r="E1300" t="str">
        <f t="shared" si="41"/>
        <v>Начисление услуг 00000001289 от 29.02.2024 23:59:59</v>
      </c>
    </row>
    <row r="1301" spans="1:5" x14ac:dyDescent="0.3">
      <c r="A1301" s="148" t="s">
        <v>820</v>
      </c>
      <c r="B1301" s="148"/>
      <c r="C1301" s="149">
        <v>973.38</v>
      </c>
      <c r="D1301" t="str">
        <f t="shared" si="40"/>
        <v>Начисление услуг 00000001289 от 29.02.2024 23:59:59</v>
      </c>
      <c r="E1301" t="str">
        <f t="shared" si="41"/>
        <v>л/с №0000000089293</v>
      </c>
    </row>
    <row r="1302" spans="1:5" x14ac:dyDescent="0.3">
      <c r="A1302" s="150" t="s">
        <v>880</v>
      </c>
      <c r="B1302" s="150"/>
      <c r="C1302" s="149">
        <v>973.38</v>
      </c>
      <c r="D1302" t="str">
        <f t="shared" si="40"/>
        <v>л/с №0000000089293</v>
      </c>
      <c r="E1302" t="str">
        <f t="shared" si="41"/>
        <v>4МР/ДУ-3-39</v>
      </c>
    </row>
    <row r="1303" spans="1:5" x14ac:dyDescent="0.3">
      <c r="A1303" s="148" t="s">
        <v>89</v>
      </c>
      <c r="B1303" s="148" t="s">
        <v>90</v>
      </c>
      <c r="C1303" s="153">
        <v>1586.72</v>
      </c>
      <c r="D1303" t="str">
        <f t="shared" si="40"/>
        <v>4МР/ДУ-3-39</v>
      </c>
      <c r="E1303" t="str">
        <f t="shared" si="41"/>
        <v>Начисление услуг 00000001289 от 29.02.2024 23:59:59</v>
      </c>
    </row>
    <row r="1304" spans="1:5" x14ac:dyDescent="0.3">
      <c r="A1304" s="148" t="s">
        <v>821</v>
      </c>
      <c r="B1304" s="148"/>
      <c r="C1304" s="153">
        <v>1586.72</v>
      </c>
      <c r="D1304" t="str">
        <f t="shared" si="40"/>
        <v>Начисление услуг 00000001289 от 29.02.2024 23:59:59</v>
      </c>
      <c r="E1304" t="str">
        <f t="shared" si="41"/>
        <v>л/с №0000000089258</v>
      </c>
    </row>
    <row r="1305" spans="1:5" x14ac:dyDescent="0.3">
      <c r="A1305" s="150" t="s">
        <v>880</v>
      </c>
      <c r="B1305" s="150"/>
      <c r="C1305" s="153">
        <v>1586.72</v>
      </c>
      <c r="D1305" t="str">
        <f t="shared" si="40"/>
        <v>л/с №0000000089258</v>
      </c>
      <c r="E1305" t="str">
        <f t="shared" si="41"/>
        <v>4МР/ДУ-3-04</v>
      </c>
    </row>
    <row r="1306" spans="1:5" x14ac:dyDescent="0.3">
      <c r="A1306" s="148" t="s">
        <v>91</v>
      </c>
      <c r="B1306" s="148" t="s">
        <v>92</v>
      </c>
      <c r="C1306" s="153">
        <v>1582.53</v>
      </c>
      <c r="D1306" t="str">
        <f t="shared" si="40"/>
        <v>4МР/ДУ-3-04</v>
      </c>
      <c r="E1306" t="str">
        <f t="shared" si="41"/>
        <v>Начисление услуг 00000001289 от 29.02.2024 23:59:59</v>
      </c>
    </row>
    <row r="1307" spans="1:5" x14ac:dyDescent="0.3">
      <c r="A1307" s="148" t="s">
        <v>822</v>
      </c>
      <c r="B1307" s="148"/>
      <c r="C1307" s="153">
        <v>1582.53</v>
      </c>
      <c r="D1307" t="str">
        <f t="shared" si="40"/>
        <v>Начисление услуг 00000001289 от 29.02.2024 23:59:59</v>
      </c>
      <c r="E1307" t="str">
        <f t="shared" si="41"/>
        <v>л/с №0000000089294</v>
      </c>
    </row>
    <row r="1308" spans="1:5" x14ac:dyDescent="0.3">
      <c r="A1308" s="150" t="s">
        <v>880</v>
      </c>
      <c r="B1308" s="150"/>
      <c r="C1308" s="153">
        <v>1582.53</v>
      </c>
      <c r="D1308" t="str">
        <f t="shared" si="40"/>
        <v>л/с №0000000089294</v>
      </c>
      <c r="E1308" t="str">
        <f t="shared" si="41"/>
        <v>4МР/ДУ-3-40</v>
      </c>
    </row>
    <row r="1309" spans="1:5" x14ac:dyDescent="0.3">
      <c r="A1309" s="148" t="s">
        <v>93</v>
      </c>
      <c r="B1309" s="148" t="s">
        <v>94</v>
      </c>
      <c r="C1309" s="153">
        <v>2258.4299999999998</v>
      </c>
      <c r="D1309" t="str">
        <f t="shared" si="40"/>
        <v>4МР/ДУ-3-40</v>
      </c>
      <c r="E1309" t="str">
        <f t="shared" si="41"/>
        <v>Начисление услуг 00000001289 от 29.02.2024 23:59:59</v>
      </c>
    </row>
    <row r="1310" spans="1:5" x14ac:dyDescent="0.3">
      <c r="A1310" s="148" t="s">
        <v>823</v>
      </c>
      <c r="B1310" s="148"/>
      <c r="C1310" s="153">
        <v>2258.4299999999998</v>
      </c>
      <c r="D1310" t="str">
        <f t="shared" si="40"/>
        <v>Начисление услуг 00000001289 от 29.02.2024 23:59:59</v>
      </c>
      <c r="E1310" t="str">
        <f t="shared" si="41"/>
        <v>л/с №0000000089295</v>
      </c>
    </row>
    <row r="1311" spans="1:5" x14ac:dyDescent="0.3">
      <c r="A1311" s="150" t="s">
        <v>880</v>
      </c>
      <c r="B1311" s="150"/>
      <c r="C1311" s="153">
        <v>2258.4299999999998</v>
      </c>
      <c r="D1311" t="str">
        <f t="shared" si="40"/>
        <v>л/с №0000000089295</v>
      </c>
      <c r="E1311" t="str">
        <f t="shared" si="41"/>
        <v>4МР/ДУ-3-41</v>
      </c>
    </row>
    <row r="1312" spans="1:5" x14ac:dyDescent="0.3">
      <c r="A1312" s="148" t="s">
        <v>95</v>
      </c>
      <c r="B1312" s="148" t="s">
        <v>96</v>
      </c>
      <c r="C1312" s="153">
        <v>1008.97</v>
      </c>
      <c r="D1312" t="str">
        <f t="shared" si="40"/>
        <v>4МР/ДУ-3-41</v>
      </c>
      <c r="E1312" t="str">
        <f t="shared" si="41"/>
        <v>Начисление услуг 00000001289 от 29.02.2024 23:59:59</v>
      </c>
    </row>
    <row r="1313" spans="1:5" x14ac:dyDescent="0.3">
      <c r="A1313" s="148" t="s">
        <v>824</v>
      </c>
      <c r="B1313" s="148"/>
      <c r="C1313" s="153">
        <v>1008.97</v>
      </c>
      <c r="D1313" t="str">
        <f t="shared" si="40"/>
        <v>Начисление услуг 00000001289 от 29.02.2024 23:59:59</v>
      </c>
      <c r="E1313" t="str">
        <f t="shared" si="41"/>
        <v>л/с №0000001154035</v>
      </c>
    </row>
    <row r="1314" spans="1:5" x14ac:dyDescent="0.3">
      <c r="A1314" s="150" t="s">
        <v>880</v>
      </c>
      <c r="B1314" s="150"/>
      <c r="C1314" s="153">
        <v>1008.97</v>
      </c>
      <c r="D1314" t="str">
        <f t="shared" si="40"/>
        <v>л/с №0000001154035</v>
      </c>
      <c r="E1314" t="str">
        <f t="shared" si="41"/>
        <v>МР/МР/ДУ/3-42</v>
      </c>
    </row>
    <row r="1315" spans="1:5" x14ac:dyDescent="0.3">
      <c r="A1315" s="148" t="s">
        <v>97</v>
      </c>
      <c r="B1315" s="148" t="s">
        <v>98</v>
      </c>
      <c r="C1315" s="153">
        <v>1549.04</v>
      </c>
      <c r="D1315" t="str">
        <f t="shared" si="40"/>
        <v>МР/МР/ДУ/3-42</v>
      </c>
      <c r="E1315" t="str">
        <f t="shared" si="41"/>
        <v>Начисление услуг 00000001289 от 29.02.2024 23:59:59</v>
      </c>
    </row>
    <row r="1316" spans="1:5" x14ac:dyDescent="0.3">
      <c r="A1316" s="148" t="s">
        <v>825</v>
      </c>
      <c r="B1316" s="148"/>
      <c r="C1316" s="153">
        <v>1549.04</v>
      </c>
      <c r="D1316" t="str">
        <f t="shared" si="40"/>
        <v>Начисление услуг 00000001289 от 29.02.2024 23:59:59</v>
      </c>
      <c r="E1316" t="str">
        <f t="shared" si="41"/>
        <v>л/с №0000000089297</v>
      </c>
    </row>
    <row r="1317" spans="1:5" x14ac:dyDescent="0.3">
      <c r="A1317" s="150" t="s">
        <v>880</v>
      </c>
      <c r="B1317" s="150"/>
      <c r="C1317" s="153">
        <v>1549.04</v>
      </c>
      <c r="D1317" t="str">
        <f t="shared" si="40"/>
        <v>л/с №0000000089297</v>
      </c>
      <c r="E1317" t="str">
        <f t="shared" si="41"/>
        <v>4МР/ДУ-3-43</v>
      </c>
    </row>
    <row r="1318" spans="1:5" x14ac:dyDescent="0.3">
      <c r="A1318" s="148" t="s">
        <v>99</v>
      </c>
      <c r="B1318" s="148" t="s">
        <v>100</v>
      </c>
      <c r="C1318" s="153">
        <v>2237.5</v>
      </c>
      <c r="D1318" t="str">
        <f t="shared" si="40"/>
        <v>4МР/ДУ-3-43</v>
      </c>
      <c r="E1318" t="str">
        <f t="shared" si="41"/>
        <v>Начисление услуг 00000001289 от 29.02.2024 23:59:59</v>
      </c>
    </row>
    <row r="1319" spans="1:5" x14ac:dyDescent="0.3">
      <c r="A1319" s="148" t="s">
        <v>826</v>
      </c>
      <c r="B1319" s="148"/>
      <c r="C1319" s="153">
        <v>2237.5</v>
      </c>
      <c r="D1319" t="str">
        <f t="shared" si="40"/>
        <v>Начисление услуг 00000001289 от 29.02.2024 23:59:59</v>
      </c>
      <c r="E1319" t="str">
        <f t="shared" si="41"/>
        <v>л/с №0000000128455</v>
      </c>
    </row>
    <row r="1320" spans="1:5" x14ac:dyDescent="0.3">
      <c r="A1320" s="150" t="s">
        <v>880</v>
      </c>
      <c r="B1320" s="150"/>
      <c r="C1320" s="153">
        <v>2237.5</v>
      </c>
      <c r="D1320" t="str">
        <f t="shared" si="40"/>
        <v>л/с №0000000128455</v>
      </c>
      <c r="E1320" t="str">
        <f t="shared" si="41"/>
        <v>4МР/ДУ-3-44, 45</v>
      </c>
    </row>
    <row r="1321" spans="1:5" x14ac:dyDescent="0.3">
      <c r="A1321" s="148" t="s">
        <v>101</v>
      </c>
      <c r="B1321" s="148" t="s">
        <v>102</v>
      </c>
      <c r="C1321" s="153">
        <v>2005.37</v>
      </c>
      <c r="D1321" t="str">
        <f t="shared" ref="D1321:D1384" si="42">A1322</f>
        <v>4МР/ДУ-3-44, 45</v>
      </c>
      <c r="E1321" t="str">
        <f t="shared" ref="E1321:E1384" si="43">A1323</f>
        <v>Начисление услуг 00000001289 от 29.02.2024 23:59:59</v>
      </c>
    </row>
    <row r="1322" spans="1:5" x14ac:dyDescent="0.3">
      <c r="A1322" s="148" t="s">
        <v>827</v>
      </c>
      <c r="B1322" s="148"/>
      <c r="C1322" s="153">
        <v>2005.37</v>
      </c>
      <c r="D1322" t="str">
        <f t="shared" si="42"/>
        <v>Начисление услуг 00000001289 от 29.02.2024 23:59:59</v>
      </c>
      <c r="E1322" t="str">
        <f t="shared" si="43"/>
        <v>л/с №0000000089300</v>
      </c>
    </row>
    <row r="1323" spans="1:5" x14ac:dyDescent="0.3">
      <c r="A1323" s="150" t="s">
        <v>880</v>
      </c>
      <c r="B1323" s="150"/>
      <c r="C1323" s="153">
        <v>2005.37</v>
      </c>
      <c r="D1323" t="str">
        <f t="shared" si="42"/>
        <v>л/с №0000000089300</v>
      </c>
      <c r="E1323" t="str">
        <f t="shared" si="43"/>
        <v>4МР/ДУ-3-46</v>
      </c>
    </row>
    <row r="1324" spans="1:5" x14ac:dyDescent="0.3">
      <c r="A1324" s="148" t="s">
        <v>103</v>
      </c>
      <c r="B1324" s="148" t="s">
        <v>104</v>
      </c>
      <c r="C1324" s="153">
        <v>1584.62</v>
      </c>
      <c r="D1324" t="str">
        <f t="shared" si="42"/>
        <v>4МР/ДУ-3-46</v>
      </c>
      <c r="E1324" t="str">
        <f t="shared" si="43"/>
        <v>Начисление услуг 00000001289 от 29.02.2024 23:59:59</v>
      </c>
    </row>
    <row r="1325" spans="1:5" x14ac:dyDescent="0.3">
      <c r="A1325" s="148" t="s">
        <v>828</v>
      </c>
      <c r="B1325" s="148"/>
      <c r="C1325" s="153">
        <v>1584.62</v>
      </c>
      <c r="D1325" t="str">
        <f t="shared" si="42"/>
        <v>Начисление услуг 00000001289 от 29.02.2024 23:59:59</v>
      </c>
      <c r="E1325" t="str">
        <f t="shared" si="43"/>
        <v>л/с №0000000153934</v>
      </c>
    </row>
    <row r="1326" spans="1:5" x14ac:dyDescent="0.3">
      <c r="A1326" s="150" t="s">
        <v>880</v>
      </c>
      <c r="B1326" s="150"/>
      <c r="C1326" s="153">
        <v>1584.62</v>
      </c>
      <c r="D1326" t="str">
        <f t="shared" si="42"/>
        <v>л/с №0000000153934</v>
      </c>
      <c r="E1326" t="str">
        <f t="shared" si="43"/>
        <v>4МР/ДУ/-3-47 ВТОР</v>
      </c>
    </row>
    <row r="1327" spans="1:5" x14ac:dyDescent="0.3">
      <c r="A1327" s="148" t="s">
        <v>105</v>
      </c>
      <c r="B1327" s="148" t="s">
        <v>106</v>
      </c>
      <c r="C1327" s="153">
        <v>2030.49</v>
      </c>
      <c r="D1327" t="str">
        <f t="shared" si="42"/>
        <v>4МР/ДУ/-3-47 ВТОР</v>
      </c>
      <c r="E1327" t="str">
        <f t="shared" si="43"/>
        <v>Начисление услуг 00000001289 от 29.02.2024 23:59:59</v>
      </c>
    </row>
    <row r="1328" spans="1:5" x14ac:dyDescent="0.3">
      <c r="A1328" s="148" t="s">
        <v>829</v>
      </c>
      <c r="B1328" s="148"/>
      <c r="C1328" s="153">
        <v>2030.49</v>
      </c>
      <c r="D1328" t="str">
        <f t="shared" si="42"/>
        <v>Начисление услуг 00000001289 от 29.02.2024 23:59:59</v>
      </c>
      <c r="E1328" t="str">
        <f t="shared" si="43"/>
        <v>л/с №0000000090878</v>
      </c>
    </row>
    <row r="1329" spans="1:5" x14ac:dyDescent="0.3">
      <c r="A1329" s="150" t="s">
        <v>880</v>
      </c>
      <c r="B1329" s="150"/>
      <c r="C1329" s="153">
        <v>2030.49</v>
      </c>
      <c r="D1329" t="str">
        <f t="shared" si="42"/>
        <v>л/с №0000000090878</v>
      </c>
      <c r="E1329" t="str">
        <f t="shared" si="43"/>
        <v>4МР/ДУ-3-48</v>
      </c>
    </row>
    <row r="1330" spans="1:5" x14ac:dyDescent="0.3">
      <c r="A1330" s="148" t="s">
        <v>107</v>
      </c>
      <c r="B1330" s="148" t="s">
        <v>108</v>
      </c>
      <c r="C1330" s="153">
        <v>1006.87</v>
      </c>
      <c r="D1330" t="str">
        <f t="shared" si="42"/>
        <v>4МР/ДУ-3-48</v>
      </c>
      <c r="E1330" t="str">
        <f t="shared" si="43"/>
        <v>Начисление услуг 00000001289 от 29.02.2024 23:59:59</v>
      </c>
    </row>
    <row r="1331" spans="1:5" x14ac:dyDescent="0.3">
      <c r="A1331" s="148" t="s">
        <v>830</v>
      </c>
      <c r="B1331" s="148"/>
      <c r="C1331" s="153">
        <v>1006.87</v>
      </c>
      <c r="D1331" t="str">
        <f t="shared" si="42"/>
        <v>Начисление услуг 00000001289 от 29.02.2024 23:59:59</v>
      </c>
      <c r="E1331" t="str">
        <f t="shared" si="43"/>
        <v>л/с №0000000089302</v>
      </c>
    </row>
    <row r="1332" spans="1:5" x14ac:dyDescent="0.3">
      <c r="A1332" s="150" t="s">
        <v>880</v>
      </c>
      <c r="B1332" s="150"/>
      <c r="C1332" s="153">
        <v>1006.87</v>
      </c>
      <c r="D1332" t="str">
        <f t="shared" si="42"/>
        <v>л/с №0000000089302</v>
      </c>
      <c r="E1332" t="str">
        <f t="shared" si="43"/>
        <v>4МР/ДУ-3-49</v>
      </c>
    </row>
    <row r="1333" spans="1:5" x14ac:dyDescent="0.3">
      <c r="A1333" s="148" t="s">
        <v>109</v>
      </c>
      <c r="B1333" s="148" t="s">
        <v>110</v>
      </c>
      <c r="C1333" s="153">
        <v>2065.38</v>
      </c>
      <c r="D1333" t="str">
        <f t="shared" si="42"/>
        <v>4МР/ДУ-3-49</v>
      </c>
      <c r="E1333" t="str">
        <f t="shared" si="43"/>
        <v>Начисление услуг 00000001289 от 29.02.2024 23:59:59</v>
      </c>
    </row>
    <row r="1334" spans="1:5" x14ac:dyDescent="0.3">
      <c r="A1334" s="148" t="s">
        <v>831</v>
      </c>
      <c r="B1334" s="148"/>
      <c r="C1334" s="153">
        <v>2065.38</v>
      </c>
      <c r="D1334" t="str">
        <f t="shared" si="42"/>
        <v>Начисление услуг 00000001289 от 29.02.2024 23:59:59</v>
      </c>
      <c r="E1334" t="str">
        <f t="shared" si="43"/>
        <v>л/с №0000000089259</v>
      </c>
    </row>
    <row r="1335" spans="1:5" x14ac:dyDescent="0.3">
      <c r="A1335" s="150" t="s">
        <v>880</v>
      </c>
      <c r="B1335" s="150"/>
      <c r="C1335" s="153">
        <v>2065.38</v>
      </c>
      <c r="D1335" t="str">
        <f t="shared" si="42"/>
        <v>л/с №0000000089259</v>
      </c>
      <c r="E1335" t="str">
        <f t="shared" si="43"/>
        <v>4МР/ДУ-3-05</v>
      </c>
    </row>
    <row r="1336" spans="1:5" x14ac:dyDescent="0.3">
      <c r="A1336" s="148" t="s">
        <v>111</v>
      </c>
      <c r="B1336" s="148" t="s">
        <v>112</v>
      </c>
      <c r="C1336" s="153">
        <v>2030.49</v>
      </c>
      <c r="D1336" t="str">
        <f t="shared" si="42"/>
        <v>4МР/ДУ-3-05</v>
      </c>
      <c r="E1336" t="str">
        <f t="shared" si="43"/>
        <v>Начисление услуг 00000001289 от 29.02.2024 23:59:59</v>
      </c>
    </row>
    <row r="1337" spans="1:5" x14ac:dyDescent="0.3">
      <c r="A1337" s="148" t="s">
        <v>832</v>
      </c>
      <c r="B1337" s="148"/>
      <c r="C1337" s="153">
        <v>2030.49</v>
      </c>
      <c r="D1337" t="str">
        <f t="shared" si="42"/>
        <v>Начисление услуг 00000001289 от 29.02.2024 23:59:59</v>
      </c>
      <c r="E1337" t="str">
        <f t="shared" si="43"/>
        <v>л/с №0000000128731</v>
      </c>
    </row>
    <row r="1338" spans="1:5" x14ac:dyDescent="0.3">
      <c r="A1338" s="150" t="s">
        <v>880</v>
      </c>
      <c r="B1338" s="150"/>
      <c r="C1338" s="153">
        <v>2030.49</v>
      </c>
      <c r="D1338" t="str">
        <f t="shared" si="42"/>
        <v>л/с №0000000128731</v>
      </c>
      <c r="E1338" t="str">
        <f t="shared" si="43"/>
        <v>МР/МБ/ДУ-3-50</v>
      </c>
    </row>
    <row r="1339" spans="1:5" x14ac:dyDescent="0.3">
      <c r="A1339" s="148" t="s">
        <v>113</v>
      </c>
      <c r="B1339" s="148" t="s">
        <v>114</v>
      </c>
      <c r="C1339" s="153">
        <v>2013.75</v>
      </c>
      <c r="D1339" t="str">
        <f t="shared" si="42"/>
        <v>МР/МБ/ДУ-3-50</v>
      </c>
      <c r="E1339" t="str">
        <f t="shared" si="43"/>
        <v>Начисление услуг 00000001289 от 29.02.2024 23:59:59</v>
      </c>
    </row>
    <row r="1340" spans="1:5" x14ac:dyDescent="0.3">
      <c r="A1340" s="148" t="s">
        <v>833</v>
      </c>
      <c r="B1340" s="148"/>
      <c r="C1340" s="153">
        <v>2013.75</v>
      </c>
      <c r="D1340" t="str">
        <f t="shared" si="42"/>
        <v>Начисление услуг 00000001289 от 29.02.2024 23:59:59</v>
      </c>
      <c r="E1340" t="str">
        <f t="shared" si="43"/>
        <v>л/с №0000000089304</v>
      </c>
    </row>
    <row r="1341" spans="1:5" x14ac:dyDescent="0.3">
      <c r="A1341" s="150" t="s">
        <v>880</v>
      </c>
      <c r="B1341" s="150"/>
      <c r="C1341" s="153">
        <v>2013.75</v>
      </c>
      <c r="D1341" t="str">
        <f t="shared" si="42"/>
        <v>л/с №0000000089304</v>
      </c>
      <c r="E1341" t="str">
        <f t="shared" si="43"/>
        <v>4МР/ДУ-3-51</v>
      </c>
    </row>
    <row r="1342" spans="1:5" x14ac:dyDescent="0.3">
      <c r="A1342" s="148" t="s">
        <v>115</v>
      </c>
      <c r="B1342" s="148" t="s">
        <v>116</v>
      </c>
      <c r="C1342" s="149">
        <v>922.21</v>
      </c>
      <c r="D1342" t="str">
        <f t="shared" si="42"/>
        <v>4МР/ДУ-3-51</v>
      </c>
      <c r="E1342" t="str">
        <f t="shared" si="43"/>
        <v>Начисление услуг 00000001289 от 29.02.2024 23:59:59</v>
      </c>
    </row>
    <row r="1343" spans="1:5" x14ac:dyDescent="0.3">
      <c r="A1343" s="148" t="s">
        <v>834</v>
      </c>
      <c r="B1343" s="148"/>
      <c r="C1343" s="149">
        <v>922.21</v>
      </c>
      <c r="D1343" t="str">
        <f t="shared" si="42"/>
        <v>Начисление услуг 00000001289 от 29.02.2024 23:59:59</v>
      </c>
      <c r="E1343" t="str">
        <f t="shared" si="43"/>
        <v>л/с №0000000112448</v>
      </c>
    </row>
    <row r="1344" spans="1:5" x14ac:dyDescent="0.3">
      <c r="A1344" s="150" t="s">
        <v>880</v>
      </c>
      <c r="B1344" s="150"/>
      <c r="C1344" s="149">
        <v>922.21</v>
      </c>
      <c r="D1344" t="str">
        <f t="shared" si="42"/>
        <v>л/с №0000000112448</v>
      </c>
      <c r="E1344" t="str">
        <f t="shared" si="43"/>
        <v>4МР/ДУ-3-52/ВТОР</v>
      </c>
    </row>
    <row r="1345" spans="1:5" x14ac:dyDescent="0.3">
      <c r="A1345" s="148" t="s">
        <v>117</v>
      </c>
      <c r="B1345" s="148" t="s">
        <v>118</v>
      </c>
      <c r="C1345" s="153">
        <v>1895.59</v>
      </c>
      <c r="D1345" t="str">
        <f t="shared" si="42"/>
        <v>4МР/ДУ-3-52/ВТОР</v>
      </c>
      <c r="E1345" t="str">
        <f t="shared" si="43"/>
        <v>Начисление услуг 00000001289 от 29.02.2024 23:59:59</v>
      </c>
    </row>
    <row r="1346" spans="1:5" x14ac:dyDescent="0.3">
      <c r="A1346" s="148" t="s">
        <v>835</v>
      </c>
      <c r="B1346" s="148"/>
      <c r="C1346" s="153">
        <v>1895.59</v>
      </c>
      <c r="D1346" t="str">
        <f t="shared" si="42"/>
        <v>Начисление услуг 00000001289 от 29.02.2024 23:59:59</v>
      </c>
      <c r="E1346" t="str">
        <f t="shared" si="43"/>
        <v>л/с №0000000089306</v>
      </c>
    </row>
    <row r="1347" spans="1:5" x14ac:dyDescent="0.3">
      <c r="A1347" s="150" t="s">
        <v>880</v>
      </c>
      <c r="B1347" s="150"/>
      <c r="C1347" s="153">
        <v>1895.59</v>
      </c>
      <c r="D1347" t="str">
        <f t="shared" si="42"/>
        <v>л/с №0000000089306</v>
      </c>
      <c r="E1347" t="str">
        <f t="shared" si="43"/>
        <v>4МР/ДУ-3-53</v>
      </c>
    </row>
    <row r="1348" spans="1:5" x14ac:dyDescent="0.3">
      <c r="A1348" s="148" t="s">
        <v>119</v>
      </c>
      <c r="B1348" s="148" t="s">
        <v>120</v>
      </c>
      <c r="C1348" s="153">
        <v>2068.17</v>
      </c>
      <c r="D1348" t="str">
        <f t="shared" si="42"/>
        <v>4МР/ДУ-3-53</v>
      </c>
      <c r="E1348" t="str">
        <f t="shared" si="43"/>
        <v>Начисление услуг 00000001289 от 29.02.2024 23:59:59</v>
      </c>
    </row>
    <row r="1349" spans="1:5" x14ac:dyDescent="0.3">
      <c r="A1349" s="148" t="s">
        <v>836</v>
      </c>
      <c r="B1349" s="148"/>
      <c r="C1349" s="153">
        <v>2068.17</v>
      </c>
      <c r="D1349" t="str">
        <f t="shared" si="42"/>
        <v>Начисление услуг 00000001289 от 29.02.2024 23:59:59</v>
      </c>
      <c r="E1349" t="str">
        <f t="shared" si="43"/>
        <v>л/с №0000000089307</v>
      </c>
    </row>
    <row r="1350" spans="1:5" x14ac:dyDescent="0.3">
      <c r="A1350" s="150" t="s">
        <v>880</v>
      </c>
      <c r="B1350" s="150"/>
      <c r="C1350" s="153">
        <v>2068.17</v>
      </c>
      <c r="D1350" t="str">
        <f t="shared" si="42"/>
        <v>л/с №0000000089307</v>
      </c>
      <c r="E1350" t="str">
        <f t="shared" si="43"/>
        <v>4МР/ДУ-3-54</v>
      </c>
    </row>
    <row r="1351" spans="1:5" x14ac:dyDescent="0.3">
      <c r="A1351" s="148" t="s">
        <v>121</v>
      </c>
      <c r="B1351" s="148" t="s">
        <v>122</v>
      </c>
      <c r="C1351" s="153">
        <v>1011.06</v>
      </c>
      <c r="D1351" t="str">
        <f t="shared" si="42"/>
        <v>4МР/ДУ-3-54</v>
      </c>
      <c r="E1351" t="str">
        <f t="shared" si="43"/>
        <v>Начисление услуг 00000001289 от 29.02.2024 23:59:59</v>
      </c>
    </row>
    <row r="1352" spans="1:5" x14ac:dyDescent="0.3">
      <c r="A1352" s="148" t="s">
        <v>837</v>
      </c>
      <c r="B1352" s="148"/>
      <c r="C1352" s="153">
        <v>1011.06</v>
      </c>
      <c r="D1352" t="str">
        <f t="shared" si="42"/>
        <v>Начисление услуг 00000001289 от 29.02.2024 23:59:59</v>
      </c>
      <c r="E1352" t="str">
        <f t="shared" si="43"/>
        <v>л/с №0000000089308</v>
      </c>
    </row>
    <row r="1353" spans="1:5" x14ac:dyDescent="0.3">
      <c r="A1353" s="150" t="s">
        <v>880</v>
      </c>
      <c r="B1353" s="150"/>
      <c r="C1353" s="153">
        <v>1011.06</v>
      </c>
      <c r="D1353" t="str">
        <f t="shared" si="42"/>
        <v>л/с №0000000089308</v>
      </c>
      <c r="E1353" t="str">
        <f t="shared" si="43"/>
        <v>4МР/ДУ-3-55</v>
      </c>
    </row>
    <row r="1354" spans="1:5" x14ac:dyDescent="0.3">
      <c r="A1354" s="148" t="s">
        <v>123</v>
      </c>
      <c r="B1354" s="148" t="s">
        <v>124</v>
      </c>
      <c r="C1354" s="153">
        <v>1546.94</v>
      </c>
      <c r="D1354" t="str">
        <f t="shared" si="42"/>
        <v>4МР/ДУ-3-55</v>
      </c>
      <c r="E1354" t="str">
        <f t="shared" si="43"/>
        <v>Начисление услуг 00000001289 от 29.02.2024 23:59:59</v>
      </c>
    </row>
    <row r="1355" spans="1:5" x14ac:dyDescent="0.3">
      <c r="A1355" s="148" t="s">
        <v>838</v>
      </c>
      <c r="B1355" s="148"/>
      <c r="C1355" s="153">
        <v>1546.94</v>
      </c>
      <c r="D1355" t="str">
        <f t="shared" si="42"/>
        <v>Начисление услуг 00000001289 от 29.02.2024 23:59:59</v>
      </c>
      <c r="E1355" t="str">
        <f t="shared" si="43"/>
        <v>л/с №0000000089309</v>
      </c>
    </row>
    <row r="1356" spans="1:5" x14ac:dyDescent="0.3">
      <c r="A1356" s="150" t="s">
        <v>880</v>
      </c>
      <c r="B1356" s="150"/>
      <c r="C1356" s="153">
        <v>1546.94</v>
      </c>
      <c r="D1356" t="str">
        <f t="shared" si="42"/>
        <v>л/с №0000000089309</v>
      </c>
      <c r="E1356" t="str">
        <f t="shared" si="43"/>
        <v>4МР/ДУ-3-56</v>
      </c>
    </row>
    <row r="1357" spans="1:5" x14ac:dyDescent="0.3">
      <c r="A1357" s="148" t="s">
        <v>125</v>
      </c>
      <c r="B1357" s="148" t="s">
        <v>126</v>
      </c>
      <c r="C1357" s="153">
        <v>1566.25</v>
      </c>
      <c r="D1357" t="str">
        <f t="shared" si="42"/>
        <v>4МР/ДУ-3-56</v>
      </c>
      <c r="E1357" t="str">
        <f t="shared" si="43"/>
        <v>Начисление услуг 00000001289 от 29.02.2024 23:59:59</v>
      </c>
    </row>
    <row r="1358" spans="1:5" x14ac:dyDescent="0.3">
      <c r="A1358" s="148" t="s">
        <v>839</v>
      </c>
      <c r="B1358" s="148"/>
      <c r="C1358" s="153">
        <v>1566.25</v>
      </c>
      <c r="D1358" t="str">
        <f t="shared" si="42"/>
        <v>Начисление услуг 00000001289 от 29.02.2024 23:59:59</v>
      </c>
      <c r="E1358" t="str">
        <f t="shared" si="43"/>
        <v>л/с №0000000090466</v>
      </c>
    </row>
    <row r="1359" spans="1:5" x14ac:dyDescent="0.3">
      <c r="A1359" s="150" t="s">
        <v>880</v>
      </c>
      <c r="B1359" s="150"/>
      <c r="C1359" s="153">
        <v>1566.25</v>
      </c>
      <c r="D1359" t="str">
        <f t="shared" si="42"/>
        <v>л/с №0000000090466</v>
      </c>
      <c r="E1359" t="str">
        <f t="shared" si="43"/>
        <v>4МР/ДУ-3-57</v>
      </c>
    </row>
    <row r="1360" spans="1:5" x14ac:dyDescent="0.3">
      <c r="A1360" s="148" t="s">
        <v>127</v>
      </c>
      <c r="B1360" s="148" t="s">
        <v>128</v>
      </c>
      <c r="C1360" s="153">
        <v>1165.27</v>
      </c>
      <c r="D1360" t="str">
        <f t="shared" si="42"/>
        <v>4МР/ДУ-3-57</v>
      </c>
      <c r="E1360" t="str">
        <f t="shared" si="43"/>
        <v>Начисление услуг 00000001289 от 29.02.2024 23:59:59</v>
      </c>
    </row>
    <row r="1361" spans="1:5" x14ac:dyDescent="0.3">
      <c r="A1361" s="148" t="s">
        <v>840</v>
      </c>
      <c r="B1361" s="148"/>
      <c r="C1361" s="153">
        <v>1165.27</v>
      </c>
      <c r="D1361" t="str">
        <f t="shared" si="42"/>
        <v>Начисление услуг 00000001289 от 29.02.2024 23:59:59</v>
      </c>
      <c r="E1361" t="str">
        <f t="shared" si="43"/>
        <v>л/с №0000000089310</v>
      </c>
    </row>
    <row r="1362" spans="1:5" x14ac:dyDescent="0.3">
      <c r="A1362" s="150" t="s">
        <v>880</v>
      </c>
      <c r="B1362" s="150"/>
      <c r="C1362" s="153">
        <v>1165.27</v>
      </c>
      <c r="D1362" t="str">
        <f t="shared" si="42"/>
        <v>л/с №0000000089310</v>
      </c>
      <c r="E1362" t="str">
        <f t="shared" si="43"/>
        <v>4МР/ДУ-3-58</v>
      </c>
    </row>
    <row r="1363" spans="1:5" x14ac:dyDescent="0.3">
      <c r="A1363" s="148" t="s">
        <v>129</v>
      </c>
      <c r="B1363" s="148" t="s">
        <v>130</v>
      </c>
      <c r="C1363" s="153">
        <v>1516.47</v>
      </c>
      <c r="D1363" t="str">
        <f t="shared" si="42"/>
        <v>4МР/ДУ-3-58</v>
      </c>
      <c r="E1363" t="str">
        <f t="shared" si="43"/>
        <v>Начисление услуг 00000001289 от 29.02.2024 23:59:59</v>
      </c>
    </row>
    <row r="1364" spans="1:5" x14ac:dyDescent="0.3">
      <c r="A1364" s="148" t="s">
        <v>841</v>
      </c>
      <c r="B1364" s="148"/>
      <c r="C1364" s="153">
        <v>1516.47</v>
      </c>
      <c r="D1364" t="str">
        <f t="shared" si="42"/>
        <v>Начисление услуг 00000001289 от 29.02.2024 23:59:59</v>
      </c>
      <c r="E1364" t="str">
        <f t="shared" si="43"/>
        <v>л/с №0000000089311</v>
      </c>
    </row>
    <row r="1365" spans="1:5" x14ac:dyDescent="0.3">
      <c r="A1365" s="150" t="s">
        <v>880</v>
      </c>
      <c r="B1365" s="150"/>
      <c r="C1365" s="153">
        <v>1516.47</v>
      </c>
      <c r="D1365" t="str">
        <f t="shared" si="42"/>
        <v>л/с №0000000089311</v>
      </c>
      <c r="E1365" t="str">
        <f t="shared" si="43"/>
        <v>4МР/ДУ-3-59</v>
      </c>
    </row>
    <row r="1366" spans="1:5" x14ac:dyDescent="0.3">
      <c r="A1366" s="148" t="s">
        <v>131</v>
      </c>
      <c r="B1366" s="148" t="s">
        <v>132</v>
      </c>
      <c r="C1366" s="153">
        <v>1838.38</v>
      </c>
      <c r="D1366" t="str">
        <f t="shared" si="42"/>
        <v>4МР/ДУ-3-59</v>
      </c>
      <c r="E1366" t="str">
        <f t="shared" si="43"/>
        <v>Начисление услуг 00000001289 от 29.02.2024 23:59:59</v>
      </c>
    </row>
    <row r="1367" spans="1:5" x14ac:dyDescent="0.3">
      <c r="A1367" s="148" t="s">
        <v>842</v>
      </c>
      <c r="B1367" s="148"/>
      <c r="C1367" s="153">
        <v>1838.38</v>
      </c>
      <c r="D1367" t="str">
        <f t="shared" si="42"/>
        <v>Начисление услуг 00000001289 от 29.02.2024 23:59:59</v>
      </c>
      <c r="E1367" t="str">
        <f t="shared" si="43"/>
        <v>л/с №0000000089260</v>
      </c>
    </row>
    <row r="1368" spans="1:5" x14ac:dyDescent="0.3">
      <c r="A1368" s="150" t="s">
        <v>880</v>
      </c>
      <c r="B1368" s="150"/>
      <c r="C1368" s="153">
        <v>1838.38</v>
      </c>
      <c r="D1368" t="str">
        <f t="shared" si="42"/>
        <v>л/с №0000000089260</v>
      </c>
      <c r="E1368" t="str">
        <f t="shared" si="43"/>
        <v>4МР/ДУ-3-06</v>
      </c>
    </row>
    <row r="1369" spans="1:5" x14ac:dyDescent="0.3">
      <c r="A1369" s="148" t="s">
        <v>133</v>
      </c>
      <c r="B1369" s="148" t="s">
        <v>134</v>
      </c>
      <c r="C1369" s="153">
        <v>1008.97</v>
      </c>
      <c r="D1369" t="str">
        <f t="shared" si="42"/>
        <v>4МР/ДУ-3-06</v>
      </c>
      <c r="E1369" t="str">
        <f t="shared" si="43"/>
        <v>Начисление услуг 00000001289 от 29.02.2024 23:59:59</v>
      </c>
    </row>
    <row r="1370" spans="1:5" x14ac:dyDescent="0.3">
      <c r="A1370" s="148" t="s">
        <v>843</v>
      </c>
      <c r="B1370" s="148"/>
      <c r="C1370" s="153">
        <v>1008.97</v>
      </c>
      <c r="D1370" t="str">
        <f t="shared" si="42"/>
        <v>Начисление услуг 00000001289 от 29.02.2024 23:59:59</v>
      </c>
      <c r="E1370" t="str">
        <f t="shared" si="43"/>
        <v>л/с №0000000089312</v>
      </c>
    </row>
    <row r="1371" spans="1:5" x14ac:dyDescent="0.3">
      <c r="A1371" s="150" t="s">
        <v>880</v>
      </c>
      <c r="B1371" s="150"/>
      <c r="C1371" s="153">
        <v>1008.97</v>
      </c>
      <c r="D1371" t="str">
        <f t="shared" si="42"/>
        <v>л/с №0000000089312</v>
      </c>
      <c r="E1371" t="str">
        <f t="shared" si="43"/>
        <v>4МР/ДУ-3-60</v>
      </c>
    </row>
    <row r="1372" spans="1:5" x14ac:dyDescent="0.3">
      <c r="A1372" s="148" t="s">
        <v>135</v>
      </c>
      <c r="B1372" s="148" t="s">
        <v>136</v>
      </c>
      <c r="C1372" s="153">
        <v>1011.06</v>
      </c>
      <c r="D1372" t="str">
        <f t="shared" si="42"/>
        <v>4МР/ДУ-3-60</v>
      </c>
      <c r="E1372" t="str">
        <f t="shared" si="43"/>
        <v>Начисление услуг 00000001289 от 29.02.2024 23:59:59</v>
      </c>
    </row>
    <row r="1373" spans="1:5" x14ac:dyDescent="0.3">
      <c r="A1373" s="148" t="s">
        <v>844</v>
      </c>
      <c r="B1373" s="148"/>
      <c r="C1373" s="153">
        <v>1011.06</v>
      </c>
      <c r="D1373" t="str">
        <f t="shared" si="42"/>
        <v>Начисление услуг 00000001289 от 29.02.2024 23:59:59</v>
      </c>
      <c r="E1373" t="str">
        <f t="shared" si="43"/>
        <v>л/с №0000000089313</v>
      </c>
    </row>
    <row r="1374" spans="1:5" x14ac:dyDescent="0.3">
      <c r="A1374" s="150" t="s">
        <v>880</v>
      </c>
      <c r="B1374" s="150"/>
      <c r="C1374" s="153">
        <v>1011.06</v>
      </c>
      <c r="D1374" t="str">
        <f t="shared" si="42"/>
        <v>л/с №0000000089313</v>
      </c>
      <c r="E1374" t="str">
        <f t="shared" si="43"/>
        <v>4МР/ДУ-3-61</v>
      </c>
    </row>
    <row r="1375" spans="1:5" x14ac:dyDescent="0.3">
      <c r="A1375" s="148" t="s">
        <v>137</v>
      </c>
      <c r="B1375" s="148" t="s">
        <v>138</v>
      </c>
      <c r="C1375" s="153">
        <v>1546.94</v>
      </c>
      <c r="D1375" t="str">
        <f t="shared" si="42"/>
        <v>4МР/ДУ-3-61</v>
      </c>
      <c r="E1375" t="str">
        <f t="shared" si="43"/>
        <v>Начисление услуг 00000001289 от 29.02.2024 23:59:59</v>
      </c>
    </row>
    <row r="1376" spans="1:5" x14ac:dyDescent="0.3">
      <c r="A1376" s="148" t="s">
        <v>845</v>
      </c>
      <c r="B1376" s="148"/>
      <c r="C1376" s="153">
        <v>1546.94</v>
      </c>
      <c r="D1376" t="str">
        <f t="shared" si="42"/>
        <v>Начисление услуг 00000001289 от 29.02.2024 23:59:59</v>
      </c>
      <c r="E1376" t="str">
        <f t="shared" si="43"/>
        <v>л/с №0000000089314</v>
      </c>
    </row>
    <row r="1377" spans="1:5" x14ac:dyDescent="0.3">
      <c r="A1377" s="150" t="s">
        <v>880</v>
      </c>
      <c r="B1377" s="150"/>
      <c r="C1377" s="153">
        <v>1546.94</v>
      </c>
      <c r="D1377" t="str">
        <f t="shared" si="42"/>
        <v>л/с №0000000089314</v>
      </c>
      <c r="E1377" t="str">
        <f t="shared" si="43"/>
        <v>4МР/ДУ-3-62</v>
      </c>
    </row>
    <row r="1378" spans="1:5" x14ac:dyDescent="0.3">
      <c r="A1378" s="148" t="s">
        <v>139</v>
      </c>
      <c r="B1378" s="148" t="s">
        <v>140</v>
      </c>
      <c r="C1378" s="153">
        <v>2230.52</v>
      </c>
      <c r="D1378" t="str">
        <f t="shared" si="42"/>
        <v>4МР/ДУ-3-62</v>
      </c>
      <c r="E1378" t="str">
        <f t="shared" si="43"/>
        <v>Начисление услуг 00000001289 от 29.02.2024 23:59:59</v>
      </c>
    </row>
    <row r="1379" spans="1:5" x14ac:dyDescent="0.3">
      <c r="A1379" s="148" t="s">
        <v>846</v>
      </c>
      <c r="B1379" s="148"/>
      <c r="C1379" s="153">
        <v>2230.52</v>
      </c>
      <c r="D1379" t="str">
        <f t="shared" si="42"/>
        <v>Начисление услуг 00000001289 от 29.02.2024 23:59:59</v>
      </c>
      <c r="E1379" t="str">
        <f t="shared" si="43"/>
        <v>л/с №0000000106522</v>
      </c>
    </row>
    <row r="1380" spans="1:5" x14ac:dyDescent="0.3">
      <c r="A1380" s="150" t="s">
        <v>880</v>
      </c>
      <c r="B1380" s="150"/>
      <c r="C1380" s="153">
        <v>2230.52</v>
      </c>
      <c r="D1380" t="str">
        <f t="shared" si="42"/>
        <v>л/с №0000000106522</v>
      </c>
      <c r="E1380" t="str">
        <f t="shared" si="43"/>
        <v>4МР/ДУ-3-63 Втор-1</v>
      </c>
    </row>
    <row r="1381" spans="1:5" x14ac:dyDescent="0.3">
      <c r="A1381" s="148" t="s">
        <v>141</v>
      </c>
      <c r="B1381" s="148" t="s">
        <v>142</v>
      </c>
      <c r="C1381" s="153">
        <v>1752.09</v>
      </c>
      <c r="D1381" t="str">
        <f t="shared" si="42"/>
        <v>4МР/ДУ-3-63 Втор-1</v>
      </c>
      <c r="E1381" t="str">
        <f t="shared" si="43"/>
        <v>Начисление услуг 00000001289 от 29.02.2024 23:59:59</v>
      </c>
    </row>
    <row r="1382" spans="1:5" x14ac:dyDescent="0.3">
      <c r="A1382" s="148" t="s">
        <v>847</v>
      </c>
      <c r="B1382" s="148"/>
      <c r="C1382" s="153">
        <v>1752.09</v>
      </c>
      <c r="D1382" t="str">
        <f t="shared" si="42"/>
        <v>Начисление услуг 00000001289 от 29.02.2024 23:59:59</v>
      </c>
      <c r="E1382" t="str">
        <f t="shared" si="43"/>
        <v>л/с №0000000095976</v>
      </c>
    </row>
    <row r="1383" spans="1:5" x14ac:dyDescent="0.3">
      <c r="A1383" s="150" t="s">
        <v>880</v>
      </c>
      <c r="B1383" s="150"/>
      <c r="C1383" s="153">
        <v>1752.09</v>
      </c>
      <c r="D1383" t="str">
        <f t="shared" si="42"/>
        <v>л/с №0000000095976</v>
      </c>
      <c r="E1383" t="str">
        <f t="shared" si="43"/>
        <v>4МР/ДУ-3-64/ВТОР</v>
      </c>
    </row>
    <row r="1384" spans="1:5" x14ac:dyDescent="0.3">
      <c r="A1384" s="148" t="s">
        <v>143</v>
      </c>
      <c r="B1384" s="148" t="s">
        <v>144</v>
      </c>
      <c r="C1384" s="153">
        <v>1706.03</v>
      </c>
      <c r="D1384" t="str">
        <f t="shared" si="42"/>
        <v>4МР/ДУ-3-64/ВТОР</v>
      </c>
      <c r="E1384" t="str">
        <f t="shared" si="43"/>
        <v>Начисление услуг 00000001289 от 29.02.2024 23:59:59</v>
      </c>
    </row>
    <row r="1385" spans="1:5" x14ac:dyDescent="0.3">
      <c r="A1385" s="148" t="s">
        <v>848</v>
      </c>
      <c r="B1385" s="148"/>
      <c r="C1385" s="153">
        <v>1706.03</v>
      </c>
      <c r="D1385" t="str">
        <f t="shared" ref="D1385:D1448" si="44">A1386</f>
        <v>Начисление услуг 00000001289 от 29.02.2024 23:59:59</v>
      </c>
      <c r="E1385" t="str">
        <f t="shared" ref="E1385:E1448" si="45">A1387</f>
        <v>л/с №0000000089316</v>
      </c>
    </row>
    <row r="1386" spans="1:5" x14ac:dyDescent="0.3">
      <c r="A1386" s="150" t="s">
        <v>880</v>
      </c>
      <c r="B1386" s="150"/>
      <c r="C1386" s="153">
        <v>1706.03</v>
      </c>
      <c r="D1386" t="str">
        <f t="shared" si="44"/>
        <v>л/с №0000000089316</v>
      </c>
      <c r="E1386" t="str">
        <f t="shared" si="45"/>
        <v>4МР/ДУ-3-65</v>
      </c>
    </row>
    <row r="1387" spans="1:5" x14ac:dyDescent="0.3">
      <c r="A1387" s="148" t="s">
        <v>145</v>
      </c>
      <c r="B1387" s="148" t="s">
        <v>146</v>
      </c>
      <c r="C1387" s="153">
        <v>2068.17</v>
      </c>
      <c r="D1387" t="str">
        <f t="shared" si="44"/>
        <v>4МР/ДУ-3-65</v>
      </c>
      <c r="E1387" t="str">
        <f t="shared" si="45"/>
        <v>Начисление услуг 00000001289 от 29.02.2024 23:59:59</v>
      </c>
    </row>
    <row r="1388" spans="1:5" x14ac:dyDescent="0.3">
      <c r="A1388" s="148" t="s">
        <v>849</v>
      </c>
      <c r="B1388" s="148"/>
      <c r="C1388" s="153">
        <v>2068.17</v>
      </c>
      <c r="D1388" t="str">
        <f t="shared" si="44"/>
        <v>Начисление услуг 00000001289 от 29.02.2024 23:59:59</v>
      </c>
      <c r="E1388" t="str">
        <f t="shared" si="45"/>
        <v>л/с №0000000089317</v>
      </c>
    </row>
    <row r="1389" spans="1:5" x14ac:dyDescent="0.3">
      <c r="A1389" s="150" t="s">
        <v>880</v>
      </c>
      <c r="B1389" s="150"/>
      <c r="C1389" s="153">
        <v>2068.17</v>
      </c>
      <c r="D1389" t="str">
        <f t="shared" si="44"/>
        <v>л/с №0000000089317</v>
      </c>
      <c r="E1389" t="str">
        <f t="shared" si="45"/>
        <v>4МР/ДУ-3-66</v>
      </c>
    </row>
    <row r="1390" spans="1:5" x14ac:dyDescent="0.3">
      <c r="A1390" s="148" t="s">
        <v>147</v>
      </c>
      <c r="B1390" s="148" t="s">
        <v>148</v>
      </c>
      <c r="C1390" s="153">
        <v>1006.87</v>
      </c>
      <c r="D1390" t="str">
        <f t="shared" si="44"/>
        <v>4МР/ДУ-3-66</v>
      </c>
      <c r="E1390" t="str">
        <f t="shared" si="45"/>
        <v>Начисление услуг 00000001289 от 29.02.2024 23:59:59</v>
      </c>
    </row>
    <row r="1391" spans="1:5" x14ac:dyDescent="0.3">
      <c r="A1391" s="148" t="s">
        <v>850</v>
      </c>
      <c r="B1391" s="148"/>
      <c r="C1391" s="153">
        <v>1006.87</v>
      </c>
      <c r="D1391" t="str">
        <f t="shared" si="44"/>
        <v>Начисление услуг 00000001289 от 29.02.2024 23:59:59</v>
      </c>
      <c r="E1391" t="str">
        <f t="shared" si="45"/>
        <v>л/с №0000000089318</v>
      </c>
    </row>
    <row r="1392" spans="1:5" x14ac:dyDescent="0.3">
      <c r="A1392" s="150" t="s">
        <v>880</v>
      </c>
      <c r="B1392" s="150"/>
      <c r="C1392" s="153">
        <v>1006.87</v>
      </c>
      <c r="D1392" t="str">
        <f t="shared" si="44"/>
        <v>л/с №0000000089318</v>
      </c>
      <c r="E1392" t="str">
        <f t="shared" si="45"/>
        <v>4МР/ДУ-3-67</v>
      </c>
    </row>
    <row r="1393" spans="1:5" x14ac:dyDescent="0.3">
      <c r="A1393" s="148" t="s">
        <v>149</v>
      </c>
      <c r="B1393" s="148" t="s">
        <v>150</v>
      </c>
      <c r="C1393" s="153">
        <v>1549.04</v>
      </c>
      <c r="D1393" t="str">
        <f t="shared" si="44"/>
        <v>4МР/ДУ-3-67</v>
      </c>
      <c r="E1393" t="str">
        <f t="shared" si="45"/>
        <v>Начисление услуг 00000001289 от 29.02.2024 23:59:59</v>
      </c>
    </row>
    <row r="1394" spans="1:5" x14ac:dyDescent="0.3">
      <c r="A1394" s="148" t="s">
        <v>851</v>
      </c>
      <c r="B1394" s="148"/>
      <c r="C1394" s="153">
        <v>1549.04</v>
      </c>
      <c r="D1394" t="str">
        <f t="shared" si="44"/>
        <v>Начисление услуг 00000001289 от 29.02.2024 23:59:59</v>
      </c>
      <c r="E1394" t="str">
        <f t="shared" si="45"/>
        <v>л/с №0000000089319</v>
      </c>
    </row>
    <row r="1395" spans="1:5" x14ac:dyDescent="0.3">
      <c r="A1395" s="150" t="s">
        <v>880</v>
      </c>
      <c r="B1395" s="150"/>
      <c r="C1395" s="153">
        <v>1549.04</v>
      </c>
      <c r="D1395" t="str">
        <f t="shared" si="44"/>
        <v>л/с №0000000089319</v>
      </c>
      <c r="E1395" t="str">
        <f t="shared" si="45"/>
        <v>4МР/ДУ-3-68</v>
      </c>
    </row>
    <row r="1396" spans="1:5" x14ac:dyDescent="0.3">
      <c r="A1396" s="148" t="s">
        <v>151</v>
      </c>
      <c r="B1396" s="148" t="s">
        <v>152</v>
      </c>
      <c r="C1396" s="153">
        <v>1786.28</v>
      </c>
      <c r="D1396" t="str">
        <f t="shared" si="44"/>
        <v>4МР/ДУ-3-68</v>
      </c>
      <c r="E1396" t="str">
        <f t="shared" si="45"/>
        <v>Начисление услуг 00000001289 от 29.02.2024 23:59:59</v>
      </c>
    </row>
    <row r="1397" spans="1:5" x14ac:dyDescent="0.3">
      <c r="A1397" s="148" t="s">
        <v>852</v>
      </c>
      <c r="B1397" s="148"/>
      <c r="C1397" s="153">
        <v>1786.28</v>
      </c>
      <c r="D1397" t="str">
        <f t="shared" si="44"/>
        <v>Начисление услуг 00000001289 от 29.02.2024 23:59:59</v>
      </c>
      <c r="E1397" t="str">
        <f t="shared" si="45"/>
        <v>л/с №0000000106848</v>
      </c>
    </row>
    <row r="1398" spans="1:5" x14ac:dyDescent="0.3">
      <c r="A1398" s="150" t="s">
        <v>880</v>
      </c>
      <c r="B1398" s="150"/>
      <c r="C1398" s="153">
        <v>1786.28</v>
      </c>
      <c r="D1398" t="str">
        <f t="shared" si="44"/>
        <v>л/с №0000000106848</v>
      </c>
      <c r="E1398" t="str">
        <f t="shared" si="45"/>
        <v>4МР/ДУ-3-69/ВТОР-1</v>
      </c>
    </row>
    <row r="1399" spans="1:5" x14ac:dyDescent="0.3">
      <c r="A1399" s="148" t="s">
        <v>153</v>
      </c>
      <c r="B1399" s="148" t="s">
        <v>154</v>
      </c>
      <c r="C1399" s="153">
        <v>1754.18</v>
      </c>
      <c r="D1399" t="str">
        <f t="shared" si="44"/>
        <v>4МР/ДУ-3-69/ВТОР-1</v>
      </c>
      <c r="E1399" t="str">
        <f t="shared" si="45"/>
        <v>Начисление услуг 00000001289 от 29.02.2024 23:59:59</v>
      </c>
    </row>
    <row r="1400" spans="1:5" x14ac:dyDescent="0.3">
      <c r="A1400" s="148" t="s">
        <v>853</v>
      </c>
      <c r="B1400" s="148"/>
      <c r="C1400" s="153">
        <v>1754.18</v>
      </c>
      <c r="D1400" t="str">
        <f t="shared" si="44"/>
        <v>Начисление услуг 00000001289 от 29.02.2024 23:59:59</v>
      </c>
      <c r="E1400" t="str">
        <f t="shared" si="45"/>
        <v>л/с №0000000093046</v>
      </c>
    </row>
    <row r="1401" spans="1:5" x14ac:dyDescent="0.3">
      <c r="A1401" s="150" t="s">
        <v>880</v>
      </c>
      <c r="B1401" s="150"/>
      <c r="C1401" s="153">
        <v>1754.18</v>
      </c>
      <c r="D1401" t="str">
        <f t="shared" si="44"/>
        <v>л/с №0000000093046</v>
      </c>
      <c r="E1401" t="str">
        <f t="shared" si="45"/>
        <v>4МР/ДУ-3-07/ВТОР</v>
      </c>
    </row>
    <row r="1402" spans="1:5" x14ac:dyDescent="0.3">
      <c r="A1402" s="148" t="s">
        <v>155</v>
      </c>
      <c r="B1402" s="148" t="s">
        <v>156</v>
      </c>
      <c r="C1402" s="153">
        <v>1542.76</v>
      </c>
      <c r="D1402" t="str">
        <f t="shared" si="44"/>
        <v>4МР/ДУ-3-07/ВТОР</v>
      </c>
      <c r="E1402" t="str">
        <f t="shared" si="45"/>
        <v>Начисление услуг 00000001289 от 29.02.2024 23:59:59</v>
      </c>
    </row>
    <row r="1403" spans="1:5" x14ac:dyDescent="0.3">
      <c r="A1403" s="148" t="s">
        <v>854</v>
      </c>
      <c r="B1403" s="148"/>
      <c r="C1403" s="153">
        <v>1542.76</v>
      </c>
      <c r="D1403" t="str">
        <f t="shared" si="44"/>
        <v>Начисление услуг 00000001289 от 29.02.2024 23:59:59</v>
      </c>
      <c r="E1403" t="str">
        <f t="shared" si="45"/>
        <v>л/с №0000000106846</v>
      </c>
    </row>
    <row r="1404" spans="1:5" x14ac:dyDescent="0.3">
      <c r="A1404" s="150" t="s">
        <v>880</v>
      </c>
      <c r="B1404" s="150"/>
      <c r="C1404" s="153">
        <v>1542.76</v>
      </c>
      <c r="D1404" t="str">
        <f t="shared" si="44"/>
        <v>л/с №0000000106846</v>
      </c>
      <c r="E1404" t="str">
        <f t="shared" si="45"/>
        <v>4МР/ДУ-3-70/ВТОР-1</v>
      </c>
    </row>
    <row r="1405" spans="1:5" x14ac:dyDescent="0.3">
      <c r="A1405" s="148" t="s">
        <v>157</v>
      </c>
      <c r="B1405" s="148" t="s">
        <v>158</v>
      </c>
      <c r="C1405" s="149">
        <v>759.17</v>
      </c>
      <c r="D1405" t="str">
        <f t="shared" si="44"/>
        <v>4МР/ДУ-3-70/ВТОР-1</v>
      </c>
      <c r="E1405" t="str">
        <f t="shared" si="45"/>
        <v>Начисление услуг 00000001289 от 29.02.2024 23:59:59</v>
      </c>
    </row>
    <row r="1406" spans="1:5" x14ac:dyDescent="0.3">
      <c r="A1406" s="148" t="s">
        <v>855</v>
      </c>
      <c r="B1406" s="148"/>
      <c r="C1406" s="149">
        <v>759.17</v>
      </c>
      <c r="D1406" t="str">
        <f t="shared" si="44"/>
        <v>Начисление услуг 00000001289 от 29.02.2024 23:59:59</v>
      </c>
      <c r="E1406" t="str">
        <f t="shared" si="45"/>
        <v>л/с №0000000089320</v>
      </c>
    </row>
    <row r="1407" spans="1:5" x14ac:dyDescent="0.3">
      <c r="A1407" s="150" t="s">
        <v>880</v>
      </c>
      <c r="B1407" s="150"/>
      <c r="C1407" s="149">
        <v>759.17</v>
      </c>
      <c r="D1407" t="str">
        <f t="shared" si="44"/>
        <v>л/с №0000000089320</v>
      </c>
      <c r="E1407" t="str">
        <f t="shared" si="45"/>
        <v>4МР/ДУ-3-71</v>
      </c>
    </row>
    <row r="1408" spans="1:5" x14ac:dyDescent="0.3">
      <c r="A1408" s="148" t="s">
        <v>159</v>
      </c>
      <c r="B1408" s="148" t="s">
        <v>160</v>
      </c>
      <c r="C1408" s="153">
        <v>2063.9899999999998</v>
      </c>
      <c r="D1408" t="str">
        <f t="shared" si="44"/>
        <v>4МР/ДУ-3-71</v>
      </c>
      <c r="E1408" t="str">
        <f t="shared" si="45"/>
        <v>Начисление услуг 00000001289 от 29.02.2024 23:59:59</v>
      </c>
    </row>
    <row r="1409" spans="1:5" x14ac:dyDescent="0.3">
      <c r="A1409" s="148" t="s">
        <v>856</v>
      </c>
      <c r="B1409" s="148"/>
      <c r="C1409" s="153">
        <v>2063.9899999999998</v>
      </c>
      <c r="D1409" t="str">
        <f t="shared" si="44"/>
        <v>Начисление услуг 00000001289 от 29.02.2024 23:59:59</v>
      </c>
      <c r="E1409" t="str">
        <f t="shared" si="45"/>
        <v>л/с №0000000089321</v>
      </c>
    </row>
    <row r="1410" spans="1:5" x14ac:dyDescent="0.3">
      <c r="A1410" s="150" t="s">
        <v>880</v>
      </c>
      <c r="B1410" s="150"/>
      <c r="C1410" s="153">
        <v>2063.9899999999998</v>
      </c>
      <c r="D1410" t="str">
        <f t="shared" si="44"/>
        <v>л/с №0000000089321</v>
      </c>
      <c r="E1410" t="str">
        <f t="shared" si="45"/>
        <v>4МР/ДУ-3-72</v>
      </c>
    </row>
    <row r="1411" spans="1:5" x14ac:dyDescent="0.3">
      <c r="A1411" s="148" t="s">
        <v>161</v>
      </c>
      <c r="B1411" s="148" t="s">
        <v>162</v>
      </c>
      <c r="C1411" s="153">
        <v>1011.06</v>
      </c>
      <c r="D1411" t="str">
        <f t="shared" si="44"/>
        <v>4МР/ДУ-3-72</v>
      </c>
      <c r="E1411" t="str">
        <f t="shared" si="45"/>
        <v>Начисление услуг 00000001289 от 29.02.2024 23:59:59</v>
      </c>
    </row>
    <row r="1412" spans="1:5" x14ac:dyDescent="0.3">
      <c r="A1412" s="148" t="s">
        <v>857</v>
      </c>
      <c r="B1412" s="148"/>
      <c r="C1412" s="153">
        <v>1011.06</v>
      </c>
      <c r="D1412" t="str">
        <f t="shared" si="44"/>
        <v>Начисление услуг 00000001289 от 29.02.2024 23:59:59</v>
      </c>
      <c r="E1412" t="str">
        <f t="shared" si="45"/>
        <v>л/с №0000000089322</v>
      </c>
    </row>
    <row r="1413" spans="1:5" x14ac:dyDescent="0.3">
      <c r="A1413" s="150" t="s">
        <v>880</v>
      </c>
      <c r="B1413" s="150"/>
      <c r="C1413" s="153">
        <v>1011.06</v>
      </c>
      <c r="D1413" t="str">
        <f t="shared" si="44"/>
        <v>л/с №0000000089322</v>
      </c>
      <c r="E1413" t="str">
        <f t="shared" si="45"/>
        <v>4МР/ДУ-3-73</v>
      </c>
    </row>
    <row r="1414" spans="1:5" x14ac:dyDescent="0.3">
      <c r="A1414" s="148" t="s">
        <v>163</v>
      </c>
      <c r="B1414" s="148" t="s">
        <v>164</v>
      </c>
      <c r="C1414" s="153">
        <v>1546.94</v>
      </c>
      <c r="D1414" t="str">
        <f t="shared" si="44"/>
        <v>4МР/ДУ-3-73</v>
      </c>
      <c r="E1414" t="str">
        <f t="shared" si="45"/>
        <v>Начисление услуг 00000001289 от 29.02.2024 23:59:59</v>
      </c>
    </row>
    <row r="1415" spans="1:5" x14ac:dyDescent="0.3">
      <c r="A1415" s="148" t="s">
        <v>858</v>
      </c>
      <c r="B1415" s="148"/>
      <c r="C1415" s="153">
        <v>1546.94</v>
      </c>
      <c r="D1415" t="str">
        <f t="shared" si="44"/>
        <v>Начисление услуг 00000001289 от 29.02.2024 23:59:59</v>
      </c>
      <c r="E1415" t="str">
        <f t="shared" si="45"/>
        <v>л/с №0000000089323</v>
      </c>
    </row>
    <row r="1416" spans="1:5" x14ac:dyDescent="0.3">
      <c r="A1416" s="150" t="s">
        <v>880</v>
      </c>
      <c r="B1416" s="150"/>
      <c r="C1416" s="153">
        <v>1546.94</v>
      </c>
      <c r="D1416" t="str">
        <f t="shared" si="44"/>
        <v>л/с №0000000089323</v>
      </c>
      <c r="E1416" t="str">
        <f t="shared" si="45"/>
        <v>4МР/ДУ-3-74</v>
      </c>
    </row>
    <row r="1417" spans="1:5" x14ac:dyDescent="0.3">
      <c r="A1417" s="148" t="s">
        <v>165</v>
      </c>
      <c r="B1417" s="148" t="s">
        <v>166</v>
      </c>
      <c r="C1417" s="153">
        <v>2009.56</v>
      </c>
      <c r="D1417" t="str">
        <f t="shared" si="44"/>
        <v>4МР/ДУ-3-74</v>
      </c>
      <c r="E1417" t="str">
        <f t="shared" si="45"/>
        <v>Начисление услуг 00000001289 от 29.02.2024 23:59:59</v>
      </c>
    </row>
    <row r="1418" spans="1:5" x14ac:dyDescent="0.3">
      <c r="A1418" s="148" t="s">
        <v>859</v>
      </c>
      <c r="B1418" s="148"/>
      <c r="C1418" s="153">
        <v>2009.56</v>
      </c>
      <c r="D1418" t="str">
        <f t="shared" si="44"/>
        <v>Начисление услуг 00000001289 от 29.02.2024 23:59:59</v>
      </c>
      <c r="E1418" t="str">
        <f t="shared" si="45"/>
        <v>л/с №0000000089324</v>
      </c>
    </row>
    <row r="1419" spans="1:5" x14ac:dyDescent="0.3">
      <c r="A1419" s="150" t="s">
        <v>880</v>
      </c>
      <c r="B1419" s="150"/>
      <c r="C1419" s="153">
        <v>2009.56</v>
      </c>
      <c r="D1419" t="str">
        <f t="shared" si="44"/>
        <v>л/с №0000000089324</v>
      </c>
      <c r="E1419" t="str">
        <f t="shared" si="45"/>
        <v>4МР/ДУ-3-75</v>
      </c>
    </row>
    <row r="1420" spans="1:5" x14ac:dyDescent="0.3">
      <c r="A1420" s="148" t="s">
        <v>167</v>
      </c>
      <c r="B1420" s="148" t="s">
        <v>168</v>
      </c>
      <c r="C1420" s="153">
        <v>1555.55</v>
      </c>
      <c r="D1420" t="str">
        <f t="shared" si="44"/>
        <v>4МР/ДУ-3-75</v>
      </c>
      <c r="E1420" t="str">
        <f t="shared" si="45"/>
        <v>Начисление услуг 00000001289 от 29.02.2024 23:59:59</v>
      </c>
    </row>
    <row r="1421" spans="1:5" x14ac:dyDescent="0.3">
      <c r="A1421" s="148" t="s">
        <v>860</v>
      </c>
      <c r="B1421" s="148"/>
      <c r="C1421" s="153">
        <v>1555.55</v>
      </c>
      <c r="D1421" t="str">
        <f t="shared" si="44"/>
        <v>Начисление услуг 00000001289 от 29.02.2024 23:59:59</v>
      </c>
      <c r="E1421" t="str">
        <f t="shared" si="45"/>
        <v>л/с №0000000089325</v>
      </c>
    </row>
    <row r="1422" spans="1:5" x14ac:dyDescent="0.3">
      <c r="A1422" s="150" t="s">
        <v>880</v>
      </c>
      <c r="B1422" s="150"/>
      <c r="C1422" s="153">
        <v>1555.55</v>
      </c>
      <c r="D1422" t="str">
        <f t="shared" si="44"/>
        <v>л/с №0000000089325</v>
      </c>
      <c r="E1422" t="str">
        <f t="shared" si="45"/>
        <v>4МР/ДУ-3-76</v>
      </c>
    </row>
    <row r="1423" spans="1:5" x14ac:dyDescent="0.3">
      <c r="A1423" s="148" t="s">
        <v>169</v>
      </c>
      <c r="B1423" s="148" t="s">
        <v>170</v>
      </c>
      <c r="C1423" s="153">
        <v>1703.94</v>
      </c>
      <c r="D1423" t="str">
        <f t="shared" si="44"/>
        <v>4МР/ДУ-3-76</v>
      </c>
      <c r="E1423" t="str">
        <f t="shared" si="45"/>
        <v>Начисление услуг 00000001289 от 29.02.2024 23:59:59</v>
      </c>
    </row>
    <row r="1424" spans="1:5" x14ac:dyDescent="0.3">
      <c r="A1424" s="148" t="s">
        <v>861</v>
      </c>
      <c r="B1424" s="148"/>
      <c r="C1424" s="153">
        <v>1703.94</v>
      </c>
      <c r="D1424" t="str">
        <f t="shared" si="44"/>
        <v>Начисление услуг 00000001289 от 29.02.2024 23:59:59</v>
      </c>
      <c r="E1424" t="str">
        <f t="shared" si="45"/>
        <v>л/с №0000000089326</v>
      </c>
    </row>
    <row r="1425" spans="1:5" x14ac:dyDescent="0.3">
      <c r="A1425" s="150" t="s">
        <v>880</v>
      </c>
      <c r="B1425" s="150"/>
      <c r="C1425" s="153">
        <v>1703.94</v>
      </c>
      <c r="D1425" t="str">
        <f t="shared" si="44"/>
        <v>л/с №0000000089326</v>
      </c>
      <c r="E1425" t="str">
        <f t="shared" si="45"/>
        <v>4МР/ДУ-3-77</v>
      </c>
    </row>
    <row r="1426" spans="1:5" x14ac:dyDescent="0.3">
      <c r="A1426" s="148" t="s">
        <v>171</v>
      </c>
      <c r="B1426" s="148" t="s">
        <v>172</v>
      </c>
      <c r="C1426" s="153">
        <v>2061.89</v>
      </c>
      <c r="D1426" t="str">
        <f t="shared" si="44"/>
        <v>4МР/ДУ-3-77</v>
      </c>
      <c r="E1426" t="str">
        <f t="shared" si="45"/>
        <v>Начисление услуг 00000001289 от 29.02.2024 23:59:59</v>
      </c>
    </row>
    <row r="1427" spans="1:5" x14ac:dyDescent="0.3">
      <c r="A1427" s="148" t="s">
        <v>862</v>
      </c>
      <c r="B1427" s="148"/>
      <c r="C1427" s="153">
        <v>2061.89</v>
      </c>
      <c r="D1427" t="str">
        <f t="shared" si="44"/>
        <v>Начисление услуг 00000001289 от 29.02.2024 23:59:59</v>
      </c>
      <c r="E1427" t="str">
        <f t="shared" si="45"/>
        <v>л/с №0000000089327</v>
      </c>
    </row>
    <row r="1428" spans="1:5" x14ac:dyDescent="0.3">
      <c r="A1428" s="150" t="s">
        <v>880</v>
      </c>
      <c r="B1428" s="150"/>
      <c r="C1428" s="153">
        <v>2061.89</v>
      </c>
      <c r="D1428" t="str">
        <f t="shared" si="44"/>
        <v>л/с №0000000089327</v>
      </c>
      <c r="E1428" t="str">
        <f t="shared" si="45"/>
        <v>4МР/ДУ-3-78</v>
      </c>
    </row>
    <row r="1429" spans="1:5" x14ac:dyDescent="0.3">
      <c r="A1429" s="148" t="s">
        <v>173</v>
      </c>
      <c r="B1429" s="148" t="s">
        <v>174</v>
      </c>
      <c r="C1429" s="149">
        <v>449.36</v>
      </c>
      <c r="D1429" t="str">
        <f t="shared" si="44"/>
        <v>4МР/ДУ-3-78</v>
      </c>
      <c r="E1429" t="str">
        <f t="shared" si="45"/>
        <v>Начисление услуг 00000001289 от 29.02.2024 23:59:59</v>
      </c>
    </row>
    <row r="1430" spans="1:5" x14ac:dyDescent="0.3">
      <c r="A1430" s="148" t="s">
        <v>863</v>
      </c>
      <c r="B1430" s="148"/>
      <c r="C1430" s="149">
        <v>449.36</v>
      </c>
      <c r="D1430" t="str">
        <f t="shared" si="44"/>
        <v>Начисление услуг 00000001289 от 29.02.2024 23:59:59</v>
      </c>
      <c r="E1430" t="str">
        <f t="shared" si="45"/>
        <v>л/с №0000000090683</v>
      </c>
    </row>
    <row r="1431" spans="1:5" x14ac:dyDescent="0.3">
      <c r="A1431" s="150" t="s">
        <v>880</v>
      </c>
      <c r="B1431" s="150"/>
      <c r="C1431" s="149">
        <v>449.36</v>
      </c>
      <c r="D1431" t="str">
        <f t="shared" si="44"/>
        <v>л/с №0000000090683</v>
      </c>
      <c r="E1431" t="str">
        <f t="shared" si="45"/>
        <v>4МР/ДУ-3-79</v>
      </c>
    </row>
    <row r="1432" spans="1:5" x14ac:dyDescent="0.3">
      <c r="A1432" s="148" t="s">
        <v>175</v>
      </c>
      <c r="B1432" s="148" t="s">
        <v>176</v>
      </c>
      <c r="C1432" s="153">
        <v>1553.22</v>
      </c>
      <c r="D1432" t="str">
        <f t="shared" si="44"/>
        <v>4МР/ДУ-3-79</v>
      </c>
      <c r="E1432" t="str">
        <f t="shared" si="45"/>
        <v>Начисление услуг 00000001289 от 29.02.2024 23:59:59</v>
      </c>
    </row>
    <row r="1433" spans="1:5" x14ac:dyDescent="0.3">
      <c r="A1433" s="148" t="s">
        <v>864</v>
      </c>
      <c r="B1433" s="148"/>
      <c r="C1433" s="153">
        <v>1553.22</v>
      </c>
      <c r="D1433" t="str">
        <f t="shared" si="44"/>
        <v>Начисление услуг 00000001289 от 29.02.2024 23:59:59</v>
      </c>
      <c r="E1433" t="str">
        <f t="shared" si="45"/>
        <v>л/с №0000000089262</v>
      </c>
    </row>
    <row r="1434" spans="1:5" x14ac:dyDescent="0.3">
      <c r="A1434" s="150" t="s">
        <v>880</v>
      </c>
      <c r="B1434" s="150"/>
      <c r="C1434" s="153">
        <v>1553.22</v>
      </c>
      <c r="D1434" t="str">
        <f t="shared" si="44"/>
        <v>л/с №0000000089262</v>
      </c>
      <c r="E1434" t="str">
        <f t="shared" si="45"/>
        <v>4МР/ДУ-3-08</v>
      </c>
    </row>
    <row r="1435" spans="1:5" x14ac:dyDescent="0.3">
      <c r="A1435" s="148" t="s">
        <v>177</v>
      </c>
      <c r="B1435" s="148" t="s">
        <v>178</v>
      </c>
      <c r="C1435" s="153">
        <v>2878.51</v>
      </c>
      <c r="D1435" t="str">
        <f t="shared" si="44"/>
        <v>4МР/ДУ-3-08</v>
      </c>
      <c r="E1435" t="str">
        <f t="shared" si="45"/>
        <v>Начисление услуг 00000001289 от 29.02.2024 23:59:59</v>
      </c>
    </row>
    <row r="1436" spans="1:5" x14ac:dyDescent="0.3">
      <c r="A1436" s="148" t="s">
        <v>865</v>
      </c>
      <c r="B1436" s="148"/>
      <c r="C1436" s="153">
        <v>2878.51</v>
      </c>
      <c r="D1436" t="str">
        <f t="shared" si="44"/>
        <v>Начисление услуг 00000001289 от 29.02.2024 23:59:59</v>
      </c>
      <c r="E1436" t="str">
        <f t="shared" si="45"/>
        <v>л/с №0000000089328</v>
      </c>
    </row>
    <row r="1437" spans="1:5" x14ac:dyDescent="0.3">
      <c r="A1437" s="150" t="s">
        <v>880</v>
      </c>
      <c r="B1437" s="150"/>
      <c r="C1437" s="153">
        <v>2878.51</v>
      </c>
      <c r="D1437" t="str">
        <f t="shared" si="44"/>
        <v>л/с №0000000089328</v>
      </c>
      <c r="E1437" t="str">
        <f t="shared" si="45"/>
        <v>4МР/ДУ-3-80</v>
      </c>
    </row>
    <row r="1438" spans="1:5" x14ac:dyDescent="0.3">
      <c r="A1438" s="148" t="s">
        <v>179</v>
      </c>
      <c r="B1438" s="148" t="s">
        <v>180</v>
      </c>
      <c r="C1438" s="153">
        <v>3119.47</v>
      </c>
      <c r="D1438" t="str">
        <f t="shared" si="44"/>
        <v>4МР/ДУ-3-80</v>
      </c>
      <c r="E1438" t="str">
        <f t="shared" si="45"/>
        <v>Начисление услуг 00000001289 от 29.02.2024 23:59:59</v>
      </c>
    </row>
    <row r="1439" spans="1:5" x14ac:dyDescent="0.3">
      <c r="A1439" s="148" t="s">
        <v>866</v>
      </c>
      <c r="B1439" s="148"/>
      <c r="C1439" s="153">
        <v>3119.47</v>
      </c>
      <c r="D1439" t="str">
        <f t="shared" si="44"/>
        <v>Начисление услуг 00000001289 от 29.02.2024 23:59:59</v>
      </c>
      <c r="E1439" t="str">
        <f t="shared" si="45"/>
        <v>л/с №0000001156610</v>
      </c>
    </row>
    <row r="1440" spans="1:5" x14ac:dyDescent="0.3">
      <c r="A1440" s="150" t="s">
        <v>880</v>
      </c>
      <c r="B1440" s="150"/>
      <c r="C1440" s="153">
        <v>3119.47</v>
      </c>
      <c r="D1440" t="str">
        <f t="shared" si="44"/>
        <v>л/с №0000001156610</v>
      </c>
      <c r="E1440" t="str">
        <f t="shared" si="45"/>
        <v>4МР/ДУ-3-81-82</v>
      </c>
    </row>
    <row r="1441" spans="1:5" x14ac:dyDescent="0.3">
      <c r="A1441" s="148" t="s">
        <v>182</v>
      </c>
      <c r="B1441" s="148" t="s">
        <v>183</v>
      </c>
      <c r="C1441" s="153">
        <v>5249.05</v>
      </c>
      <c r="D1441" t="str">
        <f t="shared" si="44"/>
        <v>4МР/ДУ-3-81-82</v>
      </c>
      <c r="E1441" t="str">
        <f t="shared" si="45"/>
        <v>Начисление услуг 00000001289 от 29.02.2024 23:59:59</v>
      </c>
    </row>
    <row r="1442" spans="1:5" x14ac:dyDescent="0.3">
      <c r="A1442" s="148" t="s">
        <v>867</v>
      </c>
      <c r="B1442" s="148"/>
      <c r="C1442" s="153">
        <v>5249.05</v>
      </c>
      <c r="D1442" t="str">
        <f t="shared" si="44"/>
        <v>Начисление услуг 00000001289 от 29.02.2024 23:59:59</v>
      </c>
      <c r="E1442" t="str">
        <f t="shared" si="45"/>
        <v>л/с №0000000089329</v>
      </c>
    </row>
    <row r="1443" spans="1:5" x14ac:dyDescent="0.3">
      <c r="A1443" s="150" t="s">
        <v>880</v>
      </c>
      <c r="B1443" s="150"/>
      <c r="C1443" s="153">
        <v>5249.05</v>
      </c>
      <c r="D1443" t="str">
        <f t="shared" si="44"/>
        <v>л/с №0000000089329</v>
      </c>
      <c r="E1443" t="str">
        <f t="shared" si="45"/>
        <v>4МР/ДУ-3-83</v>
      </c>
    </row>
    <row r="1444" spans="1:5" x14ac:dyDescent="0.3">
      <c r="A1444" s="148" t="s">
        <v>185</v>
      </c>
      <c r="B1444" s="148" t="s">
        <v>186</v>
      </c>
      <c r="C1444" s="153">
        <v>2068.17</v>
      </c>
      <c r="D1444" t="str">
        <f t="shared" si="44"/>
        <v>4МР/ДУ-3-83</v>
      </c>
      <c r="E1444" t="str">
        <f t="shared" si="45"/>
        <v>Начисление услуг 00000001289 от 29.02.2024 23:59:59</v>
      </c>
    </row>
    <row r="1445" spans="1:5" x14ac:dyDescent="0.3">
      <c r="A1445" s="148" t="s">
        <v>868</v>
      </c>
      <c r="B1445" s="148"/>
      <c r="C1445" s="153">
        <v>2068.17</v>
      </c>
      <c r="D1445" t="str">
        <f t="shared" si="44"/>
        <v>Начисление услуг 00000001289 от 29.02.2024 23:59:59</v>
      </c>
      <c r="E1445" t="str">
        <f t="shared" si="45"/>
        <v>л/с №0000000089330</v>
      </c>
    </row>
    <row r="1446" spans="1:5" x14ac:dyDescent="0.3">
      <c r="A1446" s="150" t="s">
        <v>880</v>
      </c>
      <c r="B1446" s="150"/>
      <c r="C1446" s="153">
        <v>2068.17</v>
      </c>
      <c r="D1446" t="str">
        <f t="shared" si="44"/>
        <v>л/с №0000000089330</v>
      </c>
      <c r="E1446" t="str">
        <f t="shared" si="45"/>
        <v>4МР/ДУ-3-84</v>
      </c>
    </row>
    <row r="1447" spans="1:5" x14ac:dyDescent="0.3">
      <c r="A1447" s="148" t="s">
        <v>187</v>
      </c>
      <c r="B1447" s="148" t="s">
        <v>188</v>
      </c>
      <c r="C1447" s="153">
        <v>1015.25</v>
      </c>
      <c r="D1447" t="str">
        <f t="shared" si="44"/>
        <v>4МР/ДУ-3-84</v>
      </c>
      <c r="E1447" t="str">
        <f t="shared" si="45"/>
        <v>Начисление услуг 00000001289 от 29.02.2024 23:59:59</v>
      </c>
    </row>
    <row r="1448" spans="1:5" x14ac:dyDescent="0.3">
      <c r="A1448" s="148" t="s">
        <v>869</v>
      </c>
      <c r="B1448" s="148"/>
      <c r="C1448" s="153">
        <v>1015.25</v>
      </c>
      <c r="D1448" t="str">
        <f t="shared" si="44"/>
        <v>Начисление услуг 00000001289 от 29.02.2024 23:59:59</v>
      </c>
      <c r="E1448" t="str">
        <f t="shared" si="45"/>
        <v>л/с №0000000089331</v>
      </c>
    </row>
    <row r="1449" spans="1:5" x14ac:dyDescent="0.3">
      <c r="A1449" s="150" t="s">
        <v>880</v>
      </c>
      <c r="B1449" s="150"/>
      <c r="C1449" s="153">
        <v>1015.25</v>
      </c>
      <c r="D1449" t="str">
        <f t="shared" ref="D1449:D1477" si="46">A1450</f>
        <v>л/с №0000000089331</v>
      </c>
      <c r="E1449" t="str">
        <f t="shared" ref="E1449:E1477" si="47">A1451</f>
        <v>4МР/ДУ-3-85</v>
      </c>
    </row>
    <row r="1450" spans="1:5" x14ac:dyDescent="0.3">
      <c r="A1450" s="148" t="s">
        <v>189</v>
      </c>
      <c r="B1450" s="148" t="s">
        <v>190</v>
      </c>
      <c r="C1450" s="153">
        <v>1549.04</v>
      </c>
      <c r="D1450" t="str">
        <f t="shared" si="46"/>
        <v>4МР/ДУ-3-85</v>
      </c>
      <c r="E1450" t="str">
        <f t="shared" si="47"/>
        <v>Начисление услуг 00000001289 от 29.02.2024 23:59:59</v>
      </c>
    </row>
    <row r="1451" spans="1:5" x14ac:dyDescent="0.3">
      <c r="A1451" s="148" t="s">
        <v>870</v>
      </c>
      <c r="B1451" s="148"/>
      <c r="C1451" s="153">
        <v>1549.04</v>
      </c>
      <c r="D1451" t="str">
        <f t="shared" si="46"/>
        <v>Начисление услуг 00000001289 от 29.02.2024 23:59:59</v>
      </c>
      <c r="E1451" t="str">
        <f t="shared" si="47"/>
        <v>л/с №0000000092057</v>
      </c>
    </row>
    <row r="1452" spans="1:5" x14ac:dyDescent="0.3">
      <c r="A1452" s="150" t="s">
        <v>880</v>
      </c>
      <c r="B1452" s="150"/>
      <c r="C1452" s="153">
        <v>1549.04</v>
      </c>
      <c r="D1452" t="str">
        <f t="shared" si="46"/>
        <v>л/с №0000000092057</v>
      </c>
      <c r="E1452" t="str">
        <f t="shared" si="47"/>
        <v>4МР/ДУ-3-86</v>
      </c>
    </row>
    <row r="1453" spans="1:5" x14ac:dyDescent="0.3">
      <c r="A1453" s="148" t="s">
        <v>191</v>
      </c>
      <c r="B1453" s="148" t="s">
        <v>192</v>
      </c>
      <c r="C1453" s="153">
        <v>4449.18</v>
      </c>
      <c r="D1453" t="str">
        <f t="shared" si="46"/>
        <v>4МР/ДУ-3-86</v>
      </c>
      <c r="E1453" t="str">
        <f t="shared" si="47"/>
        <v>Начисление услуг 00000001289 от 29.02.2024 23:59:59</v>
      </c>
    </row>
    <row r="1454" spans="1:5" x14ac:dyDescent="0.3">
      <c r="A1454" s="148" t="s">
        <v>871</v>
      </c>
      <c r="B1454" s="148"/>
      <c r="C1454" s="153">
        <v>4449.18</v>
      </c>
      <c r="D1454" t="str">
        <f t="shared" si="46"/>
        <v>Начисление услуг 00000001289 от 29.02.2024 23:59:59</v>
      </c>
      <c r="E1454" t="str">
        <f t="shared" si="47"/>
        <v>л/с №0000000090487</v>
      </c>
    </row>
    <row r="1455" spans="1:5" x14ac:dyDescent="0.3">
      <c r="A1455" s="150" t="s">
        <v>880</v>
      </c>
      <c r="B1455" s="150"/>
      <c r="C1455" s="153">
        <v>4449.18</v>
      </c>
      <c r="D1455" t="str">
        <f t="shared" si="46"/>
        <v>л/с №0000000090487</v>
      </c>
      <c r="E1455" t="str">
        <f t="shared" si="47"/>
        <v>4МР/ДУ-3-87</v>
      </c>
    </row>
    <row r="1456" spans="1:5" x14ac:dyDescent="0.3">
      <c r="A1456" s="148" t="s">
        <v>193</v>
      </c>
      <c r="B1456" s="148" t="s">
        <v>194</v>
      </c>
      <c r="C1456" s="153">
        <v>2344.4899999999998</v>
      </c>
      <c r="D1456" t="str">
        <f t="shared" si="46"/>
        <v>4МР/ДУ-3-87</v>
      </c>
      <c r="E1456" t="str">
        <f t="shared" si="47"/>
        <v>Начисление услуг 00000001289 от 29.02.2024 23:59:59</v>
      </c>
    </row>
    <row r="1457" spans="1:5" x14ac:dyDescent="0.3">
      <c r="A1457" s="148" t="s">
        <v>872</v>
      </c>
      <c r="B1457" s="148"/>
      <c r="C1457" s="153">
        <v>2344.4899999999998</v>
      </c>
      <c r="D1457" t="str">
        <f t="shared" si="46"/>
        <v>Начисление услуг 00000001289 от 29.02.2024 23:59:59</v>
      </c>
      <c r="E1457" t="str">
        <f t="shared" si="47"/>
        <v>л/с №0000000090808</v>
      </c>
    </row>
    <row r="1458" spans="1:5" x14ac:dyDescent="0.3">
      <c r="A1458" s="150" t="s">
        <v>880</v>
      </c>
      <c r="B1458" s="150"/>
      <c r="C1458" s="153">
        <v>2344.4899999999998</v>
      </c>
      <c r="D1458" t="str">
        <f t="shared" si="46"/>
        <v>л/с №0000000090808</v>
      </c>
      <c r="E1458" t="str">
        <f t="shared" si="47"/>
        <v>4МР/ДУ-3-88</v>
      </c>
    </row>
    <row r="1459" spans="1:5" x14ac:dyDescent="0.3">
      <c r="A1459" s="148" t="s">
        <v>195</v>
      </c>
      <c r="B1459" s="148" t="s">
        <v>196</v>
      </c>
      <c r="C1459" s="153">
        <v>3918.64</v>
      </c>
      <c r="D1459" t="str">
        <f t="shared" si="46"/>
        <v>4МР/ДУ-3-88</v>
      </c>
      <c r="E1459" t="str">
        <f t="shared" si="47"/>
        <v>Начисление услуг 00000001289 от 29.02.2024 23:59:59</v>
      </c>
    </row>
    <row r="1460" spans="1:5" x14ac:dyDescent="0.3">
      <c r="A1460" s="148" t="s">
        <v>873</v>
      </c>
      <c r="B1460" s="148"/>
      <c r="C1460" s="153">
        <v>3918.64</v>
      </c>
      <c r="D1460" t="str">
        <f t="shared" si="46"/>
        <v>Начисление услуг 00000001289 от 29.02.2024 23:59:59</v>
      </c>
      <c r="E1460" t="str">
        <f t="shared" si="47"/>
        <v>л/с №0000000089263</v>
      </c>
    </row>
    <row r="1461" spans="1:5" x14ac:dyDescent="0.3">
      <c r="A1461" s="150" t="s">
        <v>880</v>
      </c>
      <c r="B1461" s="150"/>
      <c r="C1461" s="153">
        <v>3918.64</v>
      </c>
      <c r="D1461" t="str">
        <f t="shared" si="46"/>
        <v>л/с №0000000089263</v>
      </c>
      <c r="E1461" t="str">
        <f t="shared" si="47"/>
        <v>4МР/ДУ-3-09</v>
      </c>
    </row>
    <row r="1462" spans="1:5" x14ac:dyDescent="0.3">
      <c r="A1462" s="148" t="s">
        <v>197</v>
      </c>
      <c r="B1462" s="148" t="s">
        <v>198</v>
      </c>
      <c r="C1462" s="153">
        <v>1019.43</v>
      </c>
      <c r="D1462" t="str">
        <f t="shared" si="46"/>
        <v>4МР/ДУ-3-09</v>
      </c>
      <c r="E1462" t="str">
        <f t="shared" si="47"/>
        <v>Начисление услуг 00000001289 от 29.02.2024 23:59:59</v>
      </c>
    </row>
    <row r="1463" spans="1:5" x14ac:dyDescent="0.3">
      <c r="A1463" s="148" t="s">
        <v>874</v>
      </c>
      <c r="B1463" s="148"/>
      <c r="C1463" s="153">
        <v>1019.43</v>
      </c>
      <c r="D1463" t="str">
        <f t="shared" si="46"/>
        <v>Начисление услуг 00000001289 от 29.02.2024 23:59:59</v>
      </c>
      <c r="E1463" t="str">
        <f t="shared" si="47"/>
        <v>л/с №0000000090536</v>
      </c>
    </row>
    <row r="1464" spans="1:5" x14ac:dyDescent="0.3">
      <c r="A1464" s="150" t="s">
        <v>880</v>
      </c>
      <c r="B1464" s="150"/>
      <c r="C1464" s="153">
        <v>1019.43</v>
      </c>
      <c r="D1464" t="str">
        <f t="shared" si="46"/>
        <v>л/с №0000000090536</v>
      </c>
      <c r="E1464" t="str">
        <f t="shared" si="47"/>
        <v>4МР/ДУ-3-1/НЖ</v>
      </c>
    </row>
    <row r="1465" spans="1:5" x14ac:dyDescent="0.3">
      <c r="A1465" s="148" t="s">
        <v>199</v>
      </c>
      <c r="B1465" s="148" t="s">
        <v>200</v>
      </c>
      <c r="C1465" s="153">
        <v>2101.67</v>
      </c>
      <c r="D1465" t="str">
        <f t="shared" si="46"/>
        <v>4МР/ДУ-3-1/НЖ</v>
      </c>
      <c r="E1465" t="str">
        <f t="shared" si="47"/>
        <v>Начисление услуг 00000001289 от 29.02.2024 23:59:59</v>
      </c>
    </row>
    <row r="1466" spans="1:5" x14ac:dyDescent="0.3">
      <c r="A1466" s="148" t="s">
        <v>875</v>
      </c>
      <c r="B1466" s="148"/>
      <c r="C1466" s="153">
        <v>2101.67</v>
      </c>
      <c r="D1466" t="str">
        <f t="shared" si="46"/>
        <v>Начисление услуг 00000001289 от 29.02.2024 23:59:59</v>
      </c>
      <c r="E1466" t="str">
        <f t="shared" si="47"/>
        <v>л/с №0000000090578</v>
      </c>
    </row>
    <row r="1467" spans="1:5" x14ac:dyDescent="0.3">
      <c r="A1467" s="150" t="s">
        <v>880</v>
      </c>
      <c r="B1467" s="150"/>
      <c r="C1467" s="153">
        <v>2101.67</v>
      </c>
      <c r="D1467" t="str">
        <f t="shared" si="46"/>
        <v>л/с №0000000090578</v>
      </c>
      <c r="E1467" t="str">
        <f t="shared" si="47"/>
        <v>4МР/ДУ-3-2/НЖ</v>
      </c>
    </row>
    <row r="1468" spans="1:5" x14ac:dyDescent="0.3">
      <c r="A1468" s="148" t="s">
        <v>201</v>
      </c>
      <c r="B1468" s="148" t="s">
        <v>202</v>
      </c>
      <c r="C1468" s="153">
        <v>1966.76</v>
      </c>
      <c r="D1468" t="str">
        <f t="shared" si="46"/>
        <v>4МР/ДУ-3-2/НЖ</v>
      </c>
      <c r="E1468" t="str">
        <f t="shared" si="47"/>
        <v>Начисление услуг 00000001289 от 29.02.2024 23:59:59</v>
      </c>
    </row>
    <row r="1469" spans="1:5" x14ac:dyDescent="0.3">
      <c r="A1469" s="148" t="s">
        <v>876</v>
      </c>
      <c r="B1469" s="148"/>
      <c r="C1469" s="153">
        <v>1966.76</v>
      </c>
      <c r="D1469" t="str">
        <f t="shared" si="46"/>
        <v>Начисление услуг 00000001289 от 29.02.2024 23:59:59</v>
      </c>
      <c r="E1469" t="str">
        <f t="shared" si="47"/>
        <v>л/с №0000000091829</v>
      </c>
    </row>
    <row r="1470" spans="1:5" x14ac:dyDescent="0.3">
      <c r="A1470" s="150" t="s">
        <v>880</v>
      </c>
      <c r="B1470" s="150"/>
      <c r="C1470" s="153">
        <v>1966.76</v>
      </c>
      <c r="D1470" t="str">
        <f t="shared" si="46"/>
        <v>л/с №0000000091829</v>
      </c>
      <c r="E1470" t="str">
        <f t="shared" si="47"/>
        <v>4МР/ДУ-3-3/НЖ</v>
      </c>
    </row>
    <row r="1471" spans="1:5" x14ac:dyDescent="0.3">
      <c r="A1471" s="148" t="s">
        <v>203</v>
      </c>
      <c r="B1471" s="148" t="s">
        <v>204</v>
      </c>
      <c r="C1471" s="153">
        <v>3159.24</v>
      </c>
      <c r="D1471" t="str">
        <f t="shared" si="46"/>
        <v>4МР/ДУ-3-3/НЖ</v>
      </c>
      <c r="E1471" t="str">
        <f t="shared" si="47"/>
        <v>Начисление услуг 00000001289 от 29.02.2024 23:59:59</v>
      </c>
    </row>
    <row r="1472" spans="1:5" x14ac:dyDescent="0.3">
      <c r="A1472" s="148" t="s">
        <v>877</v>
      </c>
      <c r="B1472" s="148"/>
      <c r="C1472" s="153">
        <v>3159.24</v>
      </c>
      <c r="D1472" t="str">
        <f t="shared" si="46"/>
        <v>Начисление услуг 00000001289 от 29.02.2024 23:59:59</v>
      </c>
      <c r="E1472" t="str">
        <f t="shared" si="47"/>
        <v>л/с №0000000090495</v>
      </c>
    </row>
    <row r="1473" spans="1:5" x14ac:dyDescent="0.3">
      <c r="A1473" s="150" t="s">
        <v>880</v>
      </c>
      <c r="B1473" s="150"/>
      <c r="C1473" s="153">
        <v>3159.24</v>
      </c>
      <c r="D1473" t="str">
        <f t="shared" si="46"/>
        <v>л/с №0000000090495</v>
      </c>
      <c r="E1473" t="str">
        <f t="shared" si="47"/>
        <v>4МР/ДУ-3-4/НЖ -1</v>
      </c>
    </row>
    <row r="1474" spans="1:5" x14ac:dyDescent="0.3">
      <c r="A1474" s="148" t="s">
        <v>205</v>
      </c>
      <c r="B1474" s="148" t="s">
        <v>206</v>
      </c>
      <c r="C1474" s="153">
        <v>2591.73</v>
      </c>
      <c r="D1474" t="str">
        <f t="shared" si="46"/>
        <v>4МР/ДУ-3-4/НЖ -1</v>
      </c>
      <c r="E1474" t="str">
        <f t="shared" si="47"/>
        <v>Начисление услуг 00000001289 от 29.02.2024 23:59:59</v>
      </c>
    </row>
    <row r="1475" spans="1:5" x14ac:dyDescent="0.3">
      <c r="A1475" s="148" t="s">
        <v>878</v>
      </c>
      <c r="B1475" s="148"/>
      <c r="C1475" s="153">
        <v>2591.73</v>
      </c>
      <c r="D1475" t="str">
        <f t="shared" si="46"/>
        <v>Начисление услуг 00000001289 от 29.02.2024 23:59:59</v>
      </c>
      <c r="E1475" t="str">
        <f t="shared" si="47"/>
        <v>Итог</v>
      </c>
    </row>
    <row r="1476" spans="1:5" x14ac:dyDescent="0.3">
      <c r="A1476" s="150" t="s">
        <v>880</v>
      </c>
      <c r="B1476" s="150"/>
      <c r="C1476" s="153">
        <v>2591.73</v>
      </c>
      <c r="D1476" t="str">
        <f t="shared" si="46"/>
        <v>Итог</v>
      </c>
      <c r="E1476">
        <f t="shared" si="47"/>
        <v>0</v>
      </c>
    </row>
    <row r="1477" spans="1:5" x14ac:dyDescent="0.3">
      <c r="A1477" s="304" t="s">
        <v>630</v>
      </c>
      <c r="B1477" s="304"/>
      <c r="C1477" s="152">
        <v>170703.38</v>
      </c>
      <c r="D1477">
        <f t="shared" si="46"/>
        <v>0</v>
      </c>
      <c r="E1477">
        <f t="shared" si="47"/>
        <v>0</v>
      </c>
    </row>
    <row r="1478" spans="1:5" x14ac:dyDescent="0.3">
      <c r="A1478" s="154"/>
      <c r="B1478" s="154"/>
      <c r="C1478" s="154"/>
    </row>
    <row r="1479" spans="1:5" x14ac:dyDescent="0.3">
      <c r="A1479" s="154"/>
      <c r="B1479" s="154"/>
      <c r="C1479" s="154"/>
    </row>
    <row r="1480" spans="1:5" x14ac:dyDescent="0.3">
      <c r="A1480" s="154"/>
      <c r="B1480" s="154"/>
      <c r="C1480" s="154"/>
    </row>
    <row r="1481" spans="1:5" x14ac:dyDescent="0.3">
      <c r="A1481" s="148" t="s">
        <v>208</v>
      </c>
      <c r="B1481" s="148" t="s">
        <v>209</v>
      </c>
      <c r="C1481" s="149">
        <v>123.74</v>
      </c>
      <c r="D1481" t="str">
        <f>A1482</f>
        <v>4МР/ДУ-3/ММ-01</v>
      </c>
      <c r="E1481" t="str">
        <f>A1483</f>
        <v>Начисление услуг 00000002779 от 31.03.2024 23:59:59</v>
      </c>
    </row>
    <row r="1482" spans="1:5" x14ac:dyDescent="0.3">
      <c r="A1482" s="148" t="s">
        <v>633</v>
      </c>
      <c r="B1482" s="148"/>
      <c r="C1482" s="149">
        <v>123.74</v>
      </c>
      <c r="D1482" t="str">
        <f t="shared" ref="D1482:D1545" si="48">A1483</f>
        <v>Начисление услуг 00000002779 от 31.03.2024 23:59:59</v>
      </c>
      <c r="E1482" t="str">
        <f t="shared" ref="E1482:E1545" si="49">A1484</f>
        <v>л/с №0000000089487</v>
      </c>
    </row>
    <row r="1483" spans="1:5" x14ac:dyDescent="0.3">
      <c r="A1483" s="150" t="s">
        <v>881</v>
      </c>
      <c r="B1483" s="150"/>
      <c r="C1483" s="149">
        <v>123.74</v>
      </c>
      <c r="D1483" t="str">
        <f t="shared" si="48"/>
        <v>л/с №0000000089487</v>
      </c>
      <c r="E1483" t="str">
        <f t="shared" si="49"/>
        <v>4МР/ДУ-3/ММ-10</v>
      </c>
    </row>
    <row r="1484" spans="1:5" x14ac:dyDescent="0.3">
      <c r="A1484" s="148" t="s">
        <v>210</v>
      </c>
      <c r="B1484" s="148" t="s">
        <v>211</v>
      </c>
      <c r="C1484" s="149">
        <v>123.74</v>
      </c>
      <c r="D1484" t="str">
        <f t="shared" si="48"/>
        <v>4МР/ДУ-3/ММ-10</v>
      </c>
      <c r="E1484" t="str">
        <f t="shared" si="49"/>
        <v>Начисление услуг 00000002779 от 31.03.2024 23:59:59</v>
      </c>
    </row>
    <row r="1485" spans="1:5" x14ac:dyDescent="0.3">
      <c r="A1485" s="148" t="s">
        <v>635</v>
      </c>
      <c r="B1485" s="148"/>
      <c r="C1485" s="149">
        <v>123.74</v>
      </c>
      <c r="D1485" t="str">
        <f t="shared" si="48"/>
        <v>Начисление услуг 00000002779 от 31.03.2024 23:59:59</v>
      </c>
      <c r="E1485" t="str">
        <f t="shared" si="49"/>
        <v>л/с №0000000089488</v>
      </c>
    </row>
    <row r="1486" spans="1:5" x14ac:dyDescent="0.3">
      <c r="A1486" s="150" t="s">
        <v>881</v>
      </c>
      <c r="B1486" s="150"/>
      <c r="C1486" s="149">
        <v>123.74</v>
      </c>
      <c r="D1486" t="str">
        <f t="shared" si="48"/>
        <v>л/с №0000000089488</v>
      </c>
      <c r="E1486" t="str">
        <f t="shared" si="49"/>
        <v>4МР/ДУ-3/ММ-11</v>
      </c>
    </row>
    <row r="1487" spans="1:5" x14ac:dyDescent="0.3">
      <c r="A1487" s="148" t="s">
        <v>212</v>
      </c>
      <c r="B1487" s="148" t="s">
        <v>213</v>
      </c>
      <c r="C1487" s="149">
        <v>123.74</v>
      </c>
      <c r="D1487" t="str">
        <f t="shared" si="48"/>
        <v>4МР/ДУ-3/ММ-11</v>
      </c>
      <c r="E1487" t="str">
        <f t="shared" si="49"/>
        <v>Начисление услуг 00000002779 от 31.03.2024 23:59:59</v>
      </c>
    </row>
    <row r="1488" spans="1:5" x14ac:dyDescent="0.3">
      <c r="A1488" s="148" t="s">
        <v>636</v>
      </c>
      <c r="B1488" s="148"/>
      <c r="C1488" s="149">
        <v>123.74</v>
      </c>
      <c r="D1488" t="str">
        <f t="shared" si="48"/>
        <v>Начисление услуг 00000002779 от 31.03.2024 23:59:59</v>
      </c>
      <c r="E1488" t="str">
        <f t="shared" si="49"/>
        <v>л/с №0000000112485</v>
      </c>
    </row>
    <row r="1489" spans="1:5" x14ac:dyDescent="0.3">
      <c r="A1489" s="150" t="s">
        <v>881</v>
      </c>
      <c r="B1489" s="150"/>
      <c r="C1489" s="149">
        <v>123.74</v>
      </c>
      <c r="D1489" t="str">
        <f t="shared" si="48"/>
        <v>л/с №0000000112485</v>
      </c>
      <c r="E1489" t="str">
        <f t="shared" si="49"/>
        <v>4МР/ДУ-3/ММ-12/ВТОР</v>
      </c>
    </row>
    <row r="1490" spans="1:5" x14ac:dyDescent="0.3">
      <c r="A1490" s="148" t="s">
        <v>214</v>
      </c>
      <c r="B1490" s="148" t="s">
        <v>215</v>
      </c>
      <c r="C1490" s="149">
        <v>123.74</v>
      </c>
      <c r="D1490" t="str">
        <f t="shared" si="48"/>
        <v>4МР/ДУ-3/ММ-12/ВТОР</v>
      </c>
      <c r="E1490" t="str">
        <f t="shared" si="49"/>
        <v>Начисление услуг 00000002779 от 31.03.2024 23:59:59</v>
      </c>
    </row>
    <row r="1491" spans="1:5" x14ac:dyDescent="0.3">
      <c r="A1491" s="148" t="s">
        <v>637</v>
      </c>
      <c r="B1491" s="148"/>
      <c r="C1491" s="149">
        <v>123.74</v>
      </c>
      <c r="D1491" t="str">
        <f t="shared" si="48"/>
        <v>Начисление услуг 00000002779 от 31.03.2024 23:59:59</v>
      </c>
      <c r="E1491" t="str">
        <f t="shared" si="49"/>
        <v>л/с №0000000089490</v>
      </c>
    </row>
    <row r="1492" spans="1:5" x14ac:dyDescent="0.3">
      <c r="A1492" s="150" t="s">
        <v>881</v>
      </c>
      <c r="B1492" s="150"/>
      <c r="C1492" s="149">
        <v>123.74</v>
      </c>
      <c r="D1492" t="str">
        <f t="shared" si="48"/>
        <v>л/с №0000000089490</v>
      </c>
      <c r="E1492" t="str">
        <f t="shared" si="49"/>
        <v>4МР/ДУ-3/ММ-13</v>
      </c>
    </row>
    <row r="1493" spans="1:5" x14ac:dyDescent="0.3">
      <c r="A1493" s="148" t="s">
        <v>216</v>
      </c>
      <c r="B1493" s="148" t="s">
        <v>217</v>
      </c>
      <c r="C1493" s="149">
        <v>123.74</v>
      </c>
      <c r="D1493" t="str">
        <f t="shared" si="48"/>
        <v>4МР/ДУ-3/ММ-13</v>
      </c>
      <c r="E1493" t="str">
        <f t="shared" si="49"/>
        <v>Начисление услуг 00000002779 от 31.03.2024 23:59:59</v>
      </c>
    </row>
    <row r="1494" spans="1:5" x14ac:dyDescent="0.3">
      <c r="A1494" s="148" t="s">
        <v>638</v>
      </c>
      <c r="B1494" s="148"/>
      <c r="C1494" s="149">
        <v>123.74</v>
      </c>
      <c r="D1494" t="str">
        <f t="shared" si="48"/>
        <v>Начисление услуг 00000002779 от 31.03.2024 23:59:59</v>
      </c>
      <c r="E1494" t="str">
        <f t="shared" si="49"/>
        <v>л/с №0000000089491</v>
      </c>
    </row>
    <row r="1495" spans="1:5" x14ac:dyDescent="0.3">
      <c r="A1495" s="150" t="s">
        <v>881</v>
      </c>
      <c r="B1495" s="150"/>
      <c r="C1495" s="149">
        <v>123.74</v>
      </c>
      <c r="D1495" t="str">
        <f t="shared" si="48"/>
        <v>л/с №0000000089491</v>
      </c>
      <c r="E1495" t="str">
        <f t="shared" si="49"/>
        <v>4МР/ДУ-3/ММ-14</v>
      </c>
    </row>
    <row r="1496" spans="1:5" x14ac:dyDescent="0.3">
      <c r="A1496" s="148" t="s">
        <v>218</v>
      </c>
      <c r="B1496" s="148" t="s">
        <v>219</v>
      </c>
      <c r="C1496" s="149">
        <v>123.74</v>
      </c>
      <c r="D1496" t="str">
        <f t="shared" si="48"/>
        <v>4МР/ДУ-3/ММ-14</v>
      </c>
      <c r="E1496" t="str">
        <f t="shared" si="49"/>
        <v>Начисление услуг 00000002779 от 31.03.2024 23:59:59</v>
      </c>
    </row>
    <row r="1497" spans="1:5" x14ac:dyDescent="0.3">
      <c r="A1497" s="148" t="s">
        <v>639</v>
      </c>
      <c r="B1497" s="148"/>
      <c r="C1497" s="149">
        <v>123.74</v>
      </c>
      <c r="D1497" t="str">
        <f t="shared" si="48"/>
        <v>Начисление услуг 00000002779 от 31.03.2024 23:59:59</v>
      </c>
      <c r="E1497" t="str">
        <f t="shared" si="49"/>
        <v>л/с №0000000089492</v>
      </c>
    </row>
    <row r="1498" spans="1:5" x14ac:dyDescent="0.3">
      <c r="A1498" s="150" t="s">
        <v>881</v>
      </c>
      <c r="B1498" s="150"/>
      <c r="C1498" s="149">
        <v>123.74</v>
      </c>
      <c r="D1498" t="str">
        <f t="shared" si="48"/>
        <v>л/с №0000000089492</v>
      </c>
      <c r="E1498" t="str">
        <f t="shared" si="49"/>
        <v>4МР/ДУ-3/ММ-15</v>
      </c>
    </row>
    <row r="1499" spans="1:5" x14ac:dyDescent="0.3">
      <c r="A1499" s="148" t="s">
        <v>220</v>
      </c>
      <c r="B1499" s="148" t="s">
        <v>221</v>
      </c>
      <c r="C1499" s="149">
        <v>123.74</v>
      </c>
      <c r="D1499" t="str">
        <f t="shared" si="48"/>
        <v>4МР/ДУ-3/ММ-15</v>
      </c>
      <c r="E1499" t="str">
        <f t="shared" si="49"/>
        <v>Начисление услуг 00000002779 от 31.03.2024 23:59:59</v>
      </c>
    </row>
    <row r="1500" spans="1:5" x14ac:dyDescent="0.3">
      <c r="A1500" s="148" t="s">
        <v>640</v>
      </c>
      <c r="B1500" s="148"/>
      <c r="C1500" s="149">
        <v>123.74</v>
      </c>
      <c r="D1500" t="str">
        <f t="shared" si="48"/>
        <v>Начисление услуг 00000002779 от 31.03.2024 23:59:59</v>
      </c>
      <c r="E1500" t="str">
        <f t="shared" si="49"/>
        <v>л/с №0000000089493</v>
      </c>
    </row>
    <row r="1501" spans="1:5" x14ac:dyDescent="0.3">
      <c r="A1501" s="150" t="s">
        <v>881</v>
      </c>
      <c r="B1501" s="150"/>
      <c r="C1501" s="149">
        <v>123.74</v>
      </c>
      <c r="D1501" t="str">
        <f t="shared" si="48"/>
        <v>л/с №0000000089493</v>
      </c>
      <c r="E1501" t="str">
        <f t="shared" si="49"/>
        <v>4МР/ДУ-3/ММ-16</v>
      </c>
    </row>
    <row r="1502" spans="1:5" x14ac:dyDescent="0.3">
      <c r="A1502" s="148" t="s">
        <v>222</v>
      </c>
      <c r="B1502" s="148" t="s">
        <v>223</v>
      </c>
      <c r="C1502" s="149">
        <v>123.74</v>
      </c>
      <c r="D1502" t="str">
        <f t="shared" si="48"/>
        <v>4МР/ДУ-3/ММ-16</v>
      </c>
      <c r="E1502" t="str">
        <f t="shared" si="49"/>
        <v>Начисление услуг 00000002779 от 31.03.2024 23:59:59</v>
      </c>
    </row>
    <row r="1503" spans="1:5" x14ac:dyDescent="0.3">
      <c r="A1503" s="148" t="s">
        <v>641</v>
      </c>
      <c r="B1503" s="148"/>
      <c r="C1503" s="149">
        <v>123.74</v>
      </c>
      <c r="D1503" t="str">
        <f t="shared" si="48"/>
        <v>Начисление услуг 00000002779 от 31.03.2024 23:59:59</v>
      </c>
      <c r="E1503" t="str">
        <f t="shared" si="49"/>
        <v>л/с №0000000089494</v>
      </c>
    </row>
    <row r="1504" spans="1:5" x14ac:dyDescent="0.3">
      <c r="A1504" s="150" t="s">
        <v>881</v>
      </c>
      <c r="B1504" s="150"/>
      <c r="C1504" s="149">
        <v>123.74</v>
      </c>
      <c r="D1504" t="str">
        <f t="shared" si="48"/>
        <v>л/с №0000000089494</v>
      </c>
      <c r="E1504" t="str">
        <f t="shared" si="49"/>
        <v>4МР/ДУ-3/ММ-17</v>
      </c>
    </row>
    <row r="1505" spans="1:5" x14ac:dyDescent="0.3">
      <c r="A1505" s="148" t="s">
        <v>224</v>
      </c>
      <c r="B1505" s="148" t="s">
        <v>225</v>
      </c>
      <c r="C1505" s="149">
        <v>123.74</v>
      </c>
      <c r="D1505" t="str">
        <f t="shared" si="48"/>
        <v>4МР/ДУ-3/ММ-17</v>
      </c>
      <c r="E1505" t="str">
        <f t="shared" si="49"/>
        <v>Начисление услуг 00000002779 от 31.03.2024 23:59:59</v>
      </c>
    </row>
    <row r="1506" spans="1:5" x14ac:dyDescent="0.3">
      <c r="A1506" s="148" t="s">
        <v>642</v>
      </c>
      <c r="B1506" s="148"/>
      <c r="C1506" s="149">
        <v>123.74</v>
      </c>
      <c r="D1506" t="str">
        <f t="shared" si="48"/>
        <v>Начисление услуг 00000002779 от 31.03.2024 23:59:59</v>
      </c>
      <c r="E1506" t="str">
        <f t="shared" si="49"/>
        <v>л/с №0000000150804</v>
      </c>
    </row>
    <row r="1507" spans="1:5" x14ac:dyDescent="0.3">
      <c r="A1507" s="150" t="s">
        <v>881</v>
      </c>
      <c r="B1507" s="150"/>
      <c r="C1507" s="149">
        <v>123.74</v>
      </c>
      <c r="D1507" t="str">
        <f t="shared" si="48"/>
        <v>л/с №0000000150804</v>
      </c>
      <c r="E1507" t="str">
        <f t="shared" si="49"/>
        <v>4МР/ДУ-3/ММ-18-ВТОР</v>
      </c>
    </row>
    <row r="1508" spans="1:5" x14ac:dyDescent="0.3">
      <c r="A1508" s="148" t="s">
        <v>226</v>
      </c>
      <c r="B1508" s="148" t="s">
        <v>227</v>
      </c>
      <c r="C1508" s="149">
        <v>123.74</v>
      </c>
      <c r="D1508" t="str">
        <f t="shared" si="48"/>
        <v>4МР/ДУ-3/ММ-18-ВТОР</v>
      </c>
      <c r="E1508" t="str">
        <f t="shared" si="49"/>
        <v>Начисление услуг 00000002779 от 31.03.2024 23:59:59</v>
      </c>
    </row>
    <row r="1509" spans="1:5" x14ac:dyDescent="0.3">
      <c r="A1509" s="148" t="s">
        <v>643</v>
      </c>
      <c r="B1509" s="148"/>
      <c r="C1509" s="149">
        <v>123.74</v>
      </c>
      <c r="D1509" t="str">
        <f t="shared" si="48"/>
        <v>Начисление услуг 00000002779 от 31.03.2024 23:59:59</v>
      </c>
      <c r="E1509" t="str">
        <f t="shared" si="49"/>
        <v>л/с №0000000089496</v>
      </c>
    </row>
    <row r="1510" spans="1:5" x14ac:dyDescent="0.3">
      <c r="A1510" s="150" t="s">
        <v>881</v>
      </c>
      <c r="B1510" s="150"/>
      <c r="C1510" s="149">
        <v>123.74</v>
      </c>
      <c r="D1510" t="str">
        <f t="shared" si="48"/>
        <v>л/с №0000000089496</v>
      </c>
      <c r="E1510" t="str">
        <f t="shared" si="49"/>
        <v>4МР/ДУ-3/ММ-19</v>
      </c>
    </row>
    <row r="1511" spans="1:5" x14ac:dyDescent="0.3">
      <c r="A1511" s="148" t="s">
        <v>228</v>
      </c>
      <c r="B1511" s="148" t="s">
        <v>229</v>
      </c>
      <c r="C1511" s="149">
        <v>123.74</v>
      </c>
      <c r="D1511" t="str">
        <f t="shared" si="48"/>
        <v>4МР/ДУ-3/ММ-19</v>
      </c>
      <c r="E1511" t="str">
        <f t="shared" si="49"/>
        <v>Начисление услуг 00000002779 от 31.03.2024 23:59:59</v>
      </c>
    </row>
    <row r="1512" spans="1:5" x14ac:dyDescent="0.3">
      <c r="A1512" s="148" t="s">
        <v>644</v>
      </c>
      <c r="B1512" s="148"/>
      <c r="C1512" s="149">
        <v>123.74</v>
      </c>
      <c r="D1512" t="str">
        <f t="shared" si="48"/>
        <v>Начисление услуг 00000002779 от 31.03.2024 23:59:59</v>
      </c>
      <c r="E1512" t="str">
        <f t="shared" si="49"/>
        <v>л/с №0000000089480</v>
      </c>
    </row>
    <row r="1513" spans="1:5" x14ac:dyDescent="0.3">
      <c r="A1513" s="150" t="s">
        <v>881</v>
      </c>
      <c r="B1513" s="150"/>
      <c r="C1513" s="149">
        <v>123.74</v>
      </c>
      <c r="D1513" t="str">
        <f t="shared" si="48"/>
        <v>л/с №0000000089480</v>
      </c>
      <c r="E1513" t="str">
        <f t="shared" si="49"/>
        <v>4МР/ДУ-3/ММ-02</v>
      </c>
    </row>
    <row r="1514" spans="1:5" x14ac:dyDescent="0.3">
      <c r="A1514" s="148" t="s">
        <v>230</v>
      </c>
      <c r="B1514" s="148" t="s">
        <v>231</v>
      </c>
      <c r="C1514" s="149">
        <v>123.74</v>
      </c>
      <c r="D1514" t="str">
        <f t="shared" si="48"/>
        <v>4МР/ДУ-3/ММ-02</v>
      </c>
      <c r="E1514" t="str">
        <f t="shared" si="49"/>
        <v>Начисление услуг 00000002779 от 31.03.2024 23:59:59</v>
      </c>
    </row>
    <row r="1515" spans="1:5" x14ac:dyDescent="0.3">
      <c r="A1515" s="148" t="s">
        <v>645</v>
      </c>
      <c r="B1515" s="148"/>
      <c r="C1515" s="149">
        <v>123.74</v>
      </c>
      <c r="D1515" t="str">
        <f t="shared" si="48"/>
        <v>Начисление услуг 00000002779 от 31.03.2024 23:59:59</v>
      </c>
      <c r="E1515" t="str">
        <f t="shared" si="49"/>
        <v>л/с №0000000089497</v>
      </c>
    </row>
    <row r="1516" spans="1:5" x14ac:dyDescent="0.3">
      <c r="A1516" s="150" t="s">
        <v>881</v>
      </c>
      <c r="B1516" s="150"/>
      <c r="C1516" s="149">
        <v>123.74</v>
      </c>
      <c r="D1516" t="str">
        <f t="shared" si="48"/>
        <v>л/с №0000000089497</v>
      </c>
      <c r="E1516" t="str">
        <f t="shared" si="49"/>
        <v>4МР/ДУ-3/ММ-20</v>
      </c>
    </row>
    <row r="1517" spans="1:5" x14ac:dyDescent="0.3">
      <c r="A1517" s="148" t="s">
        <v>232</v>
      </c>
      <c r="B1517" s="148" t="s">
        <v>233</v>
      </c>
      <c r="C1517" s="149">
        <v>123.74</v>
      </c>
      <c r="D1517" t="str">
        <f t="shared" si="48"/>
        <v>4МР/ДУ-3/ММ-20</v>
      </c>
      <c r="E1517" t="str">
        <f t="shared" si="49"/>
        <v>Начисление услуг 00000002779 от 31.03.2024 23:59:59</v>
      </c>
    </row>
    <row r="1518" spans="1:5" x14ac:dyDescent="0.3">
      <c r="A1518" s="148" t="s">
        <v>646</v>
      </c>
      <c r="B1518" s="148"/>
      <c r="C1518" s="149">
        <v>123.74</v>
      </c>
      <c r="D1518" t="str">
        <f t="shared" si="48"/>
        <v>Начисление услуг 00000002779 от 31.03.2024 23:59:59</v>
      </c>
      <c r="E1518" t="str">
        <f t="shared" si="49"/>
        <v>л/с №0000001153877</v>
      </c>
    </row>
    <row r="1519" spans="1:5" x14ac:dyDescent="0.3">
      <c r="A1519" s="150" t="s">
        <v>881</v>
      </c>
      <c r="B1519" s="150"/>
      <c r="C1519" s="149">
        <v>123.74</v>
      </c>
      <c r="D1519" t="str">
        <f t="shared" si="48"/>
        <v>л/с №0000001153877</v>
      </c>
      <c r="E1519" t="str">
        <f t="shared" si="49"/>
        <v>4МР/ДУ-3/ММ-21/ВТОР-1</v>
      </c>
    </row>
    <row r="1520" spans="1:5" x14ac:dyDescent="0.3">
      <c r="A1520" s="148" t="s">
        <v>234</v>
      </c>
      <c r="B1520" s="148" t="s">
        <v>235</v>
      </c>
      <c r="C1520" s="149">
        <v>123.74</v>
      </c>
      <c r="D1520" t="str">
        <f t="shared" si="48"/>
        <v>4МР/ДУ-3/ММ-21/ВТОР-1</v>
      </c>
      <c r="E1520" t="str">
        <f t="shared" si="49"/>
        <v>Начисление услуг 00000002779 от 31.03.2024 23:59:59</v>
      </c>
    </row>
    <row r="1521" spans="1:5" x14ac:dyDescent="0.3">
      <c r="A1521" s="148" t="s">
        <v>647</v>
      </c>
      <c r="B1521" s="148"/>
      <c r="C1521" s="149">
        <v>123.74</v>
      </c>
      <c r="D1521" t="str">
        <f t="shared" si="48"/>
        <v>Начисление услуг 00000002779 от 31.03.2024 23:59:59</v>
      </c>
      <c r="E1521" t="str">
        <f t="shared" si="49"/>
        <v>л/с №0000000089499</v>
      </c>
    </row>
    <row r="1522" spans="1:5" x14ac:dyDescent="0.3">
      <c r="A1522" s="150" t="s">
        <v>881</v>
      </c>
      <c r="B1522" s="150"/>
      <c r="C1522" s="149">
        <v>123.74</v>
      </c>
      <c r="D1522" t="str">
        <f t="shared" si="48"/>
        <v>л/с №0000000089499</v>
      </c>
      <c r="E1522" t="str">
        <f t="shared" si="49"/>
        <v>4МР/ДУ-3/ММ-22</v>
      </c>
    </row>
    <row r="1523" spans="1:5" x14ac:dyDescent="0.3">
      <c r="A1523" s="148" t="s">
        <v>236</v>
      </c>
      <c r="B1523" s="148" t="s">
        <v>237</v>
      </c>
      <c r="C1523" s="149">
        <v>123.74</v>
      </c>
      <c r="D1523" t="str">
        <f t="shared" si="48"/>
        <v>4МР/ДУ-3/ММ-22</v>
      </c>
      <c r="E1523" t="str">
        <f t="shared" si="49"/>
        <v>Начисление услуг 00000002779 от 31.03.2024 23:59:59</v>
      </c>
    </row>
    <row r="1524" spans="1:5" x14ac:dyDescent="0.3">
      <c r="A1524" s="148" t="s">
        <v>648</v>
      </c>
      <c r="B1524" s="148"/>
      <c r="C1524" s="149">
        <v>123.74</v>
      </c>
      <c r="D1524" t="str">
        <f t="shared" si="48"/>
        <v>Начисление услуг 00000002779 от 31.03.2024 23:59:59</v>
      </c>
      <c r="E1524" t="str">
        <f t="shared" si="49"/>
        <v>л/с №0000000089500</v>
      </c>
    </row>
    <row r="1525" spans="1:5" x14ac:dyDescent="0.3">
      <c r="A1525" s="150" t="s">
        <v>881</v>
      </c>
      <c r="B1525" s="150"/>
      <c r="C1525" s="149">
        <v>123.74</v>
      </c>
      <c r="D1525" t="str">
        <f t="shared" si="48"/>
        <v>л/с №0000000089500</v>
      </c>
      <c r="E1525" t="str">
        <f t="shared" si="49"/>
        <v>4МР/ДУ-3/ММ-23</v>
      </c>
    </row>
    <row r="1526" spans="1:5" x14ac:dyDescent="0.3">
      <c r="A1526" s="148" t="s">
        <v>238</v>
      </c>
      <c r="B1526" s="148" t="s">
        <v>239</v>
      </c>
      <c r="C1526" s="149">
        <v>123.74</v>
      </c>
      <c r="D1526" t="str">
        <f t="shared" si="48"/>
        <v>4МР/ДУ-3/ММ-23</v>
      </c>
      <c r="E1526" t="str">
        <f t="shared" si="49"/>
        <v>Начисление услуг 00000002779 от 31.03.2024 23:59:59</v>
      </c>
    </row>
    <row r="1527" spans="1:5" x14ac:dyDescent="0.3">
      <c r="A1527" s="148" t="s">
        <v>649</v>
      </c>
      <c r="B1527" s="148"/>
      <c r="C1527" s="149">
        <v>123.74</v>
      </c>
      <c r="D1527" t="str">
        <f t="shared" si="48"/>
        <v>Начисление услуг 00000002779 от 31.03.2024 23:59:59</v>
      </c>
      <c r="E1527" t="str">
        <f t="shared" si="49"/>
        <v>л/с №0000000089501</v>
      </c>
    </row>
    <row r="1528" spans="1:5" x14ac:dyDescent="0.3">
      <c r="A1528" s="150" t="s">
        <v>881</v>
      </c>
      <c r="B1528" s="150"/>
      <c r="C1528" s="149">
        <v>123.74</v>
      </c>
      <c r="D1528" t="str">
        <f t="shared" si="48"/>
        <v>л/с №0000000089501</v>
      </c>
      <c r="E1528" t="str">
        <f t="shared" si="49"/>
        <v>4МР/ДУ-3/ММ-24</v>
      </c>
    </row>
    <row r="1529" spans="1:5" x14ac:dyDescent="0.3">
      <c r="A1529" s="148" t="s">
        <v>240</v>
      </c>
      <c r="B1529" s="148" t="s">
        <v>241</v>
      </c>
      <c r="C1529" s="149">
        <v>123.74</v>
      </c>
      <c r="D1529" t="str">
        <f t="shared" si="48"/>
        <v>4МР/ДУ-3/ММ-24</v>
      </c>
      <c r="E1529" t="str">
        <f t="shared" si="49"/>
        <v>Начисление услуг 00000002779 от 31.03.2024 23:59:59</v>
      </c>
    </row>
    <row r="1530" spans="1:5" x14ac:dyDescent="0.3">
      <c r="A1530" s="148" t="s">
        <v>650</v>
      </c>
      <c r="B1530" s="148"/>
      <c r="C1530" s="149">
        <v>123.74</v>
      </c>
      <c r="D1530" t="str">
        <f t="shared" si="48"/>
        <v>Начисление услуг 00000002779 от 31.03.2024 23:59:59</v>
      </c>
      <c r="E1530" t="str">
        <f t="shared" si="49"/>
        <v>л/с №0000000089502</v>
      </c>
    </row>
    <row r="1531" spans="1:5" x14ac:dyDescent="0.3">
      <c r="A1531" s="150" t="s">
        <v>881</v>
      </c>
      <c r="B1531" s="150"/>
      <c r="C1531" s="149">
        <v>123.74</v>
      </c>
      <c r="D1531" t="str">
        <f t="shared" si="48"/>
        <v>л/с №0000000089502</v>
      </c>
      <c r="E1531" t="str">
        <f t="shared" si="49"/>
        <v>4МР/ДУ-3/ММ-25</v>
      </c>
    </row>
    <row r="1532" spans="1:5" x14ac:dyDescent="0.3">
      <c r="A1532" s="148" t="s">
        <v>242</v>
      </c>
      <c r="B1532" s="148" t="s">
        <v>243</v>
      </c>
      <c r="C1532" s="149">
        <v>123.74</v>
      </c>
      <c r="D1532" t="str">
        <f t="shared" si="48"/>
        <v>4МР/ДУ-3/ММ-25</v>
      </c>
      <c r="E1532" t="str">
        <f t="shared" si="49"/>
        <v>Начисление услуг 00000002779 от 31.03.2024 23:59:59</v>
      </c>
    </row>
    <row r="1533" spans="1:5" x14ac:dyDescent="0.3">
      <c r="A1533" s="148" t="s">
        <v>651</v>
      </c>
      <c r="B1533" s="148"/>
      <c r="C1533" s="149">
        <v>123.74</v>
      </c>
      <c r="D1533" t="str">
        <f t="shared" si="48"/>
        <v>Начисление услуг 00000002779 от 31.03.2024 23:59:59</v>
      </c>
      <c r="E1533" t="str">
        <f t="shared" si="49"/>
        <v>л/с №0000000089503</v>
      </c>
    </row>
    <row r="1534" spans="1:5" x14ac:dyDescent="0.3">
      <c r="A1534" s="150" t="s">
        <v>881</v>
      </c>
      <c r="B1534" s="150"/>
      <c r="C1534" s="149">
        <v>123.74</v>
      </c>
      <c r="D1534" t="str">
        <f t="shared" si="48"/>
        <v>л/с №0000000089503</v>
      </c>
      <c r="E1534" t="str">
        <f t="shared" si="49"/>
        <v>4МР/ДУ-3/ММ-26</v>
      </c>
    </row>
    <row r="1535" spans="1:5" x14ac:dyDescent="0.3">
      <c r="A1535" s="148" t="s">
        <v>244</v>
      </c>
      <c r="B1535" s="148" t="s">
        <v>245</v>
      </c>
      <c r="C1535" s="149">
        <v>123.74</v>
      </c>
      <c r="D1535" t="str">
        <f t="shared" si="48"/>
        <v>4МР/ДУ-3/ММ-26</v>
      </c>
      <c r="E1535" t="str">
        <f t="shared" si="49"/>
        <v>Начисление услуг 00000002779 от 31.03.2024 23:59:59</v>
      </c>
    </row>
    <row r="1536" spans="1:5" x14ac:dyDescent="0.3">
      <c r="A1536" s="148" t="s">
        <v>652</v>
      </c>
      <c r="B1536" s="148"/>
      <c r="C1536" s="149">
        <v>123.74</v>
      </c>
      <c r="D1536" t="str">
        <f t="shared" si="48"/>
        <v>Начисление услуг 00000002779 от 31.03.2024 23:59:59</v>
      </c>
      <c r="E1536" t="str">
        <f t="shared" si="49"/>
        <v>л/с №0000000089504</v>
      </c>
    </row>
    <row r="1537" spans="1:5" x14ac:dyDescent="0.3">
      <c r="A1537" s="150" t="s">
        <v>881</v>
      </c>
      <c r="B1537" s="150"/>
      <c r="C1537" s="149">
        <v>123.74</v>
      </c>
      <c r="D1537" t="str">
        <f t="shared" si="48"/>
        <v>л/с №0000000089504</v>
      </c>
      <c r="E1537" t="str">
        <f t="shared" si="49"/>
        <v>4МР/ДУ-3/ММ-27</v>
      </c>
    </row>
    <row r="1538" spans="1:5" x14ac:dyDescent="0.3">
      <c r="A1538" s="148" t="s">
        <v>246</v>
      </c>
      <c r="B1538" s="148" t="s">
        <v>247</v>
      </c>
      <c r="C1538" s="149">
        <v>123.74</v>
      </c>
      <c r="D1538" t="str">
        <f t="shared" si="48"/>
        <v>4МР/ДУ-3/ММ-27</v>
      </c>
      <c r="E1538" t="str">
        <f t="shared" si="49"/>
        <v>Начисление услуг 00000002779 от 31.03.2024 23:59:59</v>
      </c>
    </row>
    <row r="1539" spans="1:5" x14ac:dyDescent="0.3">
      <c r="A1539" s="148" t="s">
        <v>653</v>
      </c>
      <c r="B1539" s="148"/>
      <c r="C1539" s="149">
        <v>123.74</v>
      </c>
      <c r="D1539" t="str">
        <f t="shared" si="48"/>
        <v>Начисление услуг 00000002779 от 31.03.2024 23:59:59</v>
      </c>
      <c r="E1539" t="str">
        <f t="shared" si="49"/>
        <v>л/с №0000000095420</v>
      </c>
    </row>
    <row r="1540" spans="1:5" x14ac:dyDescent="0.3">
      <c r="A1540" s="150" t="s">
        <v>881</v>
      </c>
      <c r="B1540" s="150"/>
      <c r="C1540" s="149">
        <v>123.74</v>
      </c>
      <c r="D1540" t="str">
        <f t="shared" si="48"/>
        <v>л/с №0000000095420</v>
      </c>
      <c r="E1540" t="str">
        <f t="shared" si="49"/>
        <v>4МР/ДУ-3/ММ-28</v>
      </c>
    </row>
    <row r="1541" spans="1:5" x14ac:dyDescent="0.3">
      <c r="A1541" s="148" t="s">
        <v>248</v>
      </c>
      <c r="B1541" s="148" t="s">
        <v>249</v>
      </c>
      <c r="C1541" s="149">
        <v>123.74</v>
      </c>
      <c r="D1541" t="str">
        <f t="shared" si="48"/>
        <v>4МР/ДУ-3/ММ-28</v>
      </c>
      <c r="E1541" t="str">
        <f t="shared" si="49"/>
        <v>Начисление услуг 00000002779 от 31.03.2024 23:59:59</v>
      </c>
    </row>
    <row r="1542" spans="1:5" x14ac:dyDescent="0.3">
      <c r="A1542" s="148" t="s">
        <v>654</v>
      </c>
      <c r="B1542" s="148"/>
      <c r="C1542" s="149">
        <v>123.74</v>
      </c>
      <c r="D1542" t="str">
        <f t="shared" si="48"/>
        <v>Начисление услуг 00000002779 от 31.03.2024 23:59:59</v>
      </c>
      <c r="E1542" t="str">
        <f t="shared" si="49"/>
        <v>л/с №0000000092058</v>
      </c>
    </row>
    <row r="1543" spans="1:5" x14ac:dyDescent="0.3">
      <c r="A1543" s="150" t="s">
        <v>881</v>
      </c>
      <c r="B1543" s="150"/>
      <c r="C1543" s="149">
        <v>123.74</v>
      </c>
      <c r="D1543" t="str">
        <f t="shared" si="48"/>
        <v>л/с №0000000092058</v>
      </c>
      <c r="E1543" t="str">
        <f t="shared" si="49"/>
        <v>4МР/ДУ-3/ММ-29</v>
      </c>
    </row>
    <row r="1544" spans="1:5" x14ac:dyDescent="0.3">
      <c r="A1544" s="148" t="s">
        <v>250</v>
      </c>
      <c r="B1544" s="148" t="s">
        <v>251</v>
      </c>
      <c r="C1544" s="149">
        <v>123.74</v>
      </c>
      <c r="D1544" t="str">
        <f t="shared" si="48"/>
        <v>4МР/ДУ-3/ММ-29</v>
      </c>
      <c r="E1544" t="str">
        <f t="shared" si="49"/>
        <v>Начисление услуг 00000002779 от 31.03.2024 23:59:59</v>
      </c>
    </row>
    <row r="1545" spans="1:5" x14ac:dyDescent="0.3">
      <c r="A1545" s="148" t="s">
        <v>655</v>
      </c>
      <c r="B1545" s="148"/>
      <c r="C1545" s="149">
        <v>123.74</v>
      </c>
      <c r="D1545" t="str">
        <f t="shared" si="48"/>
        <v>Начисление услуг 00000002779 от 31.03.2024 23:59:59</v>
      </c>
      <c r="E1545" t="str">
        <f t="shared" si="49"/>
        <v>л/с №0000000089481</v>
      </c>
    </row>
    <row r="1546" spans="1:5" x14ac:dyDescent="0.3">
      <c r="A1546" s="150" t="s">
        <v>881</v>
      </c>
      <c r="B1546" s="150"/>
      <c r="C1546" s="149">
        <v>123.74</v>
      </c>
      <c r="D1546" t="str">
        <f t="shared" ref="D1546:D1609" si="50">A1547</f>
        <v>л/с №0000000089481</v>
      </c>
      <c r="E1546" t="str">
        <f t="shared" ref="E1546:E1609" si="51">A1548</f>
        <v>4МР/ДУ-3/ММ-03</v>
      </c>
    </row>
    <row r="1547" spans="1:5" x14ac:dyDescent="0.3">
      <c r="A1547" s="148" t="s">
        <v>252</v>
      </c>
      <c r="B1547" s="148" t="s">
        <v>253</v>
      </c>
      <c r="C1547" s="149">
        <v>123.74</v>
      </c>
      <c r="D1547" t="str">
        <f t="shared" si="50"/>
        <v>4МР/ДУ-3/ММ-03</v>
      </c>
      <c r="E1547" t="str">
        <f t="shared" si="51"/>
        <v>Начисление услуг 00000002779 от 31.03.2024 23:59:59</v>
      </c>
    </row>
    <row r="1548" spans="1:5" x14ac:dyDescent="0.3">
      <c r="A1548" s="148" t="s">
        <v>656</v>
      </c>
      <c r="B1548" s="148"/>
      <c r="C1548" s="149">
        <v>123.74</v>
      </c>
      <c r="D1548" t="str">
        <f t="shared" si="50"/>
        <v>Начисление услуг 00000002779 от 31.03.2024 23:59:59</v>
      </c>
      <c r="E1548" t="str">
        <f t="shared" si="51"/>
        <v>л/с №0000000092184</v>
      </c>
    </row>
    <row r="1549" spans="1:5" x14ac:dyDescent="0.3">
      <c r="A1549" s="150" t="s">
        <v>881</v>
      </c>
      <c r="B1549" s="150"/>
      <c r="C1549" s="149">
        <v>123.74</v>
      </c>
      <c r="D1549" t="str">
        <f t="shared" si="50"/>
        <v>л/с №0000000092184</v>
      </c>
      <c r="E1549" t="str">
        <f t="shared" si="51"/>
        <v>4МР/ДУ-3/ММ-30</v>
      </c>
    </row>
    <row r="1550" spans="1:5" x14ac:dyDescent="0.3">
      <c r="A1550" s="148" t="s">
        <v>254</v>
      </c>
      <c r="B1550" s="148" t="s">
        <v>255</v>
      </c>
      <c r="C1550" s="149">
        <v>123.74</v>
      </c>
      <c r="D1550" t="str">
        <f t="shared" si="50"/>
        <v>4МР/ДУ-3/ММ-30</v>
      </c>
      <c r="E1550" t="str">
        <f t="shared" si="51"/>
        <v>Начисление услуг 00000002779 от 31.03.2024 23:59:59</v>
      </c>
    </row>
    <row r="1551" spans="1:5" x14ac:dyDescent="0.3">
      <c r="A1551" s="148" t="s">
        <v>657</v>
      </c>
      <c r="B1551" s="148"/>
      <c r="C1551" s="149">
        <v>123.74</v>
      </c>
      <c r="D1551" t="str">
        <f t="shared" si="50"/>
        <v>Начисление услуг 00000002779 от 31.03.2024 23:59:59</v>
      </c>
      <c r="E1551" t="str">
        <f t="shared" si="51"/>
        <v>л/с №0000000090761</v>
      </c>
    </row>
    <row r="1552" spans="1:5" x14ac:dyDescent="0.3">
      <c r="A1552" s="150" t="s">
        <v>881</v>
      </c>
      <c r="B1552" s="150"/>
      <c r="C1552" s="149">
        <v>123.74</v>
      </c>
      <c r="D1552" t="str">
        <f t="shared" si="50"/>
        <v>л/с №0000000090761</v>
      </c>
      <c r="E1552" t="str">
        <f t="shared" si="51"/>
        <v>4МР/ДУ-3/ММ-31</v>
      </c>
    </row>
    <row r="1553" spans="1:5" x14ac:dyDescent="0.3">
      <c r="A1553" s="148" t="s">
        <v>256</v>
      </c>
      <c r="B1553" s="148" t="s">
        <v>257</v>
      </c>
      <c r="C1553" s="149">
        <v>123.74</v>
      </c>
      <c r="D1553" t="str">
        <f t="shared" si="50"/>
        <v>4МР/ДУ-3/ММ-31</v>
      </c>
      <c r="E1553" t="str">
        <f t="shared" si="51"/>
        <v>Начисление услуг 00000002779 от 31.03.2024 23:59:59</v>
      </c>
    </row>
    <row r="1554" spans="1:5" x14ac:dyDescent="0.3">
      <c r="A1554" s="148" t="s">
        <v>658</v>
      </c>
      <c r="B1554" s="148"/>
      <c r="C1554" s="149">
        <v>123.74</v>
      </c>
      <c r="D1554" t="str">
        <f t="shared" si="50"/>
        <v>Начисление услуг 00000002779 от 31.03.2024 23:59:59</v>
      </c>
      <c r="E1554" t="str">
        <f t="shared" si="51"/>
        <v>л/с №0000000089505</v>
      </c>
    </row>
    <row r="1555" spans="1:5" x14ac:dyDescent="0.3">
      <c r="A1555" s="150" t="s">
        <v>881</v>
      </c>
      <c r="B1555" s="150"/>
      <c r="C1555" s="149">
        <v>123.74</v>
      </c>
      <c r="D1555" t="str">
        <f t="shared" si="50"/>
        <v>л/с №0000000089505</v>
      </c>
      <c r="E1555" t="str">
        <f t="shared" si="51"/>
        <v>4МР/ДУ-3/ММ-32</v>
      </c>
    </row>
    <row r="1556" spans="1:5" x14ac:dyDescent="0.3">
      <c r="A1556" s="148" t="s">
        <v>258</v>
      </c>
      <c r="B1556" s="148" t="s">
        <v>259</v>
      </c>
      <c r="C1556" s="149">
        <v>123.74</v>
      </c>
      <c r="D1556" t="str">
        <f t="shared" si="50"/>
        <v>4МР/ДУ-3/ММ-32</v>
      </c>
      <c r="E1556" t="str">
        <f t="shared" si="51"/>
        <v>Начисление услуг 00000002779 от 31.03.2024 23:59:59</v>
      </c>
    </row>
    <row r="1557" spans="1:5" x14ac:dyDescent="0.3">
      <c r="A1557" s="148" t="s">
        <v>659</v>
      </c>
      <c r="B1557" s="148"/>
      <c r="C1557" s="149">
        <v>123.74</v>
      </c>
      <c r="D1557" t="str">
        <f t="shared" si="50"/>
        <v>Начисление услуг 00000002779 от 31.03.2024 23:59:59</v>
      </c>
      <c r="E1557" t="str">
        <f t="shared" si="51"/>
        <v>л/с №0000000089506</v>
      </c>
    </row>
    <row r="1558" spans="1:5" x14ac:dyDescent="0.3">
      <c r="A1558" s="150" t="s">
        <v>881</v>
      </c>
      <c r="B1558" s="150"/>
      <c r="C1558" s="149">
        <v>123.74</v>
      </c>
      <c r="D1558" t="str">
        <f t="shared" si="50"/>
        <v>л/с №0000000089506</v>
      </c>
      <c r="E1558" t="str">
        <f t="shared" si="51"/>
        <v>4МР/ДУ-3/ММ-33</v>
      </c>
    </row>
    <row r="1559" spans="1:5" x14ac:dyDescent="0.3">
      <c r="A1559" s="148" t="s">
        <v>260</v>
      </c>
      <c r="B1559" s="148" t="s">
        <v>261</v>
      </c>
      <c r="C1559" s="149">
        <v>123.74</v>
      </c>
      <c r="D1559" t="str">
        <f t="shared" si="50"/>
        <v>4МР/ДУ-3/ММ-33</v>
      </c>
      <c r="E1559" t="str">
        <f t="shared" si="51"/>
        <v>Начисление услуг 00000002779 от 31.03.2024 23:59:59</v>
      </c>
    </row>
    <row r="1560" spans="1:5" x14ac:dyDescent="0.3">
      <c r="A1560" s="148" t="s">
        <v>660</v>
      </c>
      <c r="B1560" s="148"/>
      <c r="C1560" s="149">
        <v>123.74</v>
      </c>
      <c r="D1560" t="str">
        <f t="shared" si="50"/>
        <v>Начисление услуг 00000002779 от 31.03.2024 23:59:59</v>
      </c>
      <c r="E1560" t="str">
        <f t="shared" si="51"/>
        <v>л/с №0000000090488</v>
      </c>
    </row>
    <row r="1561" spans="1:5" x14ac:dyDescent="0.3">
      <c r="A1561" s="150" t="s">
        <v>881</v>
      </c>
      <c r="B1561" s="150"/>
      <c r="C1561" s="149">
        <v>123.74</v>
      </c>
      <c r="D1561" t="str">
        <f t="shared" si="50"/>
        <v>л/с №0000000090488</v>
      </c>
      <c r="E1561" t="str">
        <f t="shared" si="51"/>
        <v>4МР/ДУ-3/ММ-34</v>
      </c>
    </row>
    <row r="1562" spans="1:5" x14ac:dyDescent="0.3">
      <c r="A1562" s="148" t="s">
        <v>262</v>
      </c>
      <c r="B1562" s="148" t="s">
        <v>263</v>
      </c>
      <c r="C1562" s="149">
        <v>123.74</v>
      </c>
      <c r="D1562" t="str">
        <f t="shared" si="50"/>
        <v>4МР/ДУ-3/ММ-34</v>
      </c>
      <c r="E1562" t="str">
        <f t="shared" si="51"/>
        <v>Начисление услуг 00000002779 от 31.03.2024 23:59:59</v>
      </c>
    </row>
    <row r="1563" spans="1:5" x14ac:dyDescent="0.3">
      <c r="A1563" s="148" t="s">
        <v>661</v>
      </c>
      <c r="B1563" s="148"/>
      <c r="C1563" s="149">
        <v>123.74</v>
      </c>
      <c r="D1563" t="str">
        <f t="shared" si="50"/>
        <v>Начисление услуг 00000002779 от 31.03.2024 23:59:59</v>
      </c>
      <c r="E1563" t="str">
        <f t="shared" si="51"/>
        <v>л/с №0000000107139</v>
      </c>
    </row>
    <row r="1564" spans="1:5" x14ac:dyDescent="0.3">
      <c r="A1564" s="150" t="s">
        <v>881</v>
      </c>
      <c r="B1564" s="150"/>
      <c r="C1564" s="149">
        <v>123.74</v>
      </c>
      <c r="D1564" t="str">
        <f t="shared" si="50"/>
        <v>л/с №0000000107139</v>
      </c>
      <c r="E1564" t="str">
        <f t="shared" si="51"/>
        <v>4МР/ДУ3-/ММ-35</v>
      </c>
    </row>
    <row r="1565" spans="1:5" x14ac:dyDescent="0.3">
      <c r="A1565" s="148" t="s">
        <v>264</v>
      </c>
      <c r="B1565" s="148" t="s">
        <v>265</v>
      </c>
      <c r="C1565" s="149">
        <v>123.74</v>
      </c>
      <c r="D1565" t="str">
        <f t="shared" si="50"/>
        <v>4МР/ДУ3-/ММ-35</v>
      </c>
      <c r="E1565" t="str">
        <f t="shared" si="51"/>
        <v>Начисление услуг 00000002779 от 31.03.2024 23:59:59</v>
      </c>
    </row>
    <row r="1566" spans="1:5" x14ac:dyDescent="0.3">
      <c r="A1566" s="148" t="s">
        <v>662</v>
      </c>
      <c r="B1566" s="148"/>
      <c r="C1566" s="149">
        <v>123.74</v>
      </c>
      <c r="D1566" t="str">
        <f t="shared" si="50"/>
        <v>Начисление услуг 00000002779 от 31.03.2024 23:59:59</v>
      </c>
      <c r="E1566" t="str">
        <f t="shared" si="51"/>
        <v>л/с №0000000090811</v>
      </c>
    </row>
    <row r="1567" spans="1:5" x14ac:dyDescent="0.3">
      <c r="A1567" s="150" t="s">
        <v>881</v>
      </c>
      <c r="B1567" s="150"/>
      <c r="C1567" s="149">
        <v>123.74</v>
      </c>
      <c r="D1567" t="str">
        <f t="shared" si="50"/>
        <v>л/с №0000000090811</v>
      </c>
      <c r="E1567" t="str">
        <f t="shared" si="51"/>
        <v>4МР/ДУ-3/ММ-36</v>
      </c>
    </row>
    <row r="1568" spans="1:5" x14ac:dyDescent="0.3">
      <c r="A1568" s="148" t="s">
        <v>266</v>
      </c>
      <c r="B1568" s="148" t="s">
        <v>267</v>
      </c>
      <c r="C1568" s="149">
        <v>123.74</v>
      </c>
      <c r="D1568" t="str">
        <f t="shared" si="50"/>
        <v>4МР/ДУ-3/ММ-36</v>
      </c>
      <c r="E1568" t="str">
        <f t="shared" si="51"/>
        <v>Начисление услуг 00000002779 от 31.03.2024 23:59:59</v>
      </c>
    </row>
    <row r="1569" spans="1:5" x14ac:dyDescent="0.3">
      <c r="A1569" s="148" t="s">
        <v>663</v>
      </c>
      <c r="B1569" s="148"/>
      <c r="C1569" s="149">
        <v>123.74</v>
      </c>
      <c r="D1569" t="str">
        <f t="shared" si="50"/>
        <v>Начисление услуг 00000002779 от 31.03.2024 23:59:59</v>
      </c>
      <c r="E1569" t="str">
        <f t="shared" si="51"/>
        <v>л/с №0000000089507</v>
      </c>
    </row>
    <row r="1570" spans="1:5" x14ac:dyDescent="0.3">
      <c r="A1570" s="150" t="s">
        <v>881</v>
      </c>
      <c r="B1570" s="150"/>
      <c r="C1570" s="149">
        <v>123.74</v>
      </c>
      <c r="D1570" t="str">
        <f t="shared" si="50"/>
        <v>л/с №0000000089507</v>
      </c>
      <c r="E1570" t="str">
        <f t="shared" si="51"/>
        <v>4МР/ДУ-3/ММ-37</v>
      </c>
    </row>
    <row r="1571" spans="1:5" x14ac:dyDescent="0.3">
      <c r="A1571" s="148" t="s">
        <v>268</v>
      </c>
      <c r="B1571" s="148" t="s">
        <v>269</v>
      </c>
      <c r="C1571" s="149">
        <v>123.74</v>
      </c>
      <c r="D1571" t="str">
        <f t="shared" si="50"/>
        <v>4МР/ДУ-3/ММ-37</v>
      </c>
      <c r="E1571" t="str">
        <f t="shared" si="51"/>
        <v>Начисление услуг 00000002779 от 31.03.2024 23:59:59</v>
      </c>
    </row>
    <row r="1572" spans="1:5" x14ac:dyDescent="0.3">
      <c r="A1572" s="148" t="s">
        <v>664</v>
      </c>
      <c r="B1572" s="148"/>
      <c r="C1572" s="149">
        <v>123.74</v>
      </c>
      <c r="D1572" t="str">
        <f t="shared" si="50"/>
        <v>Начисление услуг 00000002779 от 31.03.2024 23:59:59</v>
      </c>
      <c r="E1572" t="str">
        <f t="shared" si="51"/>
        <v>л/с №0000000089508</v>
      </c>
    </row>
    <row r="1573" spans="1:5" x14ac:dyDescent="0.3">
      <c r="A1573" s="150" t="s">
        <v>881</v>
      </c>
      <c r="B1573" s="150"/>
      <c r="C1573" s="149">
        <v>123.74</v>
      </c>
      <c r="D1573" t="str">
        <f t="shared" si="50"/>
        <v>л/с №0000000089508</v>
      </c>
      <c r="E1573" t="str">
        <f t="shared" si="51"/>
        <v>4МР/ДУ-3/ММ-38</v>
      </c>
    </row>
    <row r="1574" spans="1:5" x14ac:dyDescent="0.3">
      <c r="A1574" s="148" t="s">
        <v>270</v>
      </c>
      <c r="B1574" s="148" t="s">
        <v>271</v>
      </c>
      <c r="C1574" s="149">
        <v>123.74</v>
      </c>
      <c r="D1574" t="str">
        <f t="shared" si="50"/>
        <v>4МР/ДУ-3/ММ-38</v>
      </c>
      <c r="E1574" t="str">
        <f t="shared" si="51"/>
        <v>Начисление услуг 00000002779 от 31.03.2024 23:59:59</v>
      </c>
    </row>
    <row r="1575" spans="1:5" x14ac:dyDescent="0.3">
      <c r="A1575" s="148" t="s">
        <v>665</v>
      </c>
      <c r="B1575" s="148"/>
      <c r="C1575" s="149">
        <v>123.74</v>
      </c>
      <c r="D1575" t="str">
        <f t="shared" si="50"/>
        <v>Начисление услуг 00000002779 от 31.03.2024 23:59:59</v>
      </c>
      <c r="E1575" t="str">
        <f t="shared" si="51"/>
        <v>л/с №0000000090489</v>
      </c>
    </row>
    <row r="1576" spans="1:5" x14ac:dyDescent="0.3">
      <c r="A1576" s="150" t="s">
        <v>881</v>
      </c>
      <c r="B1576" s="150"/>
      <c r="C1576" s="149">
        <v>123.74</v>
      </c>
      <c r="D1576" t="str">
        <f t="shared" si="50"/>
        <v>л/с №0000000090489</v>
      </c>
      <c r="E1576" t="str">
        <f t="shared" si="51"/>
        <v>4МР/ДУ-3/ММ-39</v>
      </c>
    </row>
    <row r="1577" spans="1:5" x14ac:dyDescent="0.3">
      <c r="A1577" s="148" t="s">
        <v>272</v>
      </c>
      <c r="B1577" s="148" t="s">
        <v>273</v>
      </c>
      <c r="C1577" s="149">
        <v>123.74</v>
      </c>
      <c r="D1577" t="str">
        <f t="shared" si="50"/>
        <v>4МР/ДУ-3/ММ-39</v>
      </c>
      <c r="E1577" t="str">
        <f t="shared" si="51"/>
        <v>Начисление услуг 00000002779 от 31.03.2024 23:59:59</v>
      </c>
    </row>
    <row r="1578" spans="1:5" x14ac:dyDescent="0.3">
      <c r="A1578" s="148" t="s">
        <v>666</v>
      </c>
      <c r="B1578" s="148"/>
      <c r="C1578" s="149">
        <v>123.74</v>
      </c>
      <c r="D1578" t="str">
        <f t="shared" si="50"/>
        <v>Начисление услуг 00000002779 от 31.03.2024 23:59:59</v>
      </c>
      <c r="E1578" t="str">
        <f t="shared" si="51"/>
        <v>л/с №0000000089482</v>
      </c>
    </row>
    <row r="1579" spans="1:5" x14ac:dyDescent="0.3">
      <c r="A1579" s="150" t="s">
        <v>881</v>
      </c>
      <c r="B1579" s="150"/>
      <c r="C1579" s="149">
        <v>123.74</v>
      </c>
      <c r="D1579" t="str">
        <f t="shared" si="50"/>
        <v>л/с №0000000089482</v>
      </c>
      <c r="E1579" t="str">
        <f t="shared" si="51"/>
        <v>4МР/ДУ-3/ММ-04</v>
      </c>
    </row>
    <row r="1580" spans="1:5" x14ac:dyDescent="0.3">
      <c r="A1580" s="148" t="s">
        <v>274</v>
      </c>
      <c r="B1580" s="148" t="s">
        <v>275</v>
      </c>
      <c r="C1580" s="149">
        <v>123.74</v>
      </c>
      <c r="D1580" t="str">
        <f t="shared" si="50"/>
        <v>4МР/ДУ-3/ММ-04</v>
      </c>
      <c r="E1580" t="str">
        <f t="shared" si="51"/>
        <v>Начисление услуг 00000002779 от 31.03.2024 23:59:59</v>
      </c>
    </row>
    <row r="1581" spans="1:5" x14ac:dyDescent="0.3">
      <c r="A1581" s="148" t="s">
        <v>667</v>
      </c>
      <c r="B1581" s="148"/>
      <c r="C1581" s="149">
        <v>123.74</v>
      </c>
      <c r="D1581" t="str">
        <f t="shared" si="50"/>
        <v>Начисление услуг 00000002779 от 31.03.2024 23:59:59</v>
      </c>
      <c r="E1581" t="str">
        <f t="shared" si="51"/>
        <v>л/с №0000000107140</v>
      </c>
    </row>
    <row r="1582" spans="1:5" x14ac:dyDescent="0.3">
      <c r="A1582" s="150" t="s">
        <v>881</v>
      </c>
      <c r="B1582" s="150"/>
      <c r="C1582" s="149">
        <v>123.74</v>
      </c>
      <c r="D1582" t="str">
        <f t="shared" si="50"/>
        <v>л/с №0000000107140</v>
      </c>
      <c r="E1582" t="str">
        <f t="shared" si="51"/>
        <v>4МР/ДУ-3/ММ-40/ВТОР1</v>
      </c>
    </row>
    <row r="1583" spans="1:5" x14ac:dyDescent="0.3">
      <c r="A1583" s="148" t="s">
        <v>276</v>
      </c>
      <c r="B1583" s="148" t="s">
        <v>277</v>
      </c>
      <c r="C1583" s="149">
        <v>123.74</v>
      </c>
      <c r="D1583" t="str">
        <f t="shared" si="50"/>
        <v>4МР/ДУ-3/ММ-40/ВТОР1</v>
      </c>
      <c r="E1583" t="str">
        <f t="shared" si="51"/>
        <v>Начисление услуг 00000002779 от 31.03.2024 23:59:59</v>
      </c>
    </row>
    <row r="1584" spans="1:5" x14ac:dyDescent="0.3">
      <c r="A1584" s="148" t="s">
        <v>668</v>
      </c>
      <c r="B1584" s="148"/>
      <c r="C1584" s="149">
        <v>123.74</v>
      </c>
      <c r="D1584" t="str">
        <f t="shared" si="50"/>
        <v>Начисление услуг 00000002779 от 31.03.2024 23:59:59</v>
      </c>
      <c r="E1584" t="str">
        <f t="shared" si="51"/>
        <v>л/с №0000000090838</v>
      </c>
    </row>
    <row r="1585" spans="1:5" x14ac:dyDescent="0.3">
      <c r="A1585" s="150" t="s">
        <v>881</v>
      </c>
      <c r="B1585" s="150"/>
      <c r="C1585" s="149">
        <v>123.74</v>
      </c>
      <c r="D1585" t="str">
        <f t="shared" si="50"/>
        <v>л/с №0000000090838</v>
      </c>
      <c r="E1585" t="str">
        <f t="shared" si="51"/>
        <v>4МР/ДУ-3/ММ-41</v>
      </c>
    </row>
    <row r="1586" spans="1:5" x14ac:dyDescent="0.3">
      <c r="A1586" s="148" t="s">
        <v>278</v>
      </c>
      <c r="B1586" s="148" t="s">
        <v>279</v>
      </c>
      <c r="C1586" s="149">
        <v>123.74</v>
      </c>
      <c r="D1586" t="str">
        <f t="shared" si="50"/>
        <v>4МР/ДУ-3/ММ-41</v>
      </c>
      <c r="E1586" t="str">
        <f t="shared" si="51"/>
        <v>Начисление услуг 00000002779 от 31.03.2024 23:59:59</v>
      </c>
    </row>
    <row r="1587" spans="1:5" x14ac:dyDescent="0.3">
      <c r="A1587" s="148" t="s">
        <v>669</v>
      </c>
      <c r="B1587" s="148"/>
      <c r="C1587" s="149">
        <v>123.74</v>
      </c>
      <c r="D1587" t="str">
        <f t="shared" si="50"/>
        <v>Начисление услуг 00000002779 от 31.03.2024 23:59:59</v>
      </c>
      <c r="E1587" t="str">
        <f t="shared" si="51"/>
        <v>л/с №0000000089509</v>
      </c>
    </row>
    <row r="1588" spans="1:5" x14ac:dyDescent="0.3">
      <c r="A1588" s="150" t="s">
        <v>881</v>
      </c>
      <c r="B1588" s="150"/>
      <c r="C1588" s="149">
        <v>123.74</v>
      </c>
      <c r="D1588" t="str">
        <f t="shared" si="50"/>
        <v>л/с №0000000089509</v>
      </c>
      <c r="E1588" t="str">
        <f t="shared" si="51"/>
        <v>4МР/ДУ-3/ММ-42</v>
      </c>
    </row>
    <row r="1589" spans="1:5" x14ac:dyDescent="0.3">
      <c r="A1589" s="148" t="s">
        <v>280</v>
      </c>
      <c r="B1589" s="148" t="s">
        <v>281</v>
      </c>
      <c r="C1589" s="149">
        <v>123.74</v>
      </c>
      <c r="D1589" t="str">
        <f t="shared" si="50"/>
        <v>4МР/ДУ-3/ММ-42</v>
      </c>
      <c r="E1589" t="str">
        <f t="shared" si="51"/>
        <v>Начисление услуг 00000002779 от 31.03.2024 23:59:59</v>
      </c>
    </row>
    <row r="1590" spans="1:5" x14ac:dyDescent="0.3">
      <c r="A1590" s="148" t="s">
        <v>670</v>
      </c>
      <c r="B1590" s="148"/>
      <c r="C1590" s="149">
        <v>123.74</v>
      </c>
      <c r="D1590" t="str">
        <f t="shared" si="50"/>
        <v>Начисление услуг 00000002779 от 31.03.2024 23:59:59</v>
      </c>
      <c r="E1590" t="str">
        <f t="shared" si="51"/>
        <v>л/с №0000000089510</v>
      </c>
    </row>
    <row r="1591" spans="1:5" x14ac:dyDescent="0.3">
      <c r="A1591" s="150" t="s">
        <v>881</v>
      </c>
      <c r="B1591" s="150"/>
      <c r="C1591" s="149">
        <v>123.74</v>
      </c>
      <c r="D1591" t="str">
        <f t="shared" si="50"/>
        <v>л/с №0000000089510</v>
      </c>
      <c r="E1591" t="str">
        <f t="shared" si="51"/>
        <v>4МР/ДУ-3/ММ-43</v>
      </c>
    </row>
    <row r="1592" spans="1:5" x14ac:dyDescent="0.3">
      <c r="A1592" s="148" t="s">
        <v>282</v>
      </c>
      <c r="B1592" s="148" t="s">
        <v>283</v>
      </c>
      <c r="C1592" s="149">
        <v>123.74</v>
      </c>
      <c r="D1592" t="str">
        <f t="shared" si="50"/>
        <v>4МР/ДУ-3/ММ-43</v>
      </c>
      <c r="E1592" t="str">
        <f t="shared" si="51"/>
        <v>Начисление услуг 00000002779 от 31.03.2024 23:59:59</v>
      </c>
    </row>
    <row r="1593" spans="1:5" x14ac:dyDescent="0.3">
      <c r="A1593" s="148" t="s">
        <v>671</v>
      </c>
      <c r="B1593" s="148"/>
      <c r="C1593" s="149">
        <v>123.74</v>
      </c>
      <c r="D1593" t="str">
        <f t="shared" si="50"/>
        <v>Начисление услуг 00000002779 от 31.03.2024 23:59:59</v>
      </c>
      <c r="E1593" t="str">
        <f t="shared" si="51"/>
        <v>л/с №0000000089511</v>
      </c>
    </row>
    <row r="1594" spans="1:5" x14ac:dyDescent="0.3">
      <c r="A1594" s="150" t="s">
        <v>881</v>
      </c>
      <c r="B1594" s="150"/>
      <c r="C1594" s="149">
        <v>123.74</v>
      </c>
      <c r="D1594" t="str">
        <f t="shared" si="50"/>
        <v>л/с №0000000089511</v>
      </c>
      <c r="E1594" t="str">
        <f t="shared" si="51"/>
        <v>4МР/ДУ-3/ММ-44</v>
      </c>
    </row>
    <row r="1595" spans="1:5" x14ac:dyDescent="0.3">
      <c r="A1595" s="148" t="s">
        <v>284</v>
      </c>
      <c r="B1595" s="148" t="s">
        <v>285</v>
      </c>
      <c r="C1595" s="149">
        <v>123.74</v>
      </c>
      <c r="D1595" t="str">
        <f t="shared" si="50"/>
        <v>4МР/ДУ-3/ММ-44</v>
      </c>
      <c r="E1595" t="str">
        <f t="shared" si="51"/>
        <v>Начисление услуг 00000002779 от 31.03.2024 23:59:59</v>
      </c>
    </row>
    <row r="1596" spans="1:5" x14ac:dyDescent="0.3">
      <c r="A1596" s="148" t="s">
        <v>672</v>
      </c>
      <c r="B1596" s="148"/>
      <c r="C1596" s="149">
        <v>123.74</v>
      </c>
      <c r="D1596" t="str">
        <f t="shared" si="50"/>
        <v>Начисление услуг 00000002779 от 31.03.2024 23:59:59</v>
      </c>
      <c r="E1596" t="str">
        <f t="shared" si="51"/>
        <v>л/с №0000000089512</v>
      </c>
    </row>
    <row r="1597" spans="1:5" x14ac:dyDescent="0.3">
      <c r="A1597" s="150" t="s">
        <v>881</v>
      </c>
      <c r="B1597" s="150"/>
      <c r="C1597" s="149">
        <v>123.74</v>
      </c>
      <c r="D1597" t="str">
        <f t="shared" si="50"/>
        <v>л/с №0000000089512</v>
      </c>
      <c r="E1597" t="str">
        <f t="shared" si="51"/>
        <v>4МР/ДУ-3/ММ-45</v>
      </c>
    </row>
    <row r="1598" spans="1:5" x14ac:dyDescent="0.3">
      <c r="A1598" s="148" t="s">
        <v>286</v>
      </c>
      <c r="B1598" s="148" t="s">
        <v>287</v>
      </c>
      <c r="C1598" s="149">
        <v>123.74</v>
      </c>
      <c r="D1598" t="str">
        <f t="shared" si="50"/>
        <v>4МР/ДУ-3/ММ-45</v>
      </c>
      <c r="E1598" t="str">
        <f t="shared" si="51"/>
        <v>Начисление услуг 00000002779 от 31.03.2024 23:59:59</v>
      </c>
    </row>
    <row r="1599" spans="1:5" x14ac:dyDescent="0.3">
      <c r="A1599" s="148" t="s">
        <v>673</v>
      </c>
      <c r="B1599" s="148"/>
      <c r="C1599" s="149">
        <v>123.74</v>
      </c>
      <c r="D1599" t="str">
        <f t="shared" si="50"/>
        <v>Начисление услуг 00000002779 от 31.03.2024 23:59:59</v>
      </c>
      <c r="E1599" t="str">
        <f t="shared" si="51"/>
        <v>л/с №0000000089513</v>
      </c>
    </row>
    <row r="1600" spans="1:5" x14ac:dyDescent="0.3">
      <c r="A1600" s="150" t="s">
        <v>881</v>
      </c>
      <c r="B1600" s="150"/>
      <c r="C1600" s="149">
        <v>123.74</v>
      </c>
      <c r="D1600" t="str">
        <f t="shared" si="50"/>
        <v>л/с №0000000089513</v>
      </c>
      <c r="E1600" t="str">
        <f t="shared" si="51"/>
        <v>4МР/ДУ-3/ММ-46</v>
      </c>
    </row>
    <row r="1601" spans="1:5" x14ac:dyDescent="0.3">
      <c r="A1601" s="148" t="s">
        <v>288</v>
      </c>
      <c r="B1601" s="148" t="s">
        <v>289</v>
      </c>
      <c r="C1601" s="149">
        <v>123.74</v>
      </c>
      <c r="D1601" t="str">
        <f t="shared" si="50"/>
        <v>4МР/ДУ-3/ММ-46</v>
      </c>
      <c r="E1601" t="str">
        <f t="shared" si="51"/>
        <v>Начисление услуг 00000002779 от 31.03.2024 23:59:59</v>
      </c>
    </row>
    <row r="1602" spans="1:5" x14ac:dyDescent="0.3">
      <c r="A1602" s="148" t="s">
        <v>674</v>
      </c>
      <c r="B1602" s="148"/>
      <c r="C1602" s="149">
        <v>123.74</v>
      </c>
      <c r="D1602" t="str">
        <f t="shared" si="50"/>
        <v>Начисление услуг 00000002779 от 31.03.2024 23:59:59</v>
      </c>
      <c r="E1602" t="str">
        <f t="shared" si="51"/>
        <v>л/с №0000000089514</v>
      </c>
    </row>
    <row r="1603" spans="1:5" x14ac:dyDescent="0.3">
      <c r="A1603" s="150" t="s">
        <v>881</v>
      </c>
      <c r="B1603" s="150"/>
      <c r="C1603" s="149">
        <v>123.74</v>
      </c>
      <c r="D1603" t="str">
        <f t="shared" si="50"/>
        <v>л/с №0000000089514</v>
      </c>
      <c r="E1603" t="str">
        <f t="shared" si="51"/>
        <v>4МР/ДУ-3/ММ-47</v>
      </c>
    </row>
    <row r="1604" spans="1:5" x14ac:dyDescent="0.3">
      <c r="A1604" s="148" t="s">
        <v>290</v>
      </c>
      <c r="B1604" s="148" t="s">
        <v>291</v>
      </c>
      <c r="C1604" s="149">
        <v>123.74</v>
      </c>
      <c r="D1604" t="str">
        <f t="shared" si="50"/>
        <v>4МР/ДУ-3/ММ-47</v>
      </c>
      <c r="E1604" t="str">
        <f t="shared" si="51"/>
        <v>Начисление услуг 00000002779 от 31.03.2024 23:59:59</v>
      </c>
    </row>
    <row r="1605" spans="1:5" x14ac:dyDescent="0.3">
      <c r="A1605" s="148" t="s">
        <v>675</v>
      </c>
      <c r="B1605" s="148"/>
      <c r="C1605" s="149">
        <v>123.74</v>
      </c>
      <c r="D1605" t="str">
        <f t="shared" si="50"/>
        <v>Начисление услуг 00000002779 от 31.03.2024 23:59:59</v>
      </c>
      <c r="E1605" t="str">
        <f t="shared" si="51"/>
        <v>л/с №0000000104547</v>
      </c>
    </row>
    <row r="1606" spans="1:5" x14ac:dyDescent="0.3">
      <c r="A1606" s="150" t="s">
        <v>881</v>
      </c>
      <c r="B1606" s="150"/>
      <c r="C1606" s="149">
        <v>123.74</v>
      </c>
      <c r="D1606" t="str">
        <f t="shared" si="50"/>
        <v>л/с №0000000104547</v>
      </c>
      <c r="E1606" t="str">
        <f t="shared" si="51"/>
        <v>4МР/ДУ-3/ММ-48</v>
      </c>
    </row>
    <row r="1607" spans="1:5" x14ac:dyDescent="0.3">
      <c r="A1607" s="148" t="s">
        <v>292</v>
      </c>
      <c r="B1607" s="148" t="s">
        <v>293</v>
      </c>
      <c r="C1607" s="149">
        <v>123.74</v>
      </c>
      <c r="D1607" t="str">
        <f t="shared" si="50"/>
        <v>4МР/ДУ-3/ММ-48</v>
      </c>
      <c r="E1607" t="str">
        <f t="shared" si="51"/>
        <v>Начисление услуг 00000002779 от 31.03.2024 23:59:59</v>
      </c>
    </row>
    <row r="1608" spans="1:5" x14ac:dyDescent="0.3">
      <c r="A1608" s="148" t="s">
        <v>676</v>
      </c>
      <c r="B1608" s="148"/>
      <c r="C1608" s="149">
        <v>123.74</v>
      </c>
      <c r="D1608" t="str">
        <f t="shared" si="50"/>
        <v>Начисление услуг 00000002779 от 31.03.2024 23:59:59</v>
      </c>
      <c r="E1608" t="str">
        <f t="shared" si="51"/>
        <v>л/с №0000000095836</v>
      </c>
    </row>
    <row r="1609" spans="1:5" x14ac:dyDescent="0.3">
      <c r="A1609" s="150" t="s">
        <v>881</v>
      </c>
      <c r="B1609" s="150"/>
      <c r="C1609" s="149">
        <v>123.74</v>
      </c>
      <c r="D1609" t="str">
        <f t="shared" si="50"/>
        <v>л/с №0000000095836</v>
      </c>
      <c r="E1609" t="str">
        <f t="shared" si="51"/>
        <v>4МР/ДУ-3-ММ-49</v>
      </c>
    </row>
    <row r="1610" spans="1:5" x14ac:dyDescent="0.3">
      <c r="A1610" s="148" t="s">
        <v>294</v>
      </c>
      <c r="B1610" s="148" t="s">
        <v>295</v>
      </c>
      <c r="C1610" s="149">
        <v>123.74</v>
      </c>
      <c r="D1610" t="str">
        <f t="shared" ref="D1610:D1673" si="52">A1611</f>
        <v>4МР/ДУ-3-ММ-49</v>
      </c>
      <c r="E1610" t="str">
        <f t="shared" ref="E1610:E1673" si="53">A1612</f>
        <v>Начисление услуг 00000002779 от 31.03.2024 23:59:59</v>
      </c>
    </row>
    <row r="1611" spans="1:5" x14ac:dyDescent="0.3">
      <c r="A1611" s="148" t="s">
        <v>677</v>
      </c>
      <c r="B1611" s="148"/>
      <c r="C1611" s="149">
        <v>123.74</v>
      </c>
      <c r="D1611" t="str">
        <f t="shared" si="52"/>
        <v>Начисление услуг 00000002779 от 31.03.2024 23:59:59</v>
      </c>
      <c r="E1611" t="str">
        <f t="shared" si="53"/>
        <v>л/с №0000000089483</v>
      </c>
    </row>
    <row r="1612" spans="1:5" x14ac:dyDescent="0.3">
      <c r="A1612" s="150" t="s">
        <v>881</v>
      </c>
      <c r="B1612" s="150"/>
      <c r="C1612" s="149">
        <v>123.74</v>
      </c>
      <c r="D1612" t="str">
        <f t="shared" si="52"/>
        <v>л/с №0000000089483</v>
      </c>
      <c r="E1612" t="str">
        <f t="shared" si="53"/>
        <v>4МР/ДУ-3/ММ-05/ВТОР</v>
      </c>
    </row>
    <row r="1613" spans="1:5" x14ac:dyDescent="0.3">
      <c r="A1613" s="148" t="s">
        <v>296</v>
      </c>
      <c r="B1613" s="148" t="s">
        <v>297</v>
      </c>
      <c r="C1613" s="149">
        <v>123.74</v>
      </c>
      <c r="D1613" t="str">
        <f t="shared" si="52"/>
        <v>4МР/ДУ-3/ММ-05/ВТОР</v>
      </c>
      <c r="E1613" t="str">
        <f t="shared" si="53"/>
        <v>Начисление услуг 00000002779 от 31.03.2024 23:59:59</v>
      </c>
    </row>
    <row r="1614" spans="1:5" x14ac:dyDescent="0.3">
      <c r="A1614" s="148" t="s">
        <v>678</v>
      </c>
      <c r="B1614" s="148"/>
      <c r="C1614" s="149">
        <v>123.74</v>
      </c>
      <c r="D1614" t="str">
        <f t="shared" si="52"/>
        <v>Начисление услуг 00000002779 от 31.03.2024 23:59:59</v>
      </c>
      <c r="E1614" t="str">
        <f t="shared" si="53"/>
        <v>л/с №0000000092016</v>
      </c>
    </row>
    <row r="1615" spans="1:5" x14ac:dyDescent="0.3">
      <c r="A1615" s="150" t="s">
        <v>881</v>
      </c>
      <c r="B1615" s="150"/>
      <c r="C1615" s="149">
        <v>123.74</v>
      </c>
      <c r="D1615" t="str">
        <f t="shared" si="52"/>
        <v>л/с №0000000092016</v>
      </c>
      <c r="E1615" t="str">
        <f t="shared" si="53"/>
        <v>4МР/ДУ-3/ММ-50</v>
      </c>
    </row>
    <row r="1616" spans="1:5" x14ac:dyDescent="0.3">
      <c r="A1616" s="148" t="s">
        <v>298</v>
      </c>
      <c r="B1616" s="148" t="s">
        <v>299</v>
      </c>
      <c r="C1616" s="149">
        <v>123.74</v>
      </c>
      <c r="D1616" t="str">
        <f t="shared" si="52"/>
        <v>4МР/ДУ-3/ММ-50</v>
      </c>
      <c r="E1616" t="str">
        <f t="shared" si="53"/>
        <v>Начисление услуг 00000002779 от 31.03.2024 23:59:59</v>
      </c>
    </row>
    <row r="1617" spans="1:5" x14ac:dyDescent="0.3">
      <c r="A1617" s="148" t="s">
        <v>679</v>
      </c>
      <c r="B1617" s="148"/>
      <c r="C1617" s="149">
        <v>123.74</v>
      </c>
      <c r="D1617" t="str">
        <f t="shared" si="52"/>
        <v>Начисление услуг 00000002779 от 31.03.2024 23:59:59</v>
      </c>
      <c r="E1617" t="str">
        <f t="shared" si="53"/>
        <v>л/с №0000000095820</v>
      </c>
    </row>
    <row r="1618" spans="1:5" x14ac:dyDescent="0.3">
      <c r="A1618" s="150" t="s">
        <v>881</v>
      </c>
      <c r="B1618" s="150"/>
      <c r="C1618" s="149">
        <v>123.74</v>
      </c>
      <c r="D1618" t="str">
        <f t="shared" si="52"/>
        <v>л/с №0000000095820</v>
      </c>
      <c r="E1618" t="str">
        <f t="shared" si="53"/>
        <v>4МР/ДУ-3/ММ-51</v>
      </c>
    </row>
    <row r="1619" spans="1:5" x14ac:dyDescent="0.3">
      <c r="A1619" s="148" t="s">
        <v>300</v>
      </c>
      <c r="B1619" s="148" t="s">
        <v>301</v>
      </c>
      <c r="C1619" s="149">
        <v>123.74</v>
      </c>
      <c r="D1619" t="str">
        <f t="shared" si="52"/>
        <v>4МР/ДУ-3/ММ-51</v>
      </c>
      <c r="E1619" t="str">
        <f t="shared" si="53"/>
        <v>Начисление услуг 00000002779 от 31.03.2024 23:59:59</v>
      </c>
    </row>
    <row r="1620" spans="1:5" x14ac:dyDescent="0.3">
      <c r="A1620" s="148" t="s">
        <v>680</v>
      </c>
      <c r="B1620" s="148"/>
      <c r="C1620" s="149">
        <v>123.74</v>
      </c>
      <c r="D1620" t="str">
        <f t="shared" si="52"/>
        <v>Начисление услуг 00000002779 от 31.03.2024 23:59:59</v>
      </c>
      <c r="E1620" t="str">
        <f t="shared" si="53"/>
        <v>л/с №0000000095819</v>
      </c>
    </row>
    <row r="1621" spans="1:5" x14ac:dyDescent="0.3">
      <c r="A1621" s="150" t="s">
        <v>881</v>
      </c>
      <c r="B1621" s="150"/>
      <c r="C1621" s="149">
        <v>123.74</v>
      </c>
      <c r="D1621" t="str">
        <f t="shared" si="52"/>
        <v>л/с №0000000095819</v>
      </c>
      <c r="E1621" t="str">
        <f t="shared" si="53"/>
        <v>4МР/ДУ-3/ММ-52</v>
      </c>
    </row>
    <row r="1622" spans="1:5" x14ac:dyDescent="0.3">
      <c r="A1622" s="148" t="s">
        <v>302</v>
      </c>
      <c r="B1622" s="148" t="s">
        <v>303</v>
      </c>
      <c r="C1622" s="149">
        <v>123.74</v>
      </c>
      <c r="D1622" t="str">
        <f t="shared" si="52"/>
        <v>4МР/ДУ-3/ММ-52</v>
      </c>
      <c r="E1622" t="str">
        <f t="shared" si="53"/>
        <v>Начисление услуг 00000002779 от 31.03.2024 23:59:59</v>
      </c>
    </row>
    <row r="1623" spans="1:5" x14ac:dyDescent="0.3">
      <c r="A1623" s="148" t="s">
        <v>681</v>
      </c>
      <c r="B1623" s="148"/>
      <c r="C1623" s="149">
        <v>123.74</v>
      </c>
      <c r="D1623" t="str">
        <f t="shared" si="52"/>
        <v>Начисление услуг 00000002779 от 31.03.2024 23:59:59</v>
      </c>
      <c r="E1623" t="str">
        <f t="shared" si="53"/>
        <v>л/с №0000000103551</v>
      </c>
    </row>
    <row r="1624" spans="1:5" x14ac:dyDescent="0.3">
      <c r="A1624" s="150" t="s">
        <v>881</v>
      </c>
      <c r="B1624" s="150"/>
      <c r="C1624" s="149">
        <v>123.74</v>
      </c>
      <c r="D1624" t="str">
        <f t="shared" si="52"/>
        <v>л/с №0000000103551</v>
      </c>
      <c r="E1624" t="str">
        <f t="shared" si="53"/>
        <v>4МР/ДУ-3/ММ-53</v>
      </c>
    </row>
    <row r="1625" spans="1:5" x14ac:dyDescent="0.3">
      <c r="A1625" s="148" t="s">
        <v>304</v>
      </c>
      <c r="B1625" s="148" t="s">
        <v>305</v>
      </c>
      <c r="C1625" s="149">
        <v>123.74</v>
      </c>
      <c r="D1625" t="str">
        <f t="shared" si="52"/>
        <v>4МР/ДУ-3/ММ-53</v>
      </c>
      <c r="E1625" t="str">
        <f t="shared" si="53"/>
        <v>Начисление услуг 00000002779 от 31.03.2024 23:59:59</v>
      </c>
    </row>
    <row r="1626" spans="1:5" x14ac:dyDescent="0.3">
      <c r="A1626" s="148" t="s">
        <v>682</v>
      </c>
      <c r="B1626" s="148"/>
      <c r="C1626" s="149">
        <v>123.74</v>
      </c>
      <c r="D1626" t="str">
        <f t="shared" si="52"/>
        <v>Начисление услуг 00000002779 от 31.03.2024 23:59:59</v>
      </c>
      <c r="E1626" t="str">
        <f t="shared" si="53"/>
        <v>л/с №0000000104548</v>
      </c>
    </row>
    <row r="1627" spans="1:5" x14ac:dyDescent="0.3">
      <c r="A1627" s="150" t="s">
        <v>881</v>
      </c>
      <c r="B1627" s="150"/>
      <c r="C1627" s="149">
        <v>123.74</v>
      </c>
      <c r="D1627" t="str">
        <f t="shared" si="52"/>
        <v>л/с №0000000104548</v>
      </c>
      <c r="E1627" t="str">
        <f t="shared" si="53"/>
        <v>4МР/ДУ-3/ММ-54</v>
      </c>
    </row>
    <row r="1628" spans="1:5" x14ac:dyDescent="0.3">
      <c r="A1628" s="148" t="s">
        <v>306</v>
      </c>
      <c r="B1628" s="148" t="s">
        <v>307</v>
      </c>
      <c r="C1628" s="149">
        <v>123.74</v>
      </c>
      <c r="D1628" t="str">
        <f t="shared" si="52"/>
        <v>4МР/ДУ-3/ММ-54</v>
      </c>
      <c r="E1628" t="str">
        <f t="shared" si="53"/>
        <v>Начисление услуг 00000002779 от 31.03.2024 23:59:59</v>
      </c>
    </row>
    <row r="1629" spans="1:5" x14ac:dyDescent="0.3">
      <c r="A1629" s="148" t="s">
        <v>683</v>
      </c>
      <c r="B1629" s="148"/>
      <c r="C1629" s="149">
        <v>123.74</v>
      </c>
      <c r="D1629" t="str">
        <f t="shared" si="52"/>
        <v>Начисление услуг 00000002779 от 31.03.2024 23:59:59</v>
      </c>
      <c r="E1629" t="str">
        <f t="shared" si="53"/>
        <v>л/с №0000000093131</v>
      </c>
    </row>
    <row r="1630" spans="1:5" x14ac:dyDescent="0.3">
      <c r="A1630" s="150" t="s">
        <v>881</v>
      </c>
      <c r="B1630" s="150"/>
      <c r="C1630" s="149">
        <v>123.74</v>
      </c>
      <c r="D1630" t="str">
        <f t="shared" si="52"/>
        <v>л/с №0000000093131</v>
      </c>
      <c r="E1630" t="str">
        <f t="shared" si="53"/>
        <v>4МР/ДУ-3/ММ-55</v>
      </c>
    </row>
    <row r="1631" spans="1:5" x14ac:dyDescent="0.3">
      <c r="A1631" s="148" t="s">
        <v>308</v>
      </c>
      <c r="B1631" s="148" t="s">
        <v>309</v>
      </c>
      <c r="C1631" s="149">
        <v>123.74</v>
      </c>
      <c r="D1631" t="str">
        <f t="shared" si="52"/>
        <v>4МР/ДУ-3/ММ-55</v>
      </c>
      <c r="E1631" t="str">
        <f t="shared" si="53"/>
        <v>Начисление услуг 00000002779 от 31.03.2024 23:59:59</v>
      </c>
    </row>
    <row r="1632" spans="1:5" x14ac:dyDescent="0.3">
      <c r="A1632" s="148" t="s">
        <v>684</v>
      </c>
      <c r="B1632" s="148"/>
      <c r="C1632" s="149">
        <v>123.74</v>
      </c>
      <c r="D1632" t="str">
        <f t="shared" si="52"/>
        <v>Начисление услуг 00000002779 от 31.03.2024 23:59:59</v>
      </c>
      <c r="E1632" t="str">
        <f t="shared" si="53"/>
        <v>л/с №0000000123376</v>
      </c>
    </row>
    <row r="1633" spans="1:5" x14ac:dyDescent="0.3">
      <c r="A1633" s="150" t="s">
        <v>881</v>
      </c>
      <c r="B1633" s="150"/>
      <c r="C1633" s="149">
        <v>123.74</v>
      </c>
      <c r="D1633" t="str">
        <f t="shared" si="52"/>
        <v>л/с №0000000123376</v>
      </c>
      <c r="E1633" t="str">
        <f t="shared" si="53"/>
        <v>4МР/ДУ-3-ММ-56</v>
      </c>
    </row>
    <row r="1634" spans="1:5" x14ac:dyDescent="0.3">
      <c r="A1634" s="148" t="s">
        <v>310</v>
      </c>
      <c r="B1634" s="148" t="s">
        <v>311</v>
      </c>
      <c r="C1634" s="149">
        <v>123.74</v>
      </c>
      <c r="D1634" t="str">
        <f t="shared" si="52"/>
        <v>4МР/ДУ-3-ММ-56</v>
      </c>
      <c r="E1634" t="str">
        <f t="shared" si="53"/>
        <v>Начисление услуг 00000002779 от 31.03.2024 23:59:59</v>
      </c>
    </row>
    <row r="1635" spans="1:5" x14ac:dyDescent="0.3">
      <c r="A1635" s="148" t="s">
        <v>685</v>
      </c>
      <c r="B1635" s="148"/>
      <c r="C1635" s="149">
        <v>123.74</v>
      </c>
      <c r="D1635" t="str">
        <f t="shared" si="52"/>
        <v>Начисление услуг 00000002779 от 31.03.2024 23:59:59</v>
      </c>
      <c r="E1635" t="str">
        <f t="shared" si="53"/>
        <v>л/с №0000000092493</v>
      </c>
    </row>
    <row r="1636" spans="1:5" x14ac:dyDescent="0.3">
      <c r="A1636" s="150" t="s">
        <v>881</v>
      </c>
      <c r="B1636" s="150"/>
      <c r="C1636" s="149">
        <v>123.74</v>
      </c>
      <c r="D1636" t="str">
        <f t="shared" si="52"/>
        <v>л/с №0000000092493</v>
      </c>
      <c r="E1636" t="str">
        <f t="shared" si="53"/>
        <v>4МР/ДУ-3/ММ-57</v>
      </c>
    </row>
    <row r="1637" spans="1:5" x14ac:dyDescent="0.3">
      <c r="A1637" s="148" t="s">
        <v>312</v>
      </c>
      <c r="B1637" s="148" t="s">
        <v>313</v>
      </c>
      <c r="C1637" s="149">
        <v>123.74</v>
      </c>
      <c r="D1637" t="str">
        <f t="shared" si="52"/>
        <v>4МР/ДУ-3/ММ-57</v>
      </c>
      <c r="E1637" t="str">
        <f t="shared" si="53"/>
        <v>Начисление услуг 00000002779 от 31.03.2024 23:59:59</v>
      </c>
    </row>
    <row r="1638" spans="1:5" x14ac:dyDescent="0.3">
      <c r="A1638" s="148" t="s">
        <v>686</v>
      </c>
      <c r="B1638" s="148"/>
      <c r="C1638" s="149">
        <v>123.74</v>
      </c>
      <c r="D1638" t="str">
        <f t="shared" si="52"/>
        <v>Начисление услуг 00000002779 от 31.03.2024 23:59:59</v>
      </c>
      <c r="E1638" t="str">
        <f t="shared" si="53"/>
        <v>л/с №0000000095838</v>
      </c>
    </row>
    <row r="1639" spans="1:5" x14ac:dyDescent="0.3">
      <c r="A1639" s="150" t="s">
        <v>881</v>
      </c>
      <c r="B1639" s="150"/>
      <c r="C1639" s="149">
        <v>123.74</v>
      </c>
      <c r="D1639" t="str">
        <f t="shared" si="52"/>
        <v>л/с №0000000095838</v>
      </c>
      <c r="E1639" t="str">
        <f t="shared" si="53"/>
        <v>4МР/ДУ-3-ММ-58</v>
      </c>
    </row>
    <row r="1640" spans="1:5" x14ac:dyDescent="0.3">
      <c r="A1640" s="148" t="s">
        <v>314</v>
      </c>
      <c r="B1640" s="148" t="s">
        <v>315</v>
      </c>
      <c r="C1640" s="149">
        <v>123.74</v>
      </c>
      <c r="D1640" t="str">
        <f t="shared" si="52"/>
        <v>4МР/ДУ-3-ММ-58</v>
      </c>
      <c r="E1640" t="str">
        <f t="shared" si="53"/>
        <v>Начисление услуг 00000002779 от 31.03.2024 23:59:59</v>
      </c>
    </row>
    <row r="1641" spans="1:5" x14ac:dyDescent="0.3">
      <c r="A1641" s="148" t="s">
        <v>687</v>
      </c>
      <c r="B1641" s="148"/>
      <c r="C1641" s="149">
        <v>123.74</v>
      </c>
      <c r="D1641" t="str">
        <f t="shared" si="52"/>
        <v>Начисление услуг 00000002779 от 31.03.2024 23:59:59</v>
      </c>
      <c r="E1641" t="str">
        <f t="shared" si="53"/>
        <v>л/с №0000000094412</v>
      </c>
    </row>
    <row r="1642" spans="1:5" x14ac:dyDescent="0.3">
      <c r="A1642" s="150" t="s">
        <v>881</v>
      </c>
      <c r="B1642" s="150"/>
      <c r="C1642" s="149">
        <v>123.74</v>
      </c>
      <c r="D1642" t="str">
        <f t="shared" si="52"/>
        <v>л/с №0000000094412</v>
      </c>
      <c r="E1642" t="str">
        <f t="shared" si="53"/>
        <v>4МР/ДУ-3/ММ-59/ВТОР1</v>
      </c>
    </row>
    <row r="1643" spans="1:5" x14ac:dyDescent="0.3">
      <c r="A1643" s="148" t="s">
        <v>316</v>
      </c>
      <c r="B1643" s="148" t="s">
        <v>317</v>
      </c>
      <c r="C1643" s="149">
        <v>123.74</v>
      </c>
      <c r="D1643" t="str">
        <f t="shared" si="52"/>
        <v>4МР/ДУ-3/ММ-59/ВТОР1</v>
      </c>
      <c r="E1643" t="str">
        <f t="shared" si="53"/>
        <v>Начисление услуг 00000002779 от 31.03.2024 23:59:59</v>
      </c>
    </row>
    <row r="1644" spans="1:5" x14ac:dyDescent="0.3">
      <c r="A1644" s="148" t="s">
        <v>688</v>
      </c>
      <c r="B1644" s="148"/>
      <c r="C1644" s="149">
        <v>123.74</v>
      </c>
      <c r="D1644" t="str">
        <f t="shared" si="52"/>
        <v>Начисление услуг 00000002779 от 31.03.2024 23:59:59</v>
      </c>
      <c r="E1644" t="str">
        <f t="shared" si="53"/>
        <v>л/с №0000000089484</v>
      </c>
    </row>
    <row r="1645" spans="1:5" x14ac:dyDescent="0.3">
      <c r="A1645" s="150" t="s">
        <v>881</v>
      </c>
      <c r="B1645" s="150"/>
      <c r="C1645" s="149">
        <v>123.74</v>
      </c>
      <c r="D1645" t="str">
        <f t="shared" si="52"/>
        <v>л/с №0000000089484</v>
      </c>
      <c r="E1645" t="str">
        <f t="shared" si="53"/>
        <v>4МР/ДУ-3/ММ-06</v>
      </c>
    </row>
    <row r="1646" spans="1:5" x14ac:dyDescent="0.3">
      <c r="A1646" s="148" t="s">
        <v>318</v>
      </c>
      <c r="B1646" s="148" t="s">
        <v>319</v>
      </c>
      <c r="C1646" s="149">
        <v>123.74</v>
      </c>
      <c r="D1646" t="str">
        <f t="shared" si="52"/>
        <v>4МР/ДУ-3/ММ-06</v>
      </c>
      <c r="E1646" t="str">
        <f t="shared" si="53"/>
        <v>Начисление услуг 00000002779 от 31.03.2024 23:59:59</v>
      </c>
    </row>
    <row r="1647" spans="1:5" x14ac:dyDescent="0.3">
      <c r="A1647" s="148" t="s">
        <v>689</v>
      </c>
      <c r="B1647" s="148"/>
      <c r="C1647" s="149">
        <v>123.74</v>
      </c>
      <c r="D1647" t="str">
        <f t="shared" si="52"/>
        <v>Начисление услуг 00000002779 от 31.03.2024 23:59:59</v>
      </c>
      <c r="E1647" t="str">
        <f t="shared" si="53"/>
        <v>л/с №0000000094413</v>
      </c>
    </row>
    <row r="1648" spans="1:5" x14ac:dyDescent="0.3">
      <c r="A1648" s="150" t="s">
        <v>881</v>
      </c>
      <c r="B1648" s="150"/>
      <c r="C1648" s="149">
        <v>123.74</v>
      </c>
      <c r="D1648" t="str">
        <f t="shared" si="52"/>
        <v>л/с №0000000094413</v>
      </c>
      <c r="E1648" t="str">
        <f t="shared" si="53"/>
        <v>4МР/ДУ-3/ММ-60/ВТОР1</v>
      </c>
    </row>
    <row r="1649" spans="1:5" x14ac:dyDescent="0.3">
      <c r="A1649" s="148" t="s">
        <v>320</v>
      </c>
      <c r="B1649" s="148" t="s">
        <v>321</v>
      </c>
      <c r="C1649" s="149">
        <v>123.74</v>
      </c>
      <c r="D1649" t="str">
        <f t="shared" si="52"/>
        <v>4МР/ДУ-3/ММ-60/ВТОР1</v>
      </c>
      <c r="E1649" t="str">
        <f t="shared" si="53"/>
        <v>Начисление услуг 00000002779 от 31.03.2024 23:59:59</v>
      </c>
    </row>
    <row r="1650" spans="1:5" x14ac:dyDescent="0.3">
      <c r="A1650" s="148" t="s">
        <v>690</v>
      </c>
      <c r="B1650" s="148"/>
      <c r="C1650" s="149">
        <v>123.74</v>
      </c>
      <c r="D1650" t="str">
        <f t="shared" si="52"/>
        <v>Начисление услуг 00000002779 от 31.03.2024 23:59:59</v>
      </c>
      <c r="E1650" t="str">
        <f t="shared" si="53"/>
        <v>л/с №0000000153936</v>
      </c>
    </row>
    <row r="1651" spans="1:5" x14ac:dyDescent="0.3">
      <c r="A1651" s="150" t="s">
        <v>881</v>
      </c>
      <c r="B1651" s="150"/>
      <c r="C1651" s="149">
        <v>123.74</v>
      </c>
      <c r="D1651" t="str">
        <f t="shared" si="52"/>
        <v>л/с №0000000153936</v>
      </c>
      <c r="E1651" t="str">
        <f t="shared" si="53"/>
        <v>4МР/ДУ/-3-ММ-61 ВТОР</v>
      </c>
    </row>
    <row r="1652" spans="1:5" x14ac:dyDescent="0.3">
      <c r="A1652" s="148" t="s">
        <v>322</v>
      </c>
      <c r="B1652" s="148" t="s">
        <v>323</v>
      </c>
      <c r="C1652" s="149">
        <v>123.74</v>
      </c>
      <c r="D1652" t="str">
        <f t="shared" si="52"/>
        <v>4МР/ДУ/-3-ММ-61 ВТОР</v>
      </c>
      <c r="E1652" t="str">
        <f t="shared" si="53"/>
        <v>Начисление услуг 00000002779 от 31.03.2024 23:59:59</v>
      </c>
    </row>
    <row r="1653" spans="1:5" x14ac:dyDescent="0.3">
      <c r="A1653" s="148" t="s">
        <v>691</v>
      </c>
      <c r="B1653" s="148"/>
      <c r="C1653" s="149">
        <v>123.74</v>
      </c>
      <c r="D1653" t="str">
        <f t="shared" si="52"/>
        <v>Начисление услуг 00000002779 от 31.03.2024 23:59:59</v>
      </c>
      <c r="E1653" t="str">
        <f t="shared" si="53"/>
        <v>л/с №0000000153937</v>
      </c>
    </row>
    <row r="1654" spans="1:5" x14ac:dyDescent="0.3">
      <c r="A1654" s="150" t="s">
        <v>881</v>
      </c>
      <c r="B1654" s="150"/>
      <c r="C1654" s="149">
        <v>123.74</v>
      </c>
      <c r="D1654" t="str">
        <f t="shared" si="52"/>
        <v>л/с №0000000153937</v>
      </c>
      <c r="E1654" t="str">
        <f t="shared" si="53"/>
        <v>4МР/ДУ/-3-ММ-62 ВТОР</v>
      </c>
    </row>
    <row r="1655" spans="1:5" x14ac:dyDescent="0.3">
      <c r="A1655" s="148" t="s">
        <v>324</v>
      </c>
      <c r="B1655" s="148" t="s">
        <v>325</v>
      </c>
      <c r="C1655" s="149">
        <v>123.74</v>
      </c>
      <c r="D1655" t="str">
        <f t="shared" si="52"/>
        <v>4МР/ДУ/-3-ММ-62 ВТОР</v>
      </c>
      <c r="E1655" t="str">
        <f t="shared" si="53"/>
        <v>Начисление услуг 00000002779 от 31.03.2024 23:59:59</v>
      </c>
    </row>
    <row r="1656" spans="1:5" x14ac:dyDescent="0.3">
      <c r="A1656" s="148" t="s">
        <v>692</v>
      </c>
      <c r="B1656" s="148"/>
      <c r="C1656" s="149">
        <v>123.74</v>
      </c>
      <c r="D1656" t="str">
        <f t="shared" si="52"/>
        <v>Начисление услуг 00000002779 от 31.03.2024 23:59:59</v>
      </c>
      <c r="E1656" t="str">
        <f t="shared" si="53"/>
        <v>л/с №0000000089519</v>
      </c>
    </row>
    <row r="1657" spans="1:5" x14ac:dyDescent="0.3">
      <c r="A1657" s="150" t="s">
        <v>881</v>
      </c>
      <c r="B1657" s="150"/>
      <c r="C1657" s="149">
        <v>123.74</v>
      </c>
      <c r="D1657" t="str">
        <f t="shared" si="52"/>
        <v>л/с №0000000089519</v>
      </c>
      <c r="E1657" t="str">
        <f t="shared" si="53"/>
        <v>4МР/ДУ-3/ММ-63</v>
      </c>
    </row>
    <row r="1658" spans="1:5" x14ac:dyDescent="0.3">
      <c r="A1658" s="148" t="s">
        <v>326</v>
      </c>
      <c r="B1658" s="148" t="s">
        <v>327</v>
      </c>
      <c r="C1658" s="149">
        <v>123.74</v>
      </c>
      <c r="D1658" t="str">
        <f t="shared" si="52"/>
        <v>4МР/ДУ-3/ММ-63</v>
      </c>
      <c r="E1658" t="str">
        <f t="shared" si="53"/>
        <v>Начисление услуг 00000002779 от 31.03.2024 23:59:59</v>
      </c>
    </row>
    <row r="1659" spans="1:5" x14ac:dyDescent="0.3">
      <c r="A1659" s="148" t="s">
        <v>693</v>
      </c>
      <c r="B1659" s="148"/>
      <c r="C1659" s="149">
        <v>123.74</v>
      </c>
      <c r="D1659" t="str">
        <f t="shared" si="52"/>
        <v>Начисление услуг 00000002779 от 31.03.2024 23:59:59</v>
      </c>
      <c r="E1659" t="str">
        <f t="shared" si="53"/>
        <v>л/с №0000000089520</v>
      </c>
    </row>
    <row r="1660" spans="1:5" x14ac:dyDescent="0.3">
      <c r="A1660" s="150" t="s">
        <v>881</v>
      </c>
      <c r="B1660" s="150"/>
      <c r="C1660" s="149">
        <v>123.74</v>
      </c>
      <c r="D1660" t="str">
        <f t="shared" si="52"/>
        <v>л/с №0000000089520</v>
      </c>
      <c r="E1660" t="str">
        <f t="shared" si="53"/>
        <v>4МР/ДУ-3/ММ-64</v>
      </c>
    </row>
    <row r="1661" spans="1:5" x14ac:dyDescent="0.3">
      <c r="A1661" s="148" t="s">
        <v>328</v>
      </c>
      <c r="B1661" s="148" t="s">
        <v>329</v>
      </c>
      <c r="C1661" s="149">
        <v>123.74</v>
      </c>
      <c r="D1661" t="str">
        <f t="shared" si="52"/>
        <v>4МР/ДУ-3/ММ-64</v>
      </c>
      <c r="E1661" t="str">
        <f t="shared" si="53"/>
        <v>Начисление услуг 00000002779 от 31.03.2024 23:59:59</v>
      </c>
    </row>
    <row r="1662" spans="1:5" x14ac:dyDescent="0.3">
      <c r="A1662" s="148" t="s">
        <v>694</v>
      </c>
      <c r="B1662" s="148"/>
      <c r="C1662" s="149">
        <v>123.74</v>
      </c>
      <c r="D1662" t="str">
        <f t="shared" si="52"/>
        <v>Начисление услуг 00000002779 от 31.03.2024 23:59:59</v>
      </c>
      <c r="E1662" t="str">
        <f t="shared" si="53"/>
        <v>л/с №0000000104521</v>
      </c>
    </row>
    <row r="1663" spans="1:5" x14ac:dyDescent="0.3">
      <c r="A1663" s="150" t="s">
        <v>881</v>
      </c>
      <c r="B1663" s="150"/>
      <c r="C1663" s="149">
        <v>123.74</v>
      </c>
      <c r="D1663" t="str">
        <f t="shared" si="52"/>
        <v>л/с №0000000104521</v>
      </c>
      <c r="E1663" t="str">
        <f t="shared" si="53"/>
        <v>4МР/ДУ-3/ММ-65</v>
      </c>
    </row>
    <row r="1664" spans="1:5" x14ac:dyDescent="0.3">
      <c r="A1664" s="148" t="s">
        <v>330</v>
      </c>
      <c r="B1664" s="148" t="s">
        <v>331</v>
      </c>
      <c r="C1664" s="149">
        <v>123.74</v>
      </c>
      <c r="D1664" t="str">
        <f t="shared" si="52"/>
        <v>4МР/ДУ-3/ММ-65</v>
      </c>
      <c r="E1664" t="str">
        <f t="shared" si="53"/>
        <v>Начисление услуг 00000002779 от 31.03.2024 23:59:59</v>
      </c>
    </row>
    <row r="1665" spans="1:5" x14ac:dyDescent="0.3">
      <c r="A1665" s="148" t="s">
        <v>695</v>
      </c>
      <c r="B1665" s="148"/>
      <c r="C1665" s="149">
        <v>123.74</v>
      </c>
      <c r="D1665" t="str">
        <f t="shared" si="52"/>
        <v>Начисление услуг 00000002779 от 31.03.2024 23:59:59</v>
      </c>
      <c r="E1665" t="str">
        <f t="shared" si="53"/>
        <v>л/с №0000000089521</v>
      </c>
    </row>
    <row r="1666" spans="1:5" x14ac:dyDescent="0.3">
      <c r="A1666" s="150" t="s">
        <v>881</v>
      </c>
      <c r="B1666" s="150"/>
      <c r="C1666" s="149">
        <v>123.74</v>
      </c>
      <c r="D1666" t="str">
        <f t="shared" si="52"/>
        <v>л/с №0000000089521</v>
      </c>
      <c r="E1666" t="str">
        <f t="shared" si="53"/>
        <v>4МР/ДУ-3/ММ-66</v>
      </c>
    </row>
    <row r="1667" spans="1:5" x14ac:dyDescent="0.3">
      <c r="A1667" s="148" t="s">
        <v>332</v>
      </c>
      <c r="B1667" s="148" t="s">
        <v>333</v>
      </c>
      <c r="C1667" s="149">
        <v>123.74</v>
      </c>
      <c r="D1667" t="str">
        <f t="shared" si="52"/>
        <v>4МР/ДУ-3/ММ-66</v>
      </c>
      <c r="E1667" t="str">
        <f t="shared" si="53"/>
        <v>Начисление услуг 00000002779 от 31.03.2024 23:59:59</v>
      </c>
    </row>
    <row r="1668" spans="1:5" x14ac:dyDescent="0.3">
      <c r="A1668" s="148" t="s">
        <v>696</v>
      </c>
      <c r="B1668" s="148"/>
      <c r="C1668" s="149">
        <v>123.74</v>
      </c>
      <c r="D1668" t="str">
        <f t="shared" si="52"/>
        <v>Начисление услуг 00000002779 от 31.03.2024 23:59:59</v>
      </c>
      <c r="E1668" t="str">
        <f t="shared" si="53"/>
        <v>л/с №0000000091693</v>
      </c>
    </row>
    <row r="1669" spans="1:5" x14ac:dyDescent="0.3">
      <c r="A1669" s="150" t="s">
        <v>881</v>
      </c>
      <c r="B1669" s="150"/>
      <c r="C1669" s="149">
        <v>123.74</v>
      </c>
      <c r="D1669" t="str">
        <f t="shared" si="52"/>
        <v>л/с №0000000091693</v>
      </c>
      <c r="E1669" t="str">
        <f t="shared" si="53"/>
        <v>4МР/ДУ-3/ММ-67</v>
      </c>
    </row>
    <row r="1670" spans="1:5" x14ac:dyDescent="0.3">
      <c r="A1670" s="148" t="s">
        <v>334</v>
      </c>
      <c r="B1670" s="148" t="s">
        <v>335</v>
      </c>
      <c r="C1670" s="149">
        <v>123.74</v>
      </c>
      <c r="D1670" t="str">
        <f t="shared" si="52"/>
        <v>4МР/ДУ-3/ММ-67</v>
      </c>
      <c r="E1670" t="str">
        <f t="shared" si="53"/>
        <v>Начисление услуг 00000002779 от 31.03.2024 23:59:59</v>
      </c>
    </row>
    <row r="1671" spans="1:5" x14ac:dyDescent="0.3">
      <c r="A1671" s="148" t="s">
        <v>697</v>
      </c>
      <c r="B1671" s="148"/>
      <c r="C1671" s="149">
        <v>123.74</v>
      </c>
      <c r="D1671" t="str">
        <f t="shared" si="52"/>
        <v>Начисление услуг 00000002779 от 31.03.2024 23:59:59</v>
      </c>
      <c r="E1671" t="str">
        <f t="shared" si="53"/>
        <v>л/с №0000000089522</v>
      </c>
    </row>
    <row r="1672" spans="1:5" x14ac:dyDescent="0.3">
      <c r="A1672" s="150" t="s">
        <v>881</v>
      </c>
      <c r="B1672" s="150"/>
      <c r="C1672" s="149">
        <v>123.74</v>
      </c>
      <c r="D1672" t="str">
        <f t="shared" si="52"/>
        <v>л/с №0000000089522</v>
      </c>
      <c r="E1672" t="str">
        <f t="shared" si="53"/>
        <v>4МР/ДУ-3/ММ-68</v>
      </c>
    </row>
    <row r="1673" spans="1:5" x14ac:dyDescent="0.3">
      <c r="A1673" s="148" t="s">
        <v>336</v>
      </c>
      <c r="B1673" s="148" t="s">
        <v>337</v>
      </c>
      <c r="C1673" s="149">
        <v>123.74</v>
      </c>
      <c r="D1673" t="str">
        <f t="shared" si="52"/>
        <v>4МР/ДУ-3/ММ-68</v>
      </c>
      <c r="E1673" t="str">
        <f t="shared" si="53"/>
        <v>Начисление услуг 00000002779 от 31.03.2024 23:59:59</v>
      </c>
    </row>
    <row r="1674" spans="1:5" x14ac:dyDescent="0.3">
      <c r="A1674" s="148" t="s">
        <v>698</v>
      </c>
      <c r="B1674" s="148"/>
      <c r="C1674" s="149">
        <v>123.74</v>
      </c>
      <c r="D1674" t="str">
        <f t="shared" ref="D1674:D1737" si="54">A1675</f>
        <v>Начисление услуг 00000002779 от 31.03.2024 23:59:59</v>
      </c>
      <c r="E1674" t="str">
        <f t="shared" ref="E1674:E1737" si="55">A1676</f>
        <v>л/с №0000000089523</v>
      </c>
    </row>
    <row r="1675" spans="1:5" x14ac:dyDescent="0.3">
      <c r="A1675" s="150" t="s">
        <v>881</v>
      </c>
      <c r="B1675" s="150"/>
      <c r="C1675" s="149">
        <v>123.74</v>
      </c>
      <c r="D1675" t="str">
        <f t="shared" si="54"/>
        <v>л/с №0000000089523</v>
      </c>
      <c r="E1675" t="str">
        <f t="shared" si="55"/>
        <v>4МР/ДУ-3/ММ-69</v>
      </c>
    </row>
    <row r="1676" spans="1:5" x14ac:dyDescent="0.3">
      <c r="A1676" s="148" t="s">
        <v>338</v>
      </c>
      <c r="B1676" s="148" t="s">
        <v>339</v>
      </c>
      <c r="C1676" s="149">
        <v>123.74</v>
      </c>
      <c r="D1676" t="str">
        <f t="shared" si="54"/>
        <v>4МР/ДУ-3/ММ-69</v>
      </c>
      <c r="E1676" t="str">
        <f t="shared" si="55"/>
        <v>Начисление услуг 00000002779 от 31.03.2024 23:59:59</v>
      </c>
    </row>
    <row r="1677" spans="1:5" x14ac:dyDescent="0.3">
      <c r="A1677" s="148" t="s">
        <v>699</v>
      </c>
      <c r="B1677" s="148"/>
      <c r="C1677" s="149">
        <v>123.74</v>
      </c>
      <c r="D1677" t="str">
        <f t="shared" si="54"/>
        <v>Начисление услуг 00000002779 от 31.03.2024 23:59:59</v>
      </c>
      <c r="E1677" t="str">
        <f t="shared" si="55"/>
        <v>л/с №0000000089485</v>
      </c>
    </row>
    <row r="1678" spans="1:5" x14ac:dyDescent="0.3">
      <c r="A1678" s="150" t="s">
        <v>881</v>
      </c>
      <c r="B1678" s="150"/>
      <c r="C1678" s="149">
        <v>123.74</v>
      </c>
      <c r="D1678" t="str">
        <f t="shared" si="54"/>
        <v>л/с №0000000089485</v>
      </c>
      <c r="E1678" t="str">
        <f t="shared" si="55"/>
        <v>4МР/ДУ-3/ММ-07</v>
      </c>
    </row>
    <row r="1679" spans="1:5" x14ac:dyDescent="0.3">
      <c r="A1679" s="148" t="s">
        <v>340</v>
      </c>
      <c r="B1679" s="148" t="s">
        <v>341</v>
      </c>
      <c r="C1679" s="149">
        <v>123.74</v>
      </c>
      <c r="D1679" t="str">
        <f t="shared" si="54"/>
        <v>4МР/ДУ-3/ММ-07</v>
      </c>
      <c r="E1679" t="str">
        <f t="shared" si="55"/>
        <v>Начисление услуг 00000002779 от 31.03.2024 23:59:59</v>
      </c>
    </row>
    <row r="1680" spans="1:5" x14ac:dyDescent="0.3">
      <c r="A1680" s="148" t="s">
        <v>700</v>
      </c>
      <c r="B1680" s="148"/>
      <c r="C1680" s="149">
        <v>123.74</v>
      </c>
      <c r="D1680" t="str">
        <f t="shared" si="54"/>
        <v>Начисление услуг 00000002779 от 31.03.2024 23:59:59</v>
      </c>
      <c r="E1680" t="str">
        <f t="shared" si="55"/>
        <v>л/с №0000000089524</v>
      </c>
    </row>
    <row r="1681" spans="1:5" x14ac:dyDescent="0.3">
      <c r="A1681" s="150" t="s">
        <v>881</v>
      </c>
      <c r="B1681" s="150"/>
      <c r="C1681" s="149">
        <v>123.74</v>
      </c>
      <c r="D1681" t="str">
        <f t="shared" si="54"/>
        <v>л/с №0000000089524</v>
      </c>
      <c r="E1681" t="str">
        <f t="shared" si="55"/>
        <v>4МР/ДУ-3/ММ-70</v>
      </c>
    </row>
    <row r="1682" spans="1:5" x14ac:dyDescent="0.3">
      <c r="A1682" s="148" t="s">
        <v>342</v>
      </c>
      <c r="B1682" s="148" t="s">
        <v>343</v>
      </c>
      <c r="C1682" s="149">
        <v>123.74</v>
      </c>
      <c r="D1682" t="str">
        <f t="shared" si="54"/>
        <v>4МР/ДУ-3/ММ-70</v>
      </c>
      <c r="E1682" t="str">
        <f t="shared" si="55"/>
        <v>Начисление услуг 00000002779 от 31.03.2024 23:59:59</v>
      </c>
    </row>
    <row r="1683" spans="1:5" x14ac:dyDescent="0.3">
      <c r="A1683" s="148" t="s">
        <v>701</v>
      </c>
      <c r="B1683" s="148"/>
      <c r="C1683" s="149">
        <v>123.74</v>
      </c>
      <c r="D1683" t="str">
        <f t="shared" si="54"/>
        <v>Начисление услуг 00000002779 от 31.03.2024 23:59:59</v>
      </c>
      <c r="E1683" t="str">
        <f t="shared" si="55"/>
        <v>л/с №0000000089525</v>
      </c>
    </row>
    <row r="1684" spans="1:5" x14ac:dyDescent="0.3">
      <c r="A1684" s="150" t="s">
        <v>881</v>
      </c>
      <c r="B1684" s="150"/>
      <c r="C1684" s="149">
        <v>123.74</v>
      </c>
      <c r="D1684" t="str">
        <f t="shared" si="54"/>
        <v>л/с №0000000089525</v>
      </c>
      <c r="E1684" t="str">
        <f t="shared" si="55"/>
        <v>4МР/ДУ-3/ММ-71</v>
      </c>
    </row>
    <row r="1685" spans="1:5" x14ac:dyDescent="0.3">
      <c r="A1685" s="148" t="s">
        <v>344</v>
      </c>
      <c r="B1685" s="148" t="s">
        <v>345</v>
      </c>
      <c r="C1685" s="149">
        <v>123.74</v>
      </c>
      <c r="D1685" t="str">
        <f t="shared" si="54"/>
        <v>4МР/ДУ-3/ММ-71</v>
      </c>
      <c r="E1685" t="str">
        <f t="shared" si="55"/>
        <v>Начисление услуг 00000002779 от 31.03.2024 23:59:59</v>
      </c>
    </row>
    <row r="1686" spans="1:5" x14ac:dyDescent="0.3">
      <c r="A1686" s="148" t="s">
        <v>702</v>
      </c>
      <c r="B1686" s="148"/>
      <c r="C1686" s="149">
        <v>123.74</v>
      </c>
      <c r="D1686" t="str">
        <f t="shared" si="54"/>
        <v>Начисление услуг 00000002779 от 31.03.2024 23:59:59</v>
      </c>
      <c r="E1686" t="str">
        <f t="shared" si="55"/>
        <v>л/с №0000000089526</v>
      </c>
    </row>
    <row r="1687" spans="1:5" x14ac:dyDescent="0.3">
      <c r="A1687" s="150" t="s">
        <v>881</v>
      </c>
      <c r="B1687" s="150"/>
      <c r="C1687" s="149">
        <v>123.74</v>
      </c>
      <c r="D1687" t="str">
        <f t="shared" si="54"/>
        <v>л/с №0000000089526</v>
      </c>
      <c r="E1687" t="str">
        <f t="shared" si="55"/>
        <v>4МР/ДУ-3/ММ-72</v>
      </c>
    </row>
    <row r="1688" spans="1:5" x14ac:dyDescent="0.3">
      <c r="A1688" s="148" t="s">
        <v>346</v>
      </c>
      <c r="B1688" s="148" t="s">
        <v>347</v>
      </c>
      <c r="C1688" s="149">
        <v>123.74</v>
      </c>
      <c r="D1688" t="str">
        <f t="shared" si="54"/>
        <v>4МР/ДУ-3/ММ-72</v>
      </c>
      <c r="E1688" t="str">
        <f t="shared" si="55"/>
        <v>Начисление услуг 00000002779 от 31.03.2024 23:59:59</v>
      </c>
    </row>
    <row r="1689" spans="1:5" x14ac:dyDescent="0.3">
      <c r="A1689" s="148" t="s">
        <v>703</v>
      </c>
      <c r="B1689" s="148"/>
      <c r="C1689" s="149">
        <v>123.74</v>
      </c>
      <c r="D1689" t="str">
        <f t="shared" si="54"/>
        <v>Начисление услуг 00000002779 от 31.03.2024 23:59:59</v>
      </c>
      <c r="E1689" t="str">
        <f t="shared" si="55"/>
        <v>л/с №0000000089527</v>
      </c>
    </row>
    <row r="1690" spans="1:5" x14ac:dyDescent="0.3">
      <c r="A1690" s="150" t="s">
        <v>881</v>
      </c>
      <c r="B1690" s="150"/>
      <c r="C1690" s="149">
        <v>123.74</v>
      </c>
      <c r="D1690" t="str">
        <f t="shared" si="54"/>
        <v>л/с №0000000089527</v>
      </c>
      <c r="E1690" t="str">
        <f t="shared" si="55"/>
        <v>4МР/ДУ-3/ММ-73</v>
      </c>
    </row>
    <row r="1691" spans="1:5" x14ac:dyDescent="0.3">
      <c r="A1691" s="148" t="s">
        <v>348</v>
      </c>
      <c r="B1691" s="148" t="s">
        <v>349</v>
      </c>
      <c r="C1691" s="149">
        <v>123.74</v>
      </c>
      <c r="D1691" t="str">
        <f t="shared" si="54"/>
        <v>4МР/ДУ-3/ММ-73</v>
      </c>
      <c r="E1691" t="str">
        <f t="shared" si="55"/>
        <v>Начисление услуг 00000002779 от 31.03.2024 23:59:59</v>
      </c>
    </row>
    <row r="1692" spans="1:5" x14ac:dyDescent="0.3">
      <c r="A1692" s="148" t="s">
        <v>704</v>
      </c>
      <c r="B1692" s="148"/>
      <c r="C1692" s="149">
        <v>123.74</v>
      </c>
      <c r="D1692" t="str">
        <f t="shared" si="54"/>
        <v>Начисление услуг 00000002779 от 31.03.2024 23:59:59</v>
      </c>
      <c r="E1692" t="str">
        <f t="shared" si="55"/>
        <v>л/с №0000000095839</v>
      </c>
    </row>
    <row r="1693" spans="1:5" x14ac:dyDescent="0.3">
      <c r="A1693" s="150" t="s">
        <v>881</v>
      </c>
      <c r="B1693" s="150"/>
      <c r="C1693" s="149">
        <v>123.74</v>
      </c>
      <c r="D1693" t="str">
        <f t="shared" si="54"/>
        <v>л/с №0000000095839</v>
      </c>
      <c r="E1693" t="str">
        <f t="shared" si="55"/>
        <v>4МР/ДУ-3-ММ-74</v>
      </c>
    </row>
    <row r="1694" spans="1:5" x14ac:dyDescent="0.3">
      <c r="A1694" s="148" t="s">
        <v>350</v>
      </c>
      <c r="B1694" s="148" t="s">
        <v>351</v>
      </c>
      <c r="C1694" s="149">
        <v>123.74</v>
      </c>
      <c r="D1694" t="str">
        <f t="shared" si="54"/>
        <v>4МР/ДУ-3-ММ-74</v>
      </c>
      <c r="E1694" t="str">
        <f t="shared" si="55"/>
        <v>Начисление услуг 00000002779 от 31.03.2024 23:59:59</v>
      </c>
    </row>
    <row r="1695" spans="1:5" x14ac:dyDescent="0.3">
      <c r="A1695" s="148" t="s">
        <v>705</v>
      </c>
      <c r="B1695" s="148"/>
      <c r="C1695" s="149">
        <v>123.74</v>
      </c>
      <c r="D1695" t="str">
        <f t="shared" si="54"/>
        <v>Начисление услуг 00000002779 от 31.03.2024 23:59:59</v>
      </c>
      <c r="E1695" t="str">
        <f t="shared" si="55"/>
        <v>л/с №0000000095841</v>
      </c>
    </row>
    <row r="1696" spans="1:5" x14ac:dyDescent="0.3">
      <c r="A1696" s="150" t="s">
        <v>881</v>
      </c>
      <c r="B1696" s="150"/>
      <c r="C1696" s="149">
        <v>123.74</v>
      </c>
      <c r="D1696" t="str">
        <f t="shared" si="54"/>
        <v>л/с №0000000095841</v>
      </c>
      <c r="E1696" t="str">
        <f t="shared" si="55"/>
        <v>4МР/ДУ-3/ММ-75</v>
      </c>
    </row>
    <row r="1697" spans="1:5" x14ac:dyDescent="0.3">
      <c r="A1697" s="148" t="s">
        <v>352</v>
      </c>
      <c r="B1697" s="148" t="s">
        <v>353</v>
      </c>
      <c r="C1697" s="149">
        <v>123.74</v>
      </c>
      <c r="D1697" t="str">
        <f t="shared" si="54"/>
        <v>4МР/ДУ-3/ММ-75</v>
      </c>
      <c r="E1697" t="str">
        <f t="shared" si="55"/>
        <v>Начисление услуг 00000002779 от 31.03.2024 23:59:59</v>
      </c>
    </row>
    <row r="1698" spans="1:5" x14ac:dyDescent="0.3">
      <c r="A1698" s="148" t="s">
        <v>706</v>
      </c>
      <c r="B1698" s="148"/>
      <c r="C1698" s="149">
        <v>123.74</v>
      </c>
      <c r="D1698" t="str">
        <f t="shared" si="54"/>
        <v>Начисление услуг 00000002779 от 31.03.2024 23:59:59</v>
      </c>
      <c r="E1698" t="str">
        <f t="shared" si="55"/>
        <v>л/с №0000001155219</v>
      </c>
    </row>
    <row r="1699" spans="1:5" x14ac:dyDescent="0.3">
      <c r="A1699" s="150" t="s">
        <v>881</v>
      </c>
      <c r="B1699" s="150"/>
      <c r="C1699" s="149">
        <v>123.74</v>
      </c>
      <c r="D1699" t="str">
        <f t="shared" si="54"/>
        <v>л/с №0000001155219</v>
      </c>
      <c r="E1699" t="str">
        <f t="shared" si="55"/>
        <v>4МР/ДУ-3/ММ-76/Втор-1</v>
      </c>
    </row>
    <row r="1700" spans="1:5" x14ac:dyDescent="0.3">
      <c r="A1700" s="148" t="s">
        <v>355</v>
      </c>
      <c r="B1700" s="148" t="s">
        <v>354</v>
      </c>
      <c r="C1700" s="149">
        <v>123.74</v>
      </c>
      <c r="D1700" t="str">
        <f t="shared" si="54"/>
        <v>4МР/ДУ-3/ММ-76/Втор-1</v>
      </c>
      <c r="E1700" t="str">
        <f t="shared" si="55"/>
        <v>Начисление услуг 00000002779 от 31.03.2024 23:59:59</v>
      </c>
    </row>
    <row r="1701" spans="1:5" x14ac:dyDescent="0.3">
      <c r="A1701" s="148" t="s">
        <v>707</v>
      </c>
      <c r="B1701" s="148"/>
      <c r="C1701" s="149">
        <v>123.74</v>
      </c>
      <c r="D1701" t="str">
        <f t="shared" si="54"/>
        <v>Начисление услуг 00000002779 от 31.03.2024 23:59:59</v>
      </c>
      <c r="E1701" t="str">
        <f t="shared" si="55"/>
        <v>л/с №0000001156142</v>
      </c>
    </row>
    <row r="1702" spans="1:5" x14ac:dyDescent="0.3">
      <c r="A1702" s="150" t="s">
        <v>881</v>
      </c>
      <c r="B1702" s="150"/>
      <c r="C1702" s="149">
        <v>123.74</v>
      </c>
      <c r="D1702" t="str">
        <f t="shared" si="54"/>
        <v>л/с №0000001156142</v>
      </c>
      <c r="E1702" t="str">
        <f t="shared" si="55"/>
        <v>4МР/ДУ-3/ММ-77/Втор</v>
      </c>
    </row>
    <row r="1703" spans="1:5" x14ac:dyDescent="0.3">
      <c r="A1703" s="148" t="s">
        <v>357</v>
      </c>
      <c r="B1703" s="148" t="s">
        <v>356</v>
      </c>
      <c r="C1703" s="149">
        <v>123.74</v>
      </c>
      <c r="D1703" t="str">
        <f t="shared" si="54"/>
        <v>4МР/ДУ-3/ММ-77/Втор</v>
      </c>
      <c r="E1703" t="str">
        <f t="shared" si="55"/>
        <v>Начисление услуг 00000002779 от 31.03.2024 23:59:59</v>
      </c>
    </row>
    <row r="1704" spans="1:5" x14ac:dyDescent="0.3">
      <c r="A1704" s="148" t="s">
        <v>708</v>
      </c>
      <c r="B1704" s="148"/>
      <c r="C1704" s="149">
        <v>123.74</v>
      </c>
      <c r="D1704" t="str">
        <f t="shared" si="54"/>
        <v>Начисление услуг 00000002779 от 31.03.2024 23:59:59</v>
      </c>
      <c r="E1704" t="str">
        <f t="shared" si="55"/>
        <v>л/с №0000000115226</v>
      </c>
    </row>
    <row r="1705" spans="1:5" x14ac:dyDescent="0.3">
      <c r="A1705" s="150" t="s">
        <v>881</v>
      </c>
      <c r="B1705" s="150"/>
      <c r="C1705" s="149">
        <v>123.74</v>
      </c>
      <c r="D1705" t="str">
        <f t="shared" si="54"/>
        <v>л/с №0000000115226</v>
      </c>
      <c r="E1705" t="str">
        <f t="shared" si="55"/>
        <v>4МР/ДУ-3/ММ-78/ВТОР1</v>
      </c>
    </row>
    <row r="1706" spans="1:5" x14ac:dyDescent="0.3">
      <c r="A1706" s="148" t="s">
        <v>358</v>
      </c>
      <c r="B1706" s="148" t="s">
        <v>359</v>
      </c>
      <c r="C1706" s="149">
        <v>123.74</v>
      </c>
      <c r="D1706" t="str">
        <f t="shared" si="54"/>
        <v>4МР/ДУ-3/ММ-78/ВТОР1</v>
      </c>
      <c r="E1706" t="str">
        <f t="shared" si="55"/>
        <v>Начисление услуг 00000002779 от 31.03.2024 23:59:59</v>
      </c>
    </row>
    <row r="1707" spans="1:5" x14ac:dyDescent="0.3">
      <c r="A1707" s="148" t="s">
        <v>709</v>
      </c>
      <c r="B1707" s="148"/>
      <c r="C1707" s="149">
        <v>123.74</v>
      </c>
      <c r="D1707" t="str">
        <f t="shared" si="54"/>
        <v>Начисление услуг 00000002779 от 31.03.2024 23:59:59</v>
      </c>
      <c r="E1707" t="str">
        <f t="shared" si="55"/>
        <v>л/с №0000000113765</v>
      </c>
    </row>
    <row r="1708" spans="1:5" x14ac:dyDescent="0.3">
      <c r="A1708" s="150" t="s">
        <v>881</v>
      </c>
      <c r="B1708" s="150"/>
      <c r="C1708" s="149">
        <v>123.74</v>
      </c>
      <c r="D1708" t="str">
        <f t="shared" si="54"/>
        <v>л/с №0000000113765</v>
      </c>
      <c r="E1708" t="str">
        <f t="shared" si="55"/>
        <v>4МР/ДУ-3/ММ-79/ВТОР</v>
      </c>
    </row>
    <row r="1709" spans="1:5" x14ac:dyDescent="0.3">
      <c r="A1709" s="148" t="s">
        <v>360</v>
      </c>
      <c r="B1709" s="148" t="s">
        <v>361</v>
      </c>
      <c r="C1709" s="149">
        <v>123.74</v>
      </c>
      <c r="D1709" t="str">
        <f t="shared" si="54"/>
        <v>4МР/ДУ-3/ММ-79/ВТОР</v>
      </c>
      <c r="E1709" t="str">
        <f t="shared" si="55"/>
        <v>Начисление услуг 00000002779 от 31.03.2024 23:59:59</v>
      </c>
    </row>
    <row r="1710" spans="1:5" x14ac:dyDescent="0.3">
      <c r="A1710" s="148" t="s">
        <v>710</v>
      </c>
      <c r="B1710" s="148"/>
      <c r="C1710" s="149">
        <v>123.74</v>
      </c>
      <c r="D1710" t="str">
        <f t="shared" si="54"/>
        <v>Начисление услуг 00000002779 от 31.03.2024 23:59:59</v>
      </c>
      <c r="E1710" t="str">
        <f t="shared" si="55"/>
        <v>л/с №0000000090694</v>
      </c>
    </row>
    <row r="1711" spans="1:5" x14ac:dyDescent="0.3">
      <c r="A1711" s="150" t="s">
        <v>881</v>
      </c>
      <c r="B1711" s="150"/>
      <c r="C1711" s="149">
        <v>123.74</v>
      </c>
      <c r="D1711" t="str">
        <f t="shared" si="54"/>
        <v>л/с №0000000090694</v>
      </c>
      <c r="E1711" t="str">
        <f t="shared" si="55"/>
        <v>4МР/ДУ-3/ММ-08</v>
      </c>
    </row>
    <row r="1712" spans="1:5" x14ac:dyDescent="0.3">
      <c r="A1712" s="148" t="s">
        <v>362</v>
      </c>
      <c r="B1712" s="148" t="s">
        <v>363</v>
      </c>
      <c r="C1712" s="149">
        <v>123.74</v>
      </c>
      <c r="D1712" t="str">
        <f t="shared" si="54"/>
        <v>4МР/ДУ-3/ММ-08</v>
      </c>
      <c r="E1712" t="str">
        <f t="shared" si="55"/>
        <v>Начисление услуг 00000002779 от 31.03.2024 23:59:59</v>
      </c>
    </row>
    <row r="1713" spans="1:5" x14ac:dyDescent="0.3">
      <c r="A1713" s="148" t="s">
        <v>711</v>
      </c>
      <c r="B1713" s="148"/>
      <c r="C1713" s="149">
        <v>123.74</v>
      </c>
      <c r="D1713" t="str">
        <f t="shared" si="54"/>
        <v>Начисление услуг 00000002779 от 31.03.2024 23:59:59</v>
      </c>
      <c r="E1713" t="str">
        <f t="shared" si="55"/>
        <v>л/с №0000000092059</v>
      </c>
    </row>
    <row r="1714" spans="1:5" x14ac:dyDescent="0.3">
      <c r="A1714" s="150" t="s">
        <v>881</v>
      </c>
      <c r="B1714" s="150"/>
      <c r="C1714" s="149">
        <v>123.74</v>
      </c>
      <c r="D1714" t="str">
        <f t="shared" si="54"/>
        <v>л/с №0000000092059</v>
      </c>
      <c r="E1714" t="str">
        <f t="shared" si="55"/>
        <v>4МР/ДУ-3/ММ-80</v>
      </c>
    </row>
    <row r="1715" spans="1:5" x14ac:dyDescent="0.3">
      <c r="A1715" s="148" t="s">
        <v>364</v>
      </c>
      <c r="B1715" s="148" t="s">
        <v>365</v>
      </c>
      <c r="C1715" s="149">
        <v>123.74</v>
      </c>
      <c r="D1715" t="str">
        <f t="shared" si="54"/>
        <v>4МР/ДУ-3/ММ-80</v>
      </c>
      <c r="E1715" t="str">
        <f t="shared" si="55"/>
        <v>Начисление услуг 00000002779 от 31.03.2024 23:59:59</v>
      </c>
    </row>
    <row r="1716" spans="1:5" x14ac:dyDescent="0.3">
      <c r="A1716" s="148" t="s">
        <v>712</v>
      </c>
      <c r="B1716" s="148"/>
      <c r="C1716" s="149">
        <v>123.74</v>
      </c>
      <c r="D1716" t="str">
        <f t="shared" si="54"/>
        <v>Начисление услуг 00000002779 от 31.03.2024 23:59:59</v>
      </c>
      <c r="E1716" t="str">
        <f t="shared" si="55"/>
        <v>л/с №0000000092183</v>
      </c>
    </row>
    <row r="1717" spans="1:5" x14ac:dyDescent="0.3">
      <c r="A1717" s="150" t="s">
        <v>881</v>
      </c>
      <c r="B1717" s="150"/>
      <c r="C1717" s="149">
        <v>123.74</v>
      </c>
      <c r="D1717" t="str">
        <f t="shared" si="54"/>
        <v>л/с №0000000092183</v>
      </c>
      <c r="E1717" t="str">
        <f t="shared" si="55"/>
        <v>4МР/ДУ-3/ММ-81</v>
      </c>
    </row>
    <row r="1718" spans="1:5" x14ac:dyDescent="0.3">
      <c r="A1718" s="148" t="s">
        <v>366</v>
      </c>
      <c r="B1718" s="148" t="s">
        <v>367</v>
      </c>
      <c r="C1718" s="149">
        <v>123.74</v>
      </c>
      <c r="D1718" t="str">
        <f t="shared" si="54"/>
        <v>4МР/ДУ-3/ММ-81</v>
      </c>
      <c r="E1718" t="str">
        <f t="shared" si="55"/>
        <v>Начисление услуг 00000002779 от 31.03.2024 23:59:59</v>
      </c>
    </row>
    <row r="1719" spans="1:5" x14ac:dyDescent="0.3">
      <c r="A1719" s="148" t="s">
        <v>713</v>
      </c>
      <c r="B1719" s="148"/>
      <c r="C1719" s="149">
        <v>123.74</v>
      </c>
      <c r="D1719" t="str">
        <f t="shared" si="54"/>
        <v>Начисление услуг 00000002779 от 31.03.2024 23:59:59</v>
      </c>
      <c r="E1719" t="str">
        <f t="shared" si="55"/>
        <v>л/с №0000000092447</v>
      </c>
    </row>
    <row r="1720" spans="1:5" x14ac:dyDescent="0.3">
      <c r="A1720" s="150" t="s">
        <v>881</v>
      </c>
      <c r="B1720" s="150"/>
      <c r="C1720" s="149">
        <v>123.74</v>
      </c>
      <c r="D1720" t="str">
        <f t="shared" si="54"/>
        <v>л/с №0000000092447</v>
      </c>
      <c r="E1720" t="str">
        <f t="shared" si="55"/>
        <v>4МР/ДУ-3/ММ-82</v>
      </c>
    </row>
    <row r="1721" spans="1:5" x14ac:dyDescent="0.3">
      <c r="A1721" s="148" t="s">
        <v>368</v>
      </c>
      <c r="B1721" s="148" t="s">
        <v>369</v>
      </c>
      <c r="C1721" s="149">
        <v>123.74</v>
      </c>
      <c r="D1721" t="str">
        <f t="shared" si="54"/>
        <v>4МР/ДУ-3/ММ-82</v>
      </c>
      <c r="E1721" t="str">
        <f t="shared" si="55"/>
        <v>Начисление услуг 00000002779 от 31.03.2024 23:59:59</v>
      </c>
    </row>
    <row r="1722" spans="1:5" x14ac:dyDescent="0.3">
      <c r="A1722" s="148" t="s">
        <v>714</v>
      </c>
      <c r="B1722" s="148"/>
      <c r="C1722" s="149">
        <v>123.74</v>
      </c>
      <c r="D1722" t="str">
        <f t="shared" si="54"/>
        <v>Начисление услуг 00000002779 от 31.03.2024 23:59:59</v>
      </c>
      <c r="E1722" t="str">
        <f t="shared" si="55"/>
        <v>л/с №0000000104285</v>
      </c>
    </row>
    <row r="1723" spans="1:5" x14ac:dyDescent="0.3">
      <c r="A1723" s="150" t="s">
        <v>881</v>
      </c>
      <c r="B1723" s="150"/>
      <c r="C1723" s="149">
        <v>123.74</v>
      </c>
      <c r="D1723" t="str">
        <f t="shared" si="54"/>
        <v>л/с №0000000104285</v>
      </c>
      <c r="E1723" t="str">
        <f t="shared" si="55"/>
        <v>4МР/ДУ-3/ММ-83</v>
      </c>
    </row>
    <row r="1724" spans="1:5" x14ac:dyDescent="0.3">
      <c r="A1724" s="148" t="s">
        <v>370</v>
      </c>
      <c r="B1724" s="148" t="s">
        <v>371</v>
      </c>
      <c r="C1724" s="149">
        <v>123.74</v>
      </c>
      <c r="D1724" t="str">
        <f t="shared" si="54"/>
        <v>4МР/ДУ-3/ММ-83</v>
      </c>
      <c r="E1724" t="str">
        <f t="shared" si="55"/>
        <v>Начисление услуг 00000002779 от 31.03.2024 23:59:59</v>
      </c>
    </row>
    <row r="1725" spans="1:5" x14ac:dyDescent="0.3">
      <c r="A1725" s="148" t="s">
        <v>715</v>
      </c>
      <c r="B1725" s="148"/>
      <c r="C1725" s="149">
        <v>123.74</v>
      </c>
      <c r="D1725" t="str">
        <f t="shared" si="54"/>
        <v>Начисление услуг 00000002779 от 31.03.2024 23:59:59</v>
      </c>
      <c r="E1725" t="str">
        <f t="shared" si="55"/>
        <v>л/с №0000000089532</v>
      </c>
    </row>
    <row r="1726" spans="1:5" x14ac:dyDescent="0.3">
      <c r="A1726" s="150" t="s">
        <v>881</v>
      </c>
      <c r="B1726" s="150"/>
      <c r="C1726" s="149">
        <v>123.74</v>
      </c>
      <c r="D1726" t="str">
        <f t="shared" si="54"/>
        <v>л/с №0000000089532</v>
      </c>
      <c r="E1726" t="str">
        <f t="shared" si="55"/>
        <v>4МР/ДУ-3/ММ-84</v>
      </c>
    </row>
    <row r="1727" spans="1:5" x14ac:dyDescent="0.3">
      <c r="A1727" s="148" t="s">
        <v>372</v>
      </c>
      <c r="B1727" s="148" t="s">
        <v>373</v>
      </c>
      <c r="C1727" s="149">
        <v>123.74</v>
      </c>
      <c r="D1727" t="str">
        <f t="shared" si="54"/>
        <v>4МР/ДУ-3/ММ-84</v>
      </c>
      <c r="E1727" t="str">
        <f t="shared" si="55"/>
        <v>Начисление услуг 00000002779 от 31.03.2024 23:59:59</v>
      </c>
    </row>
    <row r="1728" spans="1:5" x14ac:dyDescent="0.3">
      <c r="A1728" s="148" t="s">
        <v>716</v>
      </c>
      <c r="B1728" s="148"/>
      <c r="C1728" s="149">
        <v>123.74</v>
      </c>
      <c r="D1728" t="str">
        <f t="shared" si="54"/>
        <v>Начисление услуг 00000002779 от 31.03.2024 23:59:59</v>
      </c>
      <c r="E1728" t="str">
        <f t="shared" si="55"/>
        <v>л/с №0000000090503</v>
      </c>
    </row>
    <row r="1729" spans="1:5" x14ac:dyDescent="0.3">
      <c r="A1729" s="150" t="s">
        <v>881</v>
      </c>
      <c r="B1729" s="150"/>
      <c r="C1729" s="149">
        <v>123.74</v>
      </c>
      <c r="D1729" t="str">
        <f t="shared" si="54"/>
        <v>л/с №0000000090503</v>
      </c>
      <c r="E1729" t="str">
        <f t="shared" si="55"/>
        <v>4МР/ДУ-3/ММ-85</v>
      </c>
    </row>
    <row r="1730" spans="1:5" x14ac:dyDescent="0.3">
      <c r="A1730" s="148" t="s">
        <v>374</v>
      </c>
      <c r="B1730" s="148" t="s">
        <v>375</v>
      </c>
      <c r="C1730" s="149">
        <v>123.74</v>
      </c>
      <c r="D1730" t="str">
        <f t="shared" si="54"/>
        <v>4МР/ДУ-3/ММ-85</v>
      </c>
      <c r="E1730" t="str">
        <f t="shared" si="55"/>
        <v>Начисление услуг 00000002779 от 31.03.2024 23:59:59</v>
      </c>
    </row>
    <row r="1731" spans="1:5" x14ac:dyDescent="0.3">
      <c r="A1731" s="148" t="s">
        <v>717</v>
      </c>
      <c r="B1731" s="148"/>
      <c r="C1731" s="149">
        <v>123.74</v>
      </c>
      <c r="D1731" t="str">
        <f t="shared" si="54"/>
        <v>Начисление услуг 00000002779 от 31.03.2024 23:59:59</v>
      </c>
      <c r="E1731" t="str">
        <f t="shared" si="55"/>
        <v>л/с №0000000090504</v>
      </c>
    </row>
    <row r="1732" spans="1:5" x14ac:dyDescent="0.3">
      <c r="A1732" s="150" t="s">
        <v>881</v>
      </c>
      <c r="B1732" s="150"/>
      <c r="C1732" s="149">
        <v>123.74</v>
      </c>
      <c r="D1732" t="str">
        <f t="shared" si="54"/>
        <v>л/с №0000000090504</v>
      </c>
      <c r="E1732" t="str">
        <f t="shared" si="55"/>
        <v>4МР/ДУ-3/ММ-86</v>
      </c>
    </row>
    <row r="1733" spans="1:5" x14ac:dyDescent="0.3">
      <c r="A1733" s="148" t="s">
        <v>376</v>
      </c>
      <c r="B1733" s="148" t="s">
        <v>377</v>
      </c>
      <c r="C1733" s="149">
        <v>123.74</v>
      </c>
      <c r="D1733" t="str">
        <f t="shared" si="54"/>
        <v>4МР/ДУ-3/ММ-86</v>
      </c>
      <c r="E1733" t="str">
        <f t="shared" si="55"/>
        <v>Начисление услуг 00000002779 от 31.03.2024 23:59:59</v>
      </c>
    </row>
    <row r="1734" spans="1:5" x14ac:dyDescent="0.3">
      <c r="A1734" s="148" t="s">
        <v>718</v>
      </c>
      <c r="B1734" s="148"/>
      <c r="C1734" s="149">
        <v>123.74</v>
      </c>
      <c r="D1734" t="str">
        <f t="shared" si="54"/>
        <v>Начисление услуг 00000002779 от 31.03.2024 23:59:59</v>
      </c>
      <c r="E1734" t="str">
        <f t="shared" si="55"/>
        <v>л/с №0000000089533</v>
      </c>
    </row>
    <row r="1735" spans="1:5" x14ac:dyDescent="0.3">
      <c r="A1735" s="150" t="s">
        <v>881</v>
      </c>
      <c r="B1735" s="150"/>
      <c r="C1735" s="149">
        <v>123.74</v>
      </c>
      <c r="D1735" t="str">
        <f t="shared" si="54"/>
        <v>л/с №0000000089533</v>
      </c>
      <c r="E1735" t="str">
        <f t="shared" si="55"/>
        <v>4МР/ДУ-3/ММ-87</v>
      </c>
    </row>
    <row r="1736" spans="1:5" x14ac:dyDescent="0.3">
      <c r="A1736" s="148" t="s">
        <v>378</v>
      </c>
      <c r="B1736" s="148" t="s">
        <v>379</v>
      </c>
      <c r="C1736" s="149">
        <v>123.74</v>
      </c>
      <c r="D1736" t="str">
        <f t="shared" si="54"/>
        <v>4МР/ДУ-3/ММ-87</v>
      </c>
      <c r="E1736" t="str">
        <f t="shared" si="55"/>
        <v>Начисление услуг 00000002779 от 31.03.2024 23:59:59</v>
      </c>
    </row>
    <row r="1737" spans="1:5" x14ac:dyDescent="0.3">
      <c r="A1737" s="148" t="s">
        <v>719</v>
      </c>
      <c r="B1737" s="148"/>
      <c r="C1737" s="149">
        <v>123.74</v>
      </c>
      <c r="D1737" t="str">
        <f t="shared" si="54"/>
        <v>Начисление услуг 00000002779 от 31.03.2024 23:59:59</v>
      </c>
      <c r="E1737" t="str">
        <f t="shared" si="55"/>
        <v>л/с №0000000130348</v>
      </c>
    </row>
    <row r="1738" spans="1:5" x14ac:dyDescent="0.3">
      <c r="A1738" s="150" t="s">
        <v>881</v>
      </c>
      <c r="B1738" s="150"/>
      <c r="C1738" s="149">
        <v>123.74</v>
      </c>
      <c r="D1738" t="str">
        <f t="shared" ref="D1738:D1801" si="56">A1739</f>
        <v>л/с №0000000130348</v>
      </c>
      <c r="E1738" t="str">
        <f t="shared" ref="E1738:E1801" si="57">A1740</f>
        <v>МР/ДУ-3/ММ-88</v>
      </c>
    </row>
    <row r="1739" spans="1:5" x14ac:dyDescent="0.3">
      <c r="A1739" s="148" t="s">
        <v>380</v>
      </c>
      <c r="B1739" s="148" t="s">
        <v>381</v>
      </c>
      <c r="C1739" s="149">
        <v>123.74</v>
      </c>
      <c r="D1739" t="str">
        <f t="shared" si="56"/>
        <v>МР/ДУ-3/ММ-88</v>
      </c>
      <c r="E1739" t="str">
        <f t="shared" si="57"/>
        <v>Начисление услуг 00000002779 от 31.03.2024 23:59:59</v>
      </c>
    </row>
    <row r="1740" spans="1:5" x14ac:dyDescent="0.3">
      <c r="A1740" s="148" t="s">
        <v>720</v>
      </c>
      <c r="B1740" s="148"/>
      <c r="C1740" s="149">
        <v>123.74</v>
      </c>
      <c r="D1740" t="str">
        <f t="shared" si="56"/>
        <v>Начисление услуг 00000002779 от 31.03.2024 23:59:59</v>
      </c>
      <c r="E1740" t="str">
        <f t="shared" si="57"/>
        <v>л/с №0000000092365</v>
      </c>
    </row>
    <row r="1741" spans="1:5" x14ac:dyDescent="0.3">
      <c r="A1741" s="150" t="s">
        <v>881</v>
      </c>
      <c r="B1741" s="150"/>
      <c r="C1741" s="149">
        <v>123.74</v>
      </c>
      <c r="D1741" t="str">
        <f t="shared" si="56"/>
        <v>л/с №0000000092365</v>
      </c>
      <c r="E1741" t="str">
        <f t="shared" si="57"/>
        <v>4МР/ДУ-3/ММ-89</v>
      </c>
    </row>
    <row r="1742" spans="1:5" x14ac:dyDescent="0.3">
      <c r="A1742" s="148" t="s">
        <v>382</v>
      </c>
      <c r="B1742" s="148" t="s">
        <v>383</v>
      </c>
      <c r="C1742" s="149">
        <v>123.74</v>
      </c>
      <c r="D1742" t="str">
        <f t="shared" si="56"/>
        <v>4МР/ДУ-3/ММ-89</v>
      </c>
      <c r="E1742" t="str">
        <f t="shared" si="57"/>
        <v>Начисление услуг 00000002779 от 31.03.2024 23:59:59</v>
      </c>
    </row>
    <row r="1743" spans="1:5" x14ac:dyDescent="0.3">
      <c r="A1743" s="148" t="s">
        <v>721</v>
      </c>
      <c r="B1743" s="148"/>
      <c r="C1743" s="149">
        <v>123.74</v>
      </c>
      <c r="D1743" t="str">
        <f t="shared" si="56"/>
        <v>Начисление услуг 00000002779 от 31.03.2024 23:59:59</v>
      </c>
      <c r="E1743" t="str">
        <f t="shared" si="57"/>
        <v>л/с №0000000089486</v>
      </c>
    </row>
    <row r="1744" spans="1:5" x14ac:dyDescent="0.3">
      <c r="A1744" s="150" t="s">
        <v>881</v>
      </c>
      <c r="B1744" s="150"/>
      <c r="C1744" s="149">
        <v>123.74</v>
      </c>
      <c r="D1744" t="str">
        <f t="shared" si="56"/>
        <v>л/с №0000000089486</v>
      </c>
      <c r="E1744" t="str">
        <f t="shared" si="57"/>
        <v>4МР/ДУ-3/ММ-09</v>
      </c>
    </row>
    <row r="1745" spans="1:5" x14ac:dyDescent="0.3">
      <c r="A1745" s="148" t="s">
        <v>384</v>
      </c>
      <c r="B1745" s="148" t="s">
        <v>385</v>
      </c>
      <c r="C1745" s="149">
        <v>123.74</v>
      </c>
      <c r="D1745" t="str">
        <f t="shared" si="56"/>
        <v>4МР/ДУ-3/ММ-09</v>
      </c>
      <c r="E1745" t="str">
        <f t="shared" si="57"/>
        <v>Начисление услуг 00000002779 от 31.03.2024 23:59:59</v>
      </c>
    </row>
    <row r="1746" spans="1:5" x14ac:dyDescent="0.3">
      <c r="A1746" s="148" t="s">
        <v>722</v>
      </c>
      <c r="B1746" s="148"/>
      <c r="C1746" s="149">
        <v>123.74</v>
      </c>
      <c r="D1746" t="str">
        <f t="shared" si="56"/>
        <v>Начисление услуг 00000002779 от 31.03.2024 23:59:59</v>
      </c>
      <c r="E1746" t="str">
        <f t="shared" si="57"/>
        <v>л/с №0000000089534</v>
      </c>
    </row>
    <row r="1747" spans="1:5" x14ac:dyDescent="0.3">
      <c r="A1747" s="150" t="s">
        <v>881</v>
      </c>
      <c r="B1747" s="150"/>
      <c r="C1747" s="149">
        <v>123.74</v>
      </c>
      <c r="D1747" t="str">
        <f t="shared" si="56"/>
        <v>л/с №0000000089534</v>
      </c>
      <c r="E1747" t="str">
        <f t="shared" si="57"/>
        <v>4МР/ДУ-3/ММ-90</v>
      </c>
    </row>
    <row r="1748" spans="1:5" x14ac:dyDescent="0.3">
      <c r="A1748" s="148" t="s">
        <v>386</v>
      </c>
      <c r="B1748" s="148" t="s">
        <v>387</v>
      </c>
      <c r="C1748" s="149">
        <v>123.74</v>
      </c>
      <c r="D1748" t="str">
        <f t="shared" si="56"/>
        <v>4МР/ДУ-3/ММ-90</v>
      </c>
      <c r="E1748" t="str">
        <f t="shared" si="57"/>
        <v>Начисление услуг 00000002779 от 31.03.2024 23:59:59</v>
      </c>
    </row>
    <row r="1749" spans="1:5" x14ac:dyDescent="0.3">
      <c r="A1749" s="148" t="s">
        <v>723</v>
      </c>
      <c r="B1749" s="148"/>
      <c r="C1749" s="149">
        <v>123.74</v>
      </c>
      <c r="D1749" t="str">
        <f t="shared" si="56"/>
        <v>Начисление услуг 00000002779 от 31.03.2024 23:59:59</v>
      </c>
      <c r="E1749" t="str">
        <f t="shared" si="57"/>
        <v>л/с №0000000147063</v>
      </c>
    </row>
    <row r="1750" spans="1:5" x14ac:dyDescent="0.3">
      <c r="A1750" s="150" t="s">
        <v>881</v>
      </c>
      <c r="B1750" s="150"/>
      <c r="C1750" s="149">
        <v>123.74</v>
      </c>
      <c r="D1750" t="str">
        <f t="shared" si="56"/>
        <v>л/с №0000000147063</v>
      </c>
      <c r="E1750" t="str">
        <f t="shared" si="57"/>
        <v>4МР/ДУ-3/ММ-91/ВТОР</v>
      </c>
    </row>
    <row r="1751" spans="1:5" x14ac:dyDescent="0.3">
      <c r="A1751" s="148" t="s">
        <v>388</v>
      </c>
      <c r="B1751" s="148" t="s">
        <v>389</v>
      </c>
      <c r="C1751" s="149">
        <v>123.74</v>
      </c>
      <c r="D1751" t="str">
        <f t="shared" si="56"/>
        <v>4МР/ДУ-3/ММ-91/ВТОР</v>
      </c>
      <c r="E1751" t="str">
        <f t="shared" si="57"/>
        <v>Начисление услуг 00000002779 от 31.03.2024 23:59:59</v>
      </c>
    </row>
    <row r="1752" spans="1:5" x14ac:dyDescent="0.3">
      <c r="A1752" s="148" t="s">
        <v>724</v>
      </c>
      <c r="B1752" s="148"/>
      <c r="C1752" s="149">
        <v>123.74</v>
      </c>
      <c r="D1752" t="str">
        <f t="shared" si="56"/>
        <v>Начисление услуг 00000002779 от 31.03.2024 23:59:59</v>
      </c>
      <c r="E1752" t="str">
        <f t="shared" si="57"/>
        <v>л/с №0000000089535</v>
      </c>
    </row>
    <row r="1753" spans="1:5" x14ac:dyDescent="0.3">
      <c r="A1753" s="150" t="s">
        <v>881</v>
      </c>
      <c r="B1753" s="150"/>
      <c r="C1753" s="149">
        <v>123.74</v>
      </c>
      <c r="D1753" t="str">
        <f t="shared" si="56"/>
        <v>л/с №0000000089535</v>
      </c>
      <c r="E1753" t="str">
        <f t="shared" si="57"/>
        <v>4МР/ДУ-3/ММ-92</v>
      </c>
    </row>
    <row r="1754" spans="1:5" x14ac:dyDescent="0.3">
      <c r="A1754" s="148" t="s">
        <v>390</v>
      </c>
      <c r="B1754" s="148" t="s">
        <v>391</v>
      </c>
      <c r="C1754" s="149">
        <v>123.74</v>
      </c>
      <c r="D1754" t="str">
        <f t="shared" si="56"/>
        <v>4МР/ДУ-3/ММ-92</v>
      </c>
      <c r="E1754" t="str">
        <f t="shared" si="57"/>
        <v>Начисление услуг 00000002779 от 31.03.2024 23:59:59</v>
      </c>
    </row>
    <row r="1755" spans="1:5" x14ac:dyDescent="0.3">
      <c r="A1755" s="148" t="s">
        <v>725</v>
      </c>
      <c r="B1755" s="148"/>
      <c r="C1755" s="149">
        <v>123.74</v>
      </c>
      <c r="D1755" t="str">
        <f t="shared" si="56"/>
        <v>Начисление услуг 00000002779 от 31.03.2024 23:59:59</v>
      </c>
      <c r="E1755" t="str">
        <f t="shared" si="57"/>
        <v>л/с №0000000089536</v>
      </c>
    </row>
    <row r="1756" spans="1:5" x14ac:dyDescent="0.3">
      <c r="A1756" s="150" t="s">
        <v>881</v>
      </c>
      <c r="B1756" s="150"/>
      <c r="C1756" s="149">
        <v>123.74</v>
      </c>
      <c r="D1756" t="str">
        <f t="shared" si="56"/>
        <v>л/с №0000000089536</v>
      </c>
      <c r="E1756" t="str">
        <f t="shared" si="57"/>
        <v>4МР/ДУ-3/ММ-93</v>
      </c>
    </row>
    <row r="1757" spans="1:5" x14ac:dyDescent="0.3">
      <c r="A1757" s="148" t="s">
        <v>392</v>
      </c>
      <c r="B1757" s="148" t="s">
        <v>393</v>
      </c>
      <c r="C1757" s="149">
        <v>123.74</v>
      </c>
      <c r="D1757" t="str">
        <f t="shared" si="56"/>
        <v>4МР/ДУ-3/ММ-93</v>
      </c>
      <c r="E1757" t="str">
        <f t="shared" si="57"/>
        <v>Начисление услуг 00000002779 от 31.03.2024 23:59:59</v>
      </c>
    </row>
    <row r="1758" spans="1:5" x14ac:dyDescent="0.3">
      <c r="A1758" s="148" t="s">
        <v>726</v>
      </c>
      <c r="B1758" s="148"/>
      <c r="C1758" s="149">
        <v>123.74</v>
      </c>
      <c r="D1758" t="str">
        <f t="shared" si="56"/>
        <v>Начисление услуг 00000002779 от 31.03.2024 23:59:59</v>
      </c>
      <c r="E1758" t="str">
        <f t="shared" si="57"/>
        <v>л/с №0000000104546</v>
      </c>
    </row>
    <row r="1759" spans="1:5" x14ac:dyDescent="0.3">
      <c r="A1759" s="150" t="s">
        <v>881</v>
      </c>
      <c r="B1759" s="150"/>
      <c r="C1759" s="149">
        <v>123.74</v>
      </c>
      <c r="D1759" t="str">
        <f t="shared" si="56"/>
        <v>л/с №0000000104546</v>
      </c>
      <c r="E1759" t="str">
        <f t="shared" si="57"/>
        <v>4МР/ДУ-3/ММ-94</v>
      </c>
    </row>
    <row r="1760" spans="1:5" x14ac:dyDescent="0.3">
      <c r="A1760" s="148" t="s">
        <v>394</v>
      </c>
      <c r="B1760" s="148" t="s">
        <v>395</v>
      </c>
      <c r="C1760" s="149">
        <v>123.74</v>
      </c>
      <c r="D1760" t="str">
        <f t="shared" si="56"/>
        <v>4МР/ДУ-3/ММ-94</v>
      </c>
      <c r="E1760" t="str">
        <f t="shared" si="57"/>
        <v>Начисление услуг 00000002779 от 31.03.2024 23:59:59</v>
      </c>
    </row>
    <row r="1761" spans="1:5" x14ac:dyDescent="0.3">
      <c r="A1761" s="148" t="s">
        <v>727</v>
      </c>
      <c r="B1761" s="148"/>
      <c r="C1761" s="149">
        <v>123.74</v>
      </c>
      <c r="D1761" t="str">
        <f t="shared" si="56"/>
        <v>Начисление услуг 00000002779 от 31.03.2024 23:59:59</v>
      </c>
      <c r="E1761" t="str">
        <f t="shared" si="57"/>
        <v>л/с №0000000095977</v>
      </c>
    </row>
    <row r="1762" spans="1:5" x14ac:dyDescent="0.3">
      <c r="A1762" s="150" t="s">
        <v>881</v>
      </c>
      <c r="B1762" s="150"/>
      <c r="C1762" s="149">
        <v>123.74</v>
      </c>
      <c r="D1762" t="str">
        <f t="shared" si="56"/>
        <v>л/с №0000000095977</v>
      </c>
      <c r="E1762" t="str">
        <f t="shared" si="57"/>
        <v>4МР/ДУ-3/ММ-95/ВТОР</v>
      </c>
    </row>
    <row r="1763" spans="1:5" x14ac:dyDescent="0.3">
      <c r="A1763" s="148" t="s">
        <v>396</v>
      </c>
      <c r="B1763" s="148" t="s">
        <v>397</v>
      </c>
      <c r="C1763" s="149">
        <v>123.74</v>
      </c>
      <c r="D1763" t="str">
        <f t="shared" si="56"/>
        <v>4МР/ДУ-3/ММ-95/ВТОР</v>
      </c>
      <c r="E1763" t="str">
        <f t="shared" si="57"/>
        <v>Начисление услуг 00000002779 от 31.03.2024 23:59:59</v>
      </c>
    </row>
    <row r="1764" spans="1:5" x14ac:dyDescent="0.3">
      <c r="A1764" s="148" t="s">
        <v>728</v>
      </c>
      <c r="B1764" s="148"/>
      <c r="C1764" s="149">
        <v>123.74</v>
      </c>
      <c r="D1764" t="str">
        <f t="shared" si="56"/>
        <v>Начисление услуг 00000002779 от 31.03.2024 23:59:59</v>
      </c>
      <c r="E1764" t="str">
        <f t="shared" si="57"/>
        <v>л/с №0000000093924</v>
      </c>
    </row>
    <row r="1765" spans="1:5" x14ac:dyDescent="0.3">
      <c r="A1765" s="150" t="s">
        <v>881</v>
      </c>
      <c r="B1765" s="150"/>
      <c r="C1765" s="149">
        <v>123.74</v>
      </c>
      <c r="D1765" t="str">
        <f t="shared" si="56"/>
        <v>л/с №0000000093924</v>
      </c>
      <c r="E1765" t="str">
        <f t="shared" si="57"/>
        <v>4МР/ДУ-3/КЛ-10</v>
      </c>
    </row>
    <row r="1766" spans="1:5" x14ac:dyDescent="0.3">
      <c r="A1766" s="148" t="s">
        <v>398</v>
      </c>
      <c r="B1766" s="148" t="s">
        <v>399</v>
      </c>
      <c r="C1766" s="149">
        <v>31.63</v>
      </c>
      <c r="D1766" t="str">
        <f t="shared" si="56"/>
        <v>4МР/ДУ-3/КЛ-10</v>
      </c>
      <c r="E1766" t="str">
        <f t="shared" si="57"/>
        <v>Начисление услуг 00000002779 от 31.03.2024 23:59:59</v>
      </c>
    </row>
    <row r="1767" spans="1:5" x14ac:dyDescent="0.3">
      <c r="A1767" s="148" t="s">
        <v>729</v>
      </c>
      <c r="B1767" s="148"/>
      <c r="C1767" s="149">
        <v>31.63</v>
      </c>
      <c r="D1767" t="str">
        <f t="shared" si="56"/>
        <v>Начисление услуг 00000002779 от 31.03.2024 23:59:59</v>
      </c>
      <c r="E1767" t="str">
        <f t="shared" si="57"/>
        <v>л/с №0000000093925</v>
      </c>
    </row>
    <row r="1768" spans="1:5" x14ac:dyDescent="0.3">
      <c r="A1768" s="150" t="s">
        <v>881</v>
      </c>
      <c r="B1768" s="150"/>
      <c r="C1768" s="149">
        <v>31.63</v>
      </c>
      <c r="D1768" t="str">
        <f t="shared" si="56"/>
        <v>л/с №0000000093925</v>
      </c>
      <c r="E1768" t="str">
        <f t="shared" si="57"/>
        <v>4МР/ДУ-3/КЛ-11</v>
      </c>
    </row>
    <row r="1769" spans="1:5" x14ac:dyDescent="0.3">
      <c r="A1769" s="148" t="s">
        <v>400</v>
      </c>
      <c r="B1769" s="148" t="s">
        <v>401</v>
      </c>
      <c r="C1769" s="149">
        <v>31.63</v>
      </c>
      <c r="D1769" t="str">
        <f t="shared" si="56"/>
        <v>4МР/ДУ-3/КЛ-11</v>
      </c>
      <c r="E1769" t="str">
        <f t="shared" si="57"/>
        <v>Начисление услуг 00000002779 от 31.03.2024 23:59:59</v>
      </c>
    </row>
    <row r="1770" spans="1:5" x14ac:dyDescent="0.3">
      <c r="A1770" s="148" t="s">
        <v>730</v>
      </c>
      <c r="B1770" s="148"/>
      <c r="C1770" s="149">
        <v>31.63</v>
      </c>
      <c r="D1770" t="str">
        <f t="shared" si="56"/>
        <v>Начисление услуг 00000002779 от 31.03.2024 23:59:59</v>
      </c>
      <c r="E1770" t="str">
        <f t="shared" si="57"/>
        <v>л/с №0000000093705</v>
      </c>
    </row>
    <row r="1771" spans="1:5" x14ac:dyDescent="0.3">
      <c r="A1771" s="150" t="s">
        <v>881</v>
      </c>
      <c r="B1771" s="150"/>
      <c r="C1771" s="149">
        <v>31.63</v>
      </c>
      <c r="D1771" t="str">
        <f t="shared" si="56"/>
        <v>л/с №0000000093705</v>
      </c>
      <c r="E1771" t="str">
        <f t="shared" si="57"/>
        <v>4МР/ДУ-3/КЛ-12</v>
      </c>
    </row>
    <row r="1772" spans="1:5" x14ac:dyDescent="0.3">
      <c r="A1772" s="148" t="s">
        <v>402</v>
      </c>
      <c r="B1772" s="148" t="s">
        <v>403</v>
      </c>
      <c r="C1772" s="149">
        <v>31.63</v>
      </c>
      <c r="D1772" t="str">
        <f t="shared" si="56"/>
        <v>4МР/ДУ-3/КЛ-12</v>
      </c>
      <c r="E1772" t="str">
        <f t="shared" si="57"/>
        <v>Начисление услуг 00000002779 от 31.03.2024 23:59:59</v>
      </c>
    </row>
    <row r="1773" spans="1:5" x14ac:dyDescent="0.3">
      <c r="A1773" s="148" t="s">
        <v>731</v>
      </c>
      <c r="B1773" s="148"/>
      <c r="C1773" s="149">
        <v>31.63</v>
      </c>
      <c r="D1773" t="str">
        <f t="shared" si="56"/>
        <v>Начисление услуг 00000002779 от 31.03.2024 23:59:59</v>
      </c>
      <c r="E1773" t="str">
        <f t="shared" si="57"/>
        <v>л/с №0000000094407</v>
      </c>
    </row>
    <row r="1774" spans="1:5" x14ac:dyDescent="0.3">
      <c r="A1774" s="150" t="s">
        <v>881</v>
      </c>
      <c r="B1774" s="150"/>
      <c r="C1774" s="149">
        <v>31.63</v>
      </c>
      <c r="D1774" t="str">
        <f t="shared" si="56"/>
        <v>л/с №0000000094407</v>
      </c>
      <c r="E1774" t="str">
        <f t="shared" si="57"/>
        <v>4МР/ДУ-3/КЛ-13</v>
      </c>
    </row>
    <row r="1775" spans="1:5" x14ac:dyDescent="0.3">
      <c r="A1775" s="148" t="s">
        <v>404</v>
      </c>
      <c r="B1775" s="148" t="s">
        <v>405</v>
      </c>
      <c r="C1775" s="149">
        <v>31.63</v>
      </c>
      <c r="D1775" t="str">
        <f t="shared" si="56"/>
        <v>4МР/ДУ-3/КЛ-13</v>
      </c>
      <c r="E1775" t="str">
        <f t="shared" si="57"/>
        <v>Начисление услуг 00000002779 от 31.03.2024 23:59:59</v>
      </c>
    </row>
    <row r="1776" spans="1:5" x14ac:dyDescent="0.3">
      <c r="A1776" s="148" t="s">
        <v>732</v>
      </c>
      <c r="B1776" s="148"/>
      <c r="C1776" s="149">
        <v>31.63</v>
      </c>
      <c r="D1776" t="str">
        <f t="shared" si="56"/>
        <v>Начисление услуг 00000002779 от 31.03.2024 23:59:59</v>
      </c>
      <c r="E1776" t="str">
        <f t="shared" si="57"/>
        <v>л/с №0000000094848</v>
      </c>
    </row>
    <row r="1777" spans="1:5" x14ac:dyDescent="0.3">
      <c r="A1777" s="150" t="s">
        <v>881</v>
      </c>
      <c r="B1777" s="150"/>
      <c r="C1777" s="149">
        <v>31.63</v>
      </c>
      <c r="D1777" t="str">
        <f t="shared" si="56"/>
        <v>л/с №0000000094848</v>
      </c>
      <c r="E1777" t="str">
        <f t="shared" si="57"/>
        <v>4МР/ДУ-3/КЛ-14</v>
      </c>
    </row>
    <row r="1778" spans="1:5" x14ac:dyDescent="0.3">
      <c r="A1778" s="148" t="s">
        <v>406</v>
      </c>
      <c r="B1778" s="148" t="s">
        <v>407</v>
      </c>
      <c r="C1778" s="149">
        <v>48.38</v>
      </c>
      <c r="D1778" t="str">
        <f t="shared" si="56"/>
        <v>4МР/ДУ-3/КЛ-14</v>
      </c>
      <c r="E1778" t="str">
        <f t="shared" si="57"/>
        <v>Начисление услуг 00000002779 от 31.03.2024 23:59:59</v>
      </c>
    </row>
    <row r="1779" spans="1:5" x14ac:dyDescent="0.3">
      <c r="A1779" s="148" t="s">
        <v>733</v>
      </c>
      <c r="B1779" s="148"/>
      <c r="C1779" s="149">
        <v>48.38</v>
      </c>
      <c r="D1779" t="str">
        <f t="shared" si="56"/>
        <v>Начисление услуг 00000002779 от 31.03.2024 23:59:59</v>
      </c>
      <c r="E1779" t="str">
        <f t="shared" si="57"/>
        <v>л/с №0000000093699</v>
      </c>
    </row>
    <row r="1780" spans="1:5" x14ac:dyDescent="0.3">
      <c r="A1780" s="150" t="s">
        <v>881</v>
      </c>
      <c r="B1780" s="150"/>
      <c r="C1780" s="149">
        <v>48.38</v>
      </c>
      <c r="D1780" t="str">
        <f t="shared" si="56"/>
        <v>л/с №0000000093699</v>
      </c>
      <c r="E1780" t="str">
        <f t="shared" si="57"/>
        <v>4МР/ДУ-3/КЛ-15</v>
      </c>
    </row>
    <row r="1781" spans="1:5" x14ac:dyDescent="0.3">
      <c r="A1781" s="148" t="s">
        <v>408</v>
      </c>
      <c r="B1781" s="148" t="s">
        <v>409</v>
      </c>
      <c r="C1781" s="149">
        <v>26.05</v>
      </c>
      <c r="D1781" t="str">
        <f t="shared" si="56"/>
        <v>4МР/ДУ-3/КЛ-15</v>
      </c>
      <c r="E1781" t="str">
        <f t="shared" si="57"/>
        <v>Начисление услуг 00000002779 от 31.03.2024 23:59:59</v>
      </c>
    </row>
    <row r="1782" spans="1:5" x14ac:dyDescent="0.3">
      <c r="A1782" s="148" t="s">
        <v>734</v>
      </c>
      <c r="B1782" s="148"/>
      <c r="C1782" s="149">
        <v>26.05</v>
      </c>
      <c r="D1782" t="str">
        <f t="shared" si="56"/>
        <v>Начисление услуг 00000002779 от 31.03.2024 23:59:59</v>
      </c>
      <c r="E1782" t="str">
        <f t="shared" si="57"/>
        <v>л/с №0000000095818</v>
      </c>
    </row>
    <row r="1783" spans="1:5" x14ac:dyDescent="0.3">
      <c r="A1783" s="150" t="s">
        <v>881</v>
      </c>
      <c r="B1783" s="150"/>
      <c r="C1783" s="149">
        <v>26.05</v>
      </c>
      <c r="D1783" t="str">
        <f t="shared" si="56"/>
        <v>л/с №0000000095818</v>
      </c>
      <c r="E1783" t="str">
        <f t="shared" si="57"/>
        <v>4МР/ДУ-3/КЛ-16</v>
      </c>
    </row>
    <row r="1784" spans="1:5" x14ac:dyDescent="0.3">
      <c r="A1784" s="148" t="s">
        <v>410</v>
      </c>
      <c r="B1784" s="148" t="s">
        <v>411</v>
      </c>
      <c r="C1784" s="149">
        <v>25.12</v>
      </c>
      <c r="D1784" t="str">
        <f t="shared" si="56"/>
        <v>4МР/ДУ-3/КЛ-16</v>
      </c>
      <c r="E1784" t="str">
        <f t="shared" si="57"/>
        <v>Начисление услуг 00000002779 от 31.03.2024 23:59:59</v>
      </c>
    </row>
    <row r="1785" spans="1:5" x14ac:dyDescent="0.3">
      <c r="A1785" s="148" t="s">
        <v>735</v>
      </c>
      <c r="B1785" s="148"/>
      <c r="C1785" s="149">
        <v>25.12</v>
      </c>
      <c r="D1785" t="str">
        <f t="shared" si="56"/>
        <v>Начисление услуг 00000002779 от 31.03.2024 23:59:59</v>
      </c>
      <c r="E1785" t="str">
        <f t="shared" si="57"/>
        <v>л/с №0000000095816</v>
      </c>
    </row>
    <row r="1786" spans="1:5" x14ac:dyDescent="0.3">
      <c r="A1786" s="150" t="s">
        <v>881</v>
      </c>
      <c r="B1786" s="150"/>
      <c r="C1786" s="149">
        <v>25.12</v>
      </c>
      <c r="D1786" t="str">
        <f t="shared" si="56"/>
        <v>л/с №0000000095816</v>
      </c>
      <c r="E1786" t="str">
        <f t="shared" si="57"/>
        <v>4МР/ДУ-3/КЛ-17</v>
      </c>
    </row>
    <row r="1787" spans="1:5" x14ac:dyDescent="0.3">
      <c r="A1787" s="148" t="s">
        <v>412</v>
      </c>
      <c r="B1787" s="148" t="s">
        <v>413</v>
      </c>
      <c r="C1787" s="149">
        <v>25.12</v>
      </c>
      <c r="D1787" t="str">
        <f t="shared" si="56"/>
        <v>4МР/ДУ-3/КЛ-17</v>
      </c>
      <c r="E1787" t="str">
        <f t="shared" si="57"/>
        <v>Начисление услуг 00000002779 от 31.03.2024 23:59:59</v>
      </c>
    </row>
    <row r="1788" spans="1:5" x14ac:dyDescent="0.3">
      <c r="A1788" s="148" t="s">
        <v>736</v>
      </c>
      <c r="B1788" s="148"/>
      <c r="C1788" s="149">
        <v>25.12</v>
      </c>
      <c r="D1788" t="str">
        <f t="shared" si="56"/>
        <v>Начисление услуг 00000002779 от 31.03.2024 23:59:59</v>
      </c>
      <c r="E1788" t="str">
        <f t="shared" si="57"/>
        <v>л/с №0000000095817</v>
      </c>
    </row>
    <row r="1789" spans="1:5" x14ac:dyDescent="0.3">
      <c r="A1789" s="150" t="s">
        <v>881</v>
      </c>
      <c r="B1789" s="150"/>
      <c r="C1789" s="149">
        <v>25.12</v>
      </c>
      <c r="D1789" t="str">
        <f t="shared" si="56"/>
        <v>л/с №0000000095817</v>
      </c>
      <c r="E1789" t="str">
        <f t="shared" si="57"/>
        <v>4МР/ДУ-3/КЛ-18</v>
      </c>
    </row>
    <row r="1790" spans="1:5" x14ac:dyDescent="0.3">
      <c r="A1790" s="148" t="s">
        <v>414</v>
      </c>
      <c r="B1790" s="148" t="s">
        <v>415</v>
      </c>
      <c r="C1790" s="149">
        <v>24.19</v>
      </c>
      <c r="D1790" t="str">
        <f t="shared" si="56"/>
        <v>4МР/ДУ-3/КЛ-18</v>
      </c>
      <c r="E1790" t="str">
        <f t="shared" si="57"/>
        <v>Начисление услуг 00000002779 от 31.03.2024 23:59:59</v>
      </c>
    </row>
    <row r="1791" spans="1:5" x14ac:dyDescent="0.3">
      <c r="A1791" s="148" t="s">
        <v>737</v>
      </c>
      <c r="B1791" s="148"/>
      <c r="C1791" s="149">
        <v>24.19</v>
      </c>
      <c r="D1791" t="str">
        <f t="shared" si="56"/>
        <v>Начисление услуг 00000002779 от 31.03.2024 23:59:59</v>
      </c>
      <c r="E1791" t="str">
        <f t="shared" si="57"/>
        <v>л/с №0000000112481</v>
      </c>
    </row>
    <row r="1792" spans="1:5" x14ac:dyDescent="0.3">
      <c r="A1792" s="150" t="s">
        <v>881</v>
      </c>
      <c r="B1792" s="150"/>
      <c r="C1792" s="149">
        <v>24.19</v>
      </c>
      <c r="D1792" t="str">
        <f t="shared" si="56"/>
        <v>л/с №0000000112481</v>
      </c>
      <c r="E1792" t="str">
        <f t="shared" si="57"/>
        <v>4МР/ДУ-3/КЛ-19/ВТОР</v>
      </c>
    </row>
    <row r="1793" spans="1:5" x14ac:dyDescent="0.3">
      <c r="A1793" s="148" t="s">
        <v>416</v>
      </c>
      <c r="B1793" s="148" t="s">
        <v>417</v>
      </c>
      <c r="C1793" s="149">
        <v>20.47</v>
      </c>
      <c r="D1793" t="str">
        <f t="shared" si="56"/>
        <v>4МР/ДУ-3/КЛ-19/ВТОР</v>
      </c>
      <c r="E1793" t="str">
        <f t="shared" si="57"/>
        <v>Начисление услуг 00000002779 от 31.03.2024 23:59:59</v>
      </c>
    </row>
    <row r="1794" spans="1:5" x14ac:dyDescent="0.3">
      <c r="A1794" s="148" t="s">
        <v>738</v>
      </c>
      <c r="B1794" s="148"/>
      <c r="C1794" s="149">
        <v>20.47</v>
      </c>
      <c r="D1794" t="str">
        <f t="shared" si="56"/>
        <v>Начисление услуг 00000002779 от 31.03.2024 23:59:59</v>
      </c>
      <c r="E1794" t="str">
        <f t="shared" si="57"/>
        <v>л/с №0000000113637</v>
      </c>
    </row>
    <row r="1795" spans="1:5" x14ac:dyDescent="0.3">
      <c r="A1795" s="150" t="s">
        <v>881</v>
      </c>
      <c r="B1795" s="150"/>
      <c r="C1795" s="149">
        <v>20.47</v>
      </c>
      <c r="D1795" t="str">
        <f t="shared" si="56"/>
        <v>л/с №0000000113637</v>
      </c>
      <c r="E1795" t="str">
        <f t="shared" si="57"/>
        <v>4МР/ДУ-3/КЛ-1/ВТОР</v>
      </c>
    </row>
    <row r="1796" spans="1:5" x14ac:dyDescent="0.3">
      <c r="A1796" s="148" t="s">
        <v>418</v>
      </c>
      <c r="B1796" s="148" t="s">
        <v>419</v>
      </c>
      <c r="C1796" s="149">
        <v>48.38</v>
      </c>
      <c r="D1796" t="str">
        <f t="shared" si="56"/>
        <v>4МР/ДУ-3/КЛ-1/ВТОР</v>
      </c>
      <c r="E1796" t="str">
        <f t="shared" si="57"/>
        <v>Начисление услуг 00000002779 от 31.03.2024 23:59:59</v>
      </c>
    </row>
    <row r="1797" spans="1:5" x14ac:dyDescent="0.3">
      <c r="A1797" s="148" t="s">
        <v>739</v>
      </c>
      <c r="B1797" s="148"/>
      <c r="C1797" s="149">
        <v>48.38</v>
      </c>
      <c r="D1797" t="str">
        <f t="shared" si="56"/>
        <v>Начисление услуг 00000002779 от 31.03.2024 23:59:59</v>
      </c>
      <c r="E1797" t="str">
        <f t="shared" si="57"/>
        <v>л/с №0000000095423</v>
      </c>
    </row>
    <row r="1798" spans="1:5" x14ac:dyDescent="0.3">
      <c r="A1798" s="150" t="s">
        <v>881</v>
      </c>
      <c r="B1798" s="150"/>
      <c r="C1798" s="149">
        <v>48.38</v>
      </c>
      <c r="D1798" t="str">
        <f t="shared" si="56"/>
        <v>л/с №0000000095423</v>
      </c>
      <c r="E1798" t="str">
        <f t="shared" si="57"/>
        <v>4МР/ДУ-3/КЛ-20</v>
      </c>
    </row>
    <row r="1799" spans="1:5" x14ac:dyDescent="0.3">
      <c r="A1799" s="148" t="s">
        <v>420</v>
      </c>
      <c r="B1799" s="148" t="s">
        <v>421</v>
      </c>
      <c r="C1799" s="149">
        <v>24.19</v>
      </c>
      <c r="D1799" t="str">
        <f t="shared" si="56"/>
        <v>4МР/ДУ-3/КЛ-20</v>
      </c>
      <c r="E1799" t="str">
        <f t="shared" si="57"/>
        <v>Начисление услуг 00000002779 от 31.03.2024 23:59:59</v>
      </c>
    </row>
    <row r="1800" spans="1:5" x14ac:dyDescent="0.3">
      <c r="A1800" s="148" t="s">
        <v>740</v>
      </c>
      <c r="B1800" s="148"/>
      <c r="C1800" s="149">
        <v>24.19</v>
      </c>
      <c r="D1800" t="str">
        <f t="shared" si="56"/>
        <v>Начисление услуг 00000002779 от 31.03.2024 23:59:59</v>
      </c>
      <c r="E1800" t="str">
        <f t="shared" si="57"/>
        <v>л/с №0000000095844</v>
      </c>
    </row>
    <row r="1801" spans="1:5" x14ac:dyDescent="0.3">
      <c r="A1801" s="150" t="s">
        <v>881</v>
      </c>
      <c r="B1801" s="150"/>
      <c r="C1801" s="149">
        <v>24.19</v>
      </c>
      <c r="D1801" t="str">
        <f t="shared" si="56"/>
        <v>л/с №0000000095844</v>
      </c>
      <c r="E1801" t="str">
        <f t="shared" si="57"/>
        <v>4МР/ДУ-3/КЛ-21</v>
      </c>
    </row>
    <row r="1802" spans="1:5" x14ac:dyDescent="0.3">
      <c r="A1802" s="148" t="s">
        <v>422</v>
      </c>
      <c r="B1802" s="148" t="s">
        <v>423</v>
      </c>
      <c r="C1802" s="149">
        <v>20.47</v>
      </c>
      <c r="D1802" t="str">
        <f t="shared" ref="D1802:D1865" si="58">A1803</f>
        <v>4МР/ДУ-3/КЛ-21</v>
      </c>
      <c r="E1802" t="str">
        <f t="shared" ref="E1802:E1865" si="59">A1804</f>
        <v>Начисление услуг 00000002779 от 31.03.2024 23:59:59</v>
      </c>
    </row>
    <row r="1803" spans="1:5" x14ac:dyDescent="0.3">
      <c r="A1803" s="148" t="s">
        <v>741</v>
      </c>
      <c r="B1803" s="148"/>
      <c r="C1803" s="149">
        <v>20.47</v>
      </c>
      <c r="D1803" t="str">
        <f t="shared" si="58"/>
        <v>Начисление услуг 00000002779 от 31.03.2024 23:59:59</v>
      </c>
      <c r="E1803" t="str">
        <f t="shared" si="59"/>
        <v>л/с №0000000093975</v>
      </c>
    </row>
    <row r="1804" spans="1:5" x14ac:dyDescent="0.3">
      <c r="A1804" s="150" t="s">
        <v>881</v>
      </c>
      <c r="B1804" s="150"/>
      <c r="C1804" s="149">
        <v>20.47</v>
      </c>
      <c r="D1804" t="str">
        <f t="shared" si="58"/>
        <v>л/с №0000000093975</v>
      </c>
      <c r="E1804" t="str">
        <f t="shared" si="59"/>
        <v>4МР/ДУ-3/КЛ-22</v>
      </c>
    </row>
    <row r="1805" spans="1:5" x14ac:dyDescent="0.3">
      <c r="A1805" s="148" t="s">
        <v>424</v>
      </c>
      <c r="B1805" s="148" t="s">
        <v>425</v>
      </c>
      <c r="C1805" s="149">
        <v>25.12</v>
      </c>
      <c r="D1805" t="str">
        <f t="shared" si="58"/>
        <v>4МР/ДУ-3/КЛ-22</v>
      </c>
      <c r="E1805" t="str">
        <f t="shared" si="59"/>
        <v>Начисление услуг 00000002779 от 31.03.2024 23:59:59</v>
      </c>
    </row>
    <row r="1806" spans="1:5" x14ac:dyDescent="0.3">
      <c r="A1806" s="148" t="s">
        <v>742</v>
      </c>
      <c r="B1806" s="148"/>
      <c r="C1806" s="149">
        <v>25.12</v>
      </c>
      <c r="D1806" t="str">
        <f t="shared" si="58"/>
        <v>Начисление услуг 00000002779 от 31.03.2024 23:59:59</v>
      </c>
      <c r="E1806" t="str">
        <f t="shared" si="59"/>
        <v>л/с №0000000093976</v>
      </c>
    </row>
    <row r="1807" spans="1:5" x14ac:dyDescent="0.3">
      <c r="A1807" s="150" t="s">
        <v>881</v>
      </c>
      <c r="B1807" s="150"/>
      <c r="C1807" s="149">
        <v>25.12</v>
      </c>
      <c r="D1807" t="str">
        <f t="shared" si="58"/>
        <v>л/с №0000000093976</v>
      </c>
      <c r="E1807" t="str">
        <f t="shared" si="59"/>
        <v>4МР/ДУ-3/КЛ-23</v>
      </c>
    </row>
    <row r="1808" spans="1:5" x14ac:dyDescent="0.3">
      <c r="A1808" s="148" t="s">
        <v>426</v>
      </c>
      <c r="B1808" s="148" t="s">
        <v>427</v>
      </c>
      <c r="C1808" s="149">
        <v>43.73</v>
      </c>
      <c r="D1808" t="str">
        <f t="shared" si="58"/>
        <v>4МР/ДУ-3/КЛ-23</v>
      </c>
      <c r="E1808" t="str">
        <f t="shared" si="59"/>
        <v>Начисление услуг 00000002779 от 31.03.2024 23:59:59</v>
      </c>
    </row>
    <row r="1809" spans="1:5" x14ac:dyDescent="0.3">
      <c r="A1809" s="148" t="s">
        <v>743</v>
      </c>
      <c r="B1809" s="148"/>
      <c r="C1809" s="149">
        <v>43.73</v>
      </c>
      <c r="D1809" t="str">
        <f t="shared" si="58"/>
        <v>Начисление услуг 00000002779 от 31.03.2024 23:59:59</v>
      </c>
      <c r="E1809" t="str">
        <f t="shared" si="59"/>
        <v>л/с №0000000127524</v>
      </c>
    </row>
    <row r="1810" spans="1:5" x14ac:dyDescent="0.3">
      <c r="A1810" s="150" t="s">
        <v>881</v>
      </c>
      <c r="B1810" s="150"/>
      <c r="C1810" s="149">
        <v>43.73</v>
      </c>
      <c r="D1810" t="str">
        <f t="shared" si="58"/>
        <v>л/с №0000000127524</v>
      </c>
      <c r="E1810" t="str">
        <f t="shared" si="59"/>
        <v>4МР/ДУ-3/КЛ-24Втор-1</v>
      </c>
    </row>
    <row r="1811" spans="1:5" x14ac:dyDescent="0.3">
      <c r="A1811" s="148" t="s">
        <v>428</v>
      </c>
      <c r="B1811" s="148" t="s">
        <v>429</v>
      </c>
      <c r="C1811" s="149">
        <v>21.4</v>
      </c>
      <c r="D1811" t="str">
        <f t="shared" si="58"/>
        <v>4МР/ДУ-3/КЛ-24Втор-1</v>
      </c>
      <c r="E1811" t="str">
        <f t="shared" si="59"/>
        <v>Начисление услуг 00000002779 от 31.03.2024 23:59:59</v>
      </c>
    </row>
    <row r="1812" spans="1:5" x14ac:dyDescent="0.3">
      <c r="A1812" s="148" t="s">
        <v>744</v>
      </c>
      <c r="B1812" s="148"/>
      <c r="C1812" s="149">
        <v>21.4</v>
      </c>
      <c r="D1812" t="str">
        <f t="shared" si="58"/>
        <v>Начисление услуг 00000002779 от 31.03.2024 23:59:59</v>
      </c>
      <c r="E1812" t="str">
        <f t="shared" si="59"/>
        <v>л/с №0000000093817</v>
      </c>
    </row>
    <row r="1813" spans="1:5" x14ac:dyDescent="0.3">
      <c r="A1813" s="150" t="s">
        <v>881</v>
      </c>
      <c r="B1813" s="150"/>
      <c r="C1813" s="149">
        <v>21.4</v>
      </c>
      <c r="D1813" t="str">
        <f t="shared" si="58"/>
        <v>л/с №0000000093817</v>
      </c>
      <c r="E1813" t="str">
        <f t="shared" si="59"/>
        <v>4МР/ДУ-3/КЛ-25</v>
      </c>
    </row>
    <row r="1814" spans="1:5" x14ac:dyDescent="0.3">
      <c r="A1814" s="148" t="s">
        <v>430</v>
      </c>
      <c r="B1814" s="148" t="s">
        <v>431</v>
      </c>
      <c r="C1814" s="149">
        <v>26.05</v>
      </c>
      <c r="D1814" t="str">
        <f t="shared" si="58"/>
        <v>4МР/ДУ-3/КЛ-25</v>
      </c>
      <c r="E1814" t="str">
        <f t="shared" si="59"/>
        <v>Начисление услуг 00000002779 от 31.03.2024 23:59:59</v>
      </c>
    </row>
    <row r="1815" spans="1:5" x14ac:dyDescent="0.3">
      <c r="A1815" s="148" t="s">
        <v>745</v>
      </c>
      <c r="B1815" s="148"/>
      <c r="C1815" s="149">
        <v>26.05</v>
      </c>
      <c r="D1815" t="str">
        <f t="shared" si="58"/>
        <v>Начисление услуг 00000002779 от 31.03.2024 23:59:59</v>
      </c>
      <c r="E1815" t="str">
        <f t="shared" si="59"/>
        <v>л/с №0000000093818</v>
      </c>
    </row>
    <row r="1816" spans="1:5" x14ac:dyDescent="0.3">
      <c r="A1816" s="150" t="s">
        <v>881</v>
      </c>
      <c r="B1816" s="150"/>
      <c r="C1816" s="149">
        <v>26.05</v>
      </c>
      <c r="D1816" t="str">
        <f t="shared" si="58"/>
        <v>л/с №0000000093818</v>
      </c>
      <c r="E1816" t="str">
        <f t="shared" si="59"/>
        <v>4МР/ДУ-3/КЛ-26</v>
      </c>
    </row>
    <row r="1817" spans="1:5" x14ac:dyDescent="0.3">
      <c r="A1817" s="148" t="s">
        <v>432</v>
      </c>
      <c r="B1817" s="148" t="s">
        <v>433</v>
      </c>
      <c r="C1817" s="149">
        <v>26.05</v>
      </c>
      <c r="D1817" t="str">
        <f t="shared" si="58"/>
        <v>4МР/ДУ-3/КЛ-26</v>
      </c>
      <c r="E1817" t="str">
        <f t="shared" si="59"/>
        <v>Начисление услуг 00000002779 от 31.03.2024 23:59:59</v>
      </c>
    </row>
    <row r="1818" spans="1:5" x14ac:dyDescent="0.3">
      <c r="A1818" s="148" t="s">
        <v>746</v>
      </c>
      <c r="B1818" s="148"/>
      <c r="C1818" s="149">
        <v>26.05</v>
      </c>
      <c r="D1818" t="str">
        <f t="shared" si="58"/>
        <v>Начисление услуг 00000002779 от 31.03.2024 23:59:59</v>
      </c>
      <c r="E1818" t="str">
        <f t="shared" si="59"/>
        <v>л/с №0000000095846</v>
      </c>
    </row>
    <row r="1819" spans="1:5" x14ac:dyDescent="0.3">
      <c r="A1819" s="150" t="s">
        <v>881</v>
      </c>
      <c r="B1819" s="150"/>
      <c r="C1819" s="149">
        <v>26.05</v>
      </c>
      <c r="D1819" t="str">
        <f t="shared" si="58"/>
        <v>л/с №0000000095846</v>
      </c>
      <c r="E1819" t="str">
        <f t="shared" si="59"/>
        <v>4МР/ДУ-3/КЛ-27</v>
      </c>
    </row>
    <row r="1820" spans="1:5" x14ac:dyDescent="0.3">
      <c r="A1820" s="148" t="s">
        <v>434</v>
      </c>
      <c r="B1820" s="148" t="s">
        <v>435</v>
      </c>
      <c r="C1820" s="149">
        <v>41.87</v>
      </c>
      <c r="D1820" t="str">
        <f t="shared" si="58"/>
        <v>4МР/ДУ-3/КЛ-27</v>
      </c>
      <c r="E1820" t="str">
        <f t="shared" si="59"/>
        <v>Начисление услуг 00000002779 от 31.03.2024 23:59:59</v>
      </c>
    </row>
    <row r="1821" spans="1:5" x14ac:dyDescent="0.3">
      <c r="A1821" s="148" t="s">
        <v>747</v>
      </c>
      <c r="B1821" s="148"/>
      <c r="C1821" s="149">
        <v>41.87</v>
      </c>
      <c r="D1821" t="str">
        <f t="shared" si="58"/>
        <v>Начисление услуг 00000002779 от 31.03.2024 23:59:59</v>
      </c>
      <c r="E1821" t="str">
        <f t="shared" si="59"/>
        <v>л/с №0000000094850</v>
      </c>
    </row>
    <row r="1822" spans="1:5" x14ac:dyDescent="0.3">
      <c r="A1822" s="150" t="s">
        <v>881</v>
      </c>
      <c r="B1822" s="150"/>
      <c r="C1822" s="149">
        <v>41.87</v>
      </c>
      <c r="D1822" t="str">
        <f t="shared" si="58"/>
        <v>л/с №0000000094850</v>
      </c>
      <c r="E1822" t="str">
        <f t="shared" si="59"/>
        <v>4МР/ДУ-3/КЛ-28</v>
      </c>
    </row>
    <row r="1823" spans="1:5" x14ac:dyDescent="0.3">
      <c r="A1823" s="148" t="s">
        <v>436</v>
      </c>
      <c r="B1823" s="148" t="s">
        <v>437</v>
      </c>
      <c r="C1823" s="149">
        <v>36.28</v>
      </c>
      <c r="D1823" t="str">
        <f t="shared" si="58"/>
        <v>4МР/ДУ-3/КЛ-28</v>
      </c>
      <c r="E1823" t="str">
        <f t="shared" si="59"/>
        <v>Начисление услуг 00000002779 от 31.03.2024 23:59:59</v>
      </c>
    </row>
    <row r="1824" spans="1:5" x14ac:dyDescent="0.3">
      <c r="A1824" s="148" t="s">
        <v>748</v>
      </c>
      <c r="B1824" s="148"/>
      <c r="C1824" s="149">
        <v>36.28</v>
      </c>
      <c r="D1824" t="str">
        <f t="shared" si="58"/>
        <v>Начисление услуг 00000002779 от 31.03.2024 23:59:59</v>
      </c>
      <c r="E1824" t="str">
        <f t="shared" si="59"/>
        <v>л/с №0000000093706</v>
      </c>
    </row>
    <row r="1825" spans="1:5" x14ac:dyDescent="0.3">
      <c r="A1825" s="150" t="s">
        <v>881</v>
      </c>
      <c r="B1825" s="150"/>
      <c r="C1825" s="149">
        <v>36.28</v>
      </c>
      <c r="D1825" t="str">
        <f t="shared" si="58"/>
        <v>л/с №0000000093706</v>
      </c>
      <c r="E1825" t="str">
        <f t="shared" si="59"/>
        <v>4МР/ДУ-3/КЛ-29</v>
      </c>
    </row>
    <row r="1826" spans="1:5" x14ac:dyDescent="0.3">
      <c r="A1826" s="148" t="s">
        <v>438</v>
      </c>
      <c r="B1826" s="148" t="s">
        <v>439</v>
      </c>
      <c r="C1826" s="149">
        <v>33.49</v>
      </c>
      <c r="D1826" t="str">
        <f t="shared" si="58"/>
        <v>4МР/ДУ-3/КЛ-29</v>
      </c>
      <c r="E1826" t="str">
        <f t="shared" si="59"/>
        <v>Начисление услуг 00000002779 от 31.03.2024 23:59:59</v>
      </c>
    </row>
    <row r="1827" spans="1:5" x14ac:dyDescent="0.3">
      <c r="A1827" s="148" t="s">
        <v>749</v>
      </c>
      <c r="B1827" s="148"/>
      <c r="C1827" s="149">
        <v>33.49</v>
      </c>
      <c r="D1827" t="str">
        <f t="shared" si="58"/>
        <v>Начисление услуг 00000002779 от 31.03.2024 23:59:59</v>
      </c>
      <c r="E1827" t="str">
        <f t="shared" si="59"/>
        <v>л/с №0000000093707</v>
      </c>
    </row>
    <row r="1828" spans="1:5" x14ac:dyDescent="0.3">
      <c r="A1828" s="150" t="s">
        <v>881</v>
      </c>
      <c r="B1828" s="150"/>
      <c r="C1828" s="149">
        <v>33.49</v>
      </c>
      <c r="D1828" t="str">
        <f t="shared" si="58"/>
        <v>л/с №0000000093707</v>
      </c>
      <c r="E1828" t="str">
        <f t="shared" si="59"/>
        <v>4МР/ДУ-3/КЛ-02</v>
      </c>
    </row>
    <row r="1829" spans="1:5" x14ac:dyDescent="0.3">
      <c r="A1829" s="148" t="s">
        <v>440</v>
      </c>
      <c r="B1829" s="148" t="s">
        <v>441</v>
      </c>
      <c r="C1829" s="149">
        <v>23.26</v>
      </c>
      <c r="D1829" t="str">
        <f t="shared" si="58"/>
        <v>4МР/ДУ-3/КЛ-02</v>
      </c>
      <c r="E1829" t="str">
        <f t="shared" si="59"/>
        <v>Начисление услуг 00000002779 от 31.03.2024 23:59:59</v>
      </c>
    </row>
    <row r="1830" spans="1:5" x14ac:dyDescent="0.3">
      <c r="A1830" s="148" t="s">
        <v>750</v>
      </c>
      <c r="B1830" s="148"/>
      <c r="C1830" s="149">
        <v>23.26</v>
      </c>
      <c r="D1830" t="str">
        <f t="shared" si="58"/>
        <v>Начисление услуг 00000002779 от 31.03.2024 23:59:59</v>
      </c>
      <c r="E1830" t="str">
        <f t="shared" si="59"/>
        <v>л/с №0000000093703</v>
      </c>
    </row>
    <row r="1831" spans="1:5" x14ac:dyDescent="0.3">
      <c r="A1831" s="150" t="s">
        <v>881</v>
      </c>
      <c r="B1831" s="150"/>
      <c r="C1831" s="149">
        <v>23.26</v>
      </c>
      <c r="D1831" t="str">
        <f t="shared" si="58"/>
        <v>л/с №0000000093703</v>
      </c>
      <c r="E1831" t="str">
        <f t="shared" si="59"/>
        <v>4МР/ДУ-3/КЛ-30</v>
      </c>
    </row>
    <row r="1832" spans="1:5" x14ac:dyDescent="0.3">
      <c r="A1832" s="148" t="s">
        <v>442</v>
      </c>
      <c r="B1832" s="148" t="s">
        <v>443</v>
      </c>
      <c r="C1832" s="149">
        <v>33.49</v>
      </c>
      <c r="D1832" t="str">
        <f t="shared" si="58"/>
        <v>4МР/ДУ-3/КЛ-30</v>
      </c>
      <c r="E1832" t="str">
        <f t="shared" si="59"/>
        <v>Начисление услуг 00000002779 от 31.03.2024 23:59:59</v>
      </c>
    </row>
    <row r="1833" spans="1:5" x14ac:dyDescent="0.3">
      <c r="A1833" s="148" t="s">
        <v>751</v>
      </c>
      <c r="B1833" s="148"/>
      <c r="C1833" s="149">
        <v>33.49</v>
      </c>
      <c r="D1833" t="str">
        <f t="shared" si="58"/>
        <v>Начисление услуг 00000002779 от 31.03.2024 23:59:59</v>
      </c>
      <c r="E1833" t="str">
        <f t="shared" si="59"/>
        <v>л/с №0000000093709</v>
      </c>
    </row>
    <row r="1834" spans="1:5" x14ac:dyDescent="0.3">
      <c r="A1834" s="150" t="s">
        <v>881</v>
      </c>
      <c r="B1834" s="150"/>
      <c r="C1834" s="149">
        <v>33.49</v>
      </c>
      <c r="D1834" t="str">
        <f t="shared" si="58"/>
        <v>л/с №0000000093709</v>
      </c>
      <c r="E1834" t="str">
        <f t="shared" si="59"/>
        <v>4МР/ДУ-3/КЛ-31</v>
      </c>
    </row>
    <row r="1835" spans="1:5" x14ac:dyDescent="0.3">
      <c r="A1835" s="148" t="s">
        <v>444</v>
      </c>
      <c r="B1835" s="148" t="s">
        <v>445</v>
      </c>
      <c r="C1835" s="149">
        <v>33.49</v>
      </c>
      <c r="D1835" t="str">
        <f t="shared" si="58"/>
        <v>4МР/ДУ-3/КЛ-31</v>
      </c>
      <c r="E1835" t="str">
        <f t="shared" si="59"/>
        <v>Начисление услуг 00000002779 от 31.03.2024 23:59:59</v>
      </c>
    </row>
    <row r="1836" spans="1:5" x14ac:dyDescent="0.3">
      <c r="A1836" s="148" t="s">
        <v>752</v>
      </c>
      <c r="B1836" s="148"/>
      <c r="C1836" s="149">
        <v>33.49</v>
      </c>
      <c r="D1836" t="str">
        <f t="shared" si="58"/>
        <v>Начисление услуг 00000002779 от 31.03.2024 23:59:59</v>
      </c>
      <c r="E1836" t="str">
        <f t="shared" si="59"/>
        <v>л/с №0000000093710</v>
      </c>
    </row>
    <row r="1837" spans="1:5" x14ac:dyDescent="0.3">
      <c r="A1837" s="150" t="s">
        <v>881</v>
      </c>
      <c r="B1837" s="150"/>
      <c r="C1837" s="149">
        <v>33.49</v>
      </c>
      <c r="D1837" t="str">
        <f t="shared" si="58"/>
        <v>л/с №0000000093710</v>
      </c>
      <c r="E1837" t="str">
        <f t="shared" si="59"/>
        <v>4МР/ДУ-3/КЛ-32</v>
      </c>
    </row>
    <row r="1838" spans="1:5" x14ac:dyDescent="0.3">
      <c r="A1838" s="148" t="s">
        <v>446</v>
      </c>
      <c r="B1838" s="148" t="s">
        <v>447</v>
      </c>
      <c r="C1838" s="149">
        <v>33.49</v>
      </c>
      <c r="D1838" t="str">
        <f t="shared" si="58"/>
        <v>4МР/ДУ-3/КЛ-32</v>
      </c>
      <c r="E1838" t="str">
        <f t="shared" si="59"/>
        <v>Начисление услуг 00000002779 от 31.03.2024 23:59:59</v>
      </c>
    </row>
    <row r="1839" spans="1:5" x14ac:dyDescent="0.3">
      <c r="A1839" s="148" t="s">
        <v>753</v>
      </c>
      <c r="B1839" s="148"/>
      <c r="C1839" s="149">
        <v>33.49</v>
      </c>
      <c r="D1839" t="str">
        <f t="shared" si="58"/>
        <v>Начисление услуг 00000002779 от 31.03.2024 23:59:59</v>
      </c>
      <c r="E1839" t="str">
        <f t="shared" si="59"/>
        <v>л/с №0000001155111</v>
      </c>
    </row>
    <row r="1840" spans="1:5" x14ac:dyDescent="0.3">
      <c r="A1840" s="150" t="s">
        <v>881</v>
      </c>
      <c r="B1840" s="150"/>
      <c r="C1840" s="149">
        <v>33.49</v>
      </c>
      <c r="D1840" t="str">
        <f t="shared" si="58"/>
        <v>л/с №0000001155111</v>
      </c>
      <c r="E1840" t="str">
        <f t="shared" si="59"/>
        <v>4МР/ДУ-3/КЛ-33/Втор-1</v>
      </c>
    </row>
    <row r="1841" spans="1:5" x14ac:dyDescent="0.3">
      <c r="A1841" s="148" t="s">
        <v>449</v>
      </c>
      <c r="B1841" s="148" t="s">
        <v>448</v>
      </c>
      <c r="C1841" s="149">
        <v>33.49</v>
      </c>
      <c r="D1841" t="str">
        <f t="shared" si="58"/>
        <v>4МР/ДУ-3/КЛ-33/Втор-1</v>
      </c>
      <c r="E1841" t="str">
        <f t="shared" si="59"/>
        <v>Начисление услуг 00000002779 от 31.03.2024 23:59:59</v>
      </c>
    </row>
    <row r="1842" spans="1:5" x14ac:dyDescent="0.3">
      <c r="A1842" s="148" t="s">
        <v>754</v>
      </c>
      <c r="B1842" s="148"/>
      <c r="C1842" s="149">
        <v>33.49</v>
      </c>
      <c r="D1842" t="str">
        <f t="shared" si="58"/>
        <v>Начисление услуг 00000002779 от 31.03.2024 23:59:59</v>
      </c>
      <c r="E1842" t="str">
        <f t="shared" si="59"/>
        <v>л/с №0000000094408</v>
      </c>
    </row>
    <row r="1843" spans="1:5" x14ac:dyDescent="0.3">
      <c r="A1843" s="150" t="s">
        <v>881</v>
      </c>
      <c r="B1843" s="150"/>
      <c r="C1843" s="149">
        <v>33.49</v>
      </c>
      <c r="D1843" t="str">
        <f t="shared" si="58"/>
        <v>л/с №0000000094408</v>
      </c>
      <c r="E1843" t="str">
        <f t="shared" si="59"/>
        <v>4МР/ДУ-3/КЛ-34</v>
      </c>
    </row>
    <row r="1844" spans="1:5" x14ac:dyDescent="0.3">
      <c r="A1844" s="148" t="s">
        <v>450</v>
      </c>
      <c r="B1844" s="148" t="s">
        <v>451</v>
      </c>
      <c r="C1844" s="149">
        <v>70.709999999999994</v>
      </c>
      <c r="D1844" t="str">
        <f t="shared" si="58"/>
        <v>4МР/ДУ-3/КЛ-34</v>
      </c>
      <c r="E1844" t="str">
        <f t="shared" si="59"/>
        <v>Начисление услуг 00000002779 от 31.03.2024 23:59:59</v>
      </c>
    </row>
    <row r="1845" spans="1:5" x14ac:dyDescent="0.3">
      <c r="A1845" s="148" t="s">
        <v>755</v>
      </c>
      <c r="B1845" s="148"/>
      <c r="C1845" s="149">
        <v>70.709999999999994</v>
      </c>
      <c r="D1845" t="str">
        <f t="shared" si="58"/>
        <v>Начисление услуг 00000002779 от 31.03.2024 23:59:59</v>
      </c>
      <c r="E1845" t="str">
        <f t="shared" si="59"/>
        <v>л/с №0000000093695</v>
      </c>
    </row>
    <row r="1846" spans="1:5" x14ac:dyDescent="0.3">
      <c r="A1846" s="150" t="s">
        <v>881</v>
      </c>
      <c r="B1846" s="150"/>
      <c r="C1846" s="149">
        <v>70.709999999999994</v>
      </c>
      <c r="D1846" t="str">
        <f t="shared" si="58"/>
        <v>л/с №0000000093695</v>
      </c>
      <c r="E1846" t="str">
        <f t="shared" si="59"/>
        <v>4МР/ДУ-3/КЛ-35</v>
      </c>
    </row>
    <row r="1847" spans="1:5" x14ac:dyDescent="0.3">
      <c r="A1847" s="148" t="s">
        <v>452</v>
      </c>
      <c r="B1847" s="148" t="s">
        <v>453</v>
      </c>
      <c r="C1847" s="149">
        <v>55.82</v>
      </c>
      <c r="D1847" t="str">
        <f t="shared" si="58"/>
        <v>4МР/ДУ-3/КЛ-35</v>
      </c>
      <c r="E1847" t="str">
        <f t="shared" si="59"/>
        <v>Начисление услуг 00000002779 от 31.03.2024 23:59:59</v>
      </c>
    </row>
    <row r="1848" spans="1:5" x14ac:dyDescent="0.3">
      <c r="A1848" s="148" t="s">
        <v>756</v>
      </c>
      <c r="B1848" s="148"/>
      <c r="C1848" s="149">
        <v>55.82</v>
      </c>
      <c r="D1848" t="str">
        <f t="shared" si="58"/>
        <v>Начисление услуг 00000002779 от 31.03.2024 23:59:59</v>
      </c>
      <c r="E1848" t="str">
        <f t="shared" si="59"/>
        <v>л/с №0000000093977</v>
      </c>
    </row>
    <row r="1849" spans="1:5" x14ac:dyDescent="0.3">
      <c r="A1849" s="150" t="s">
        <v>881</v>
      </c>
      <c r="B1849" s="150"/>
      <c r="C1849" s="149">
        <v>55.82</v>
      </c>
      <c r="D1849" t="str">
        <f t="shared" si="58"/>
        <v>л/с №0000000093977</v>
      </c>
      <c r="E1849" t="str">
        <f t="shared" si="59"/>
        <v>4МР/ДУ-3/КЛ-36</v>
      </c>
    </row>
    <row r="1850" spans="1:5" x14ac:dyDescent="0.3">
      <c r="A1850" s="148" t="s">
        <v>454</v>
      </c>
      <c r="B1850" s="148" t="s">
        <v>455</v>
      </c>
      <c r="C1850" s="149">
        <v>55.82</v>
      </c>
      <c r="D1850" t="str">
        <f t="shared" si="58"/>
        <v>4МР/ДУ-3/КЛ-36</v>
      </c>
      <c r="E1850" t="str">
        <f t="shared" si="59"/>
        <v>Начисление услуг 00000002779 от 31.03.2024 23:59:59</v>
      </c>
    </row>
    <row r="1851" spans="1:5" x14ac:dyDescent="0.3">
      <c r="A1851" s="148" t="s">
        <v>757</v>
      </c>
      <c r="B1851" s="148"/>
      <c r="C1851" s="149">
        <v>55.82</v>
      </c>
      <c r="D1851" t="str">
        <f t="shared" si="58"/>
        <v>Начисление услуг 00000002779 от 31.03.2024 23:59:59</v>
      </c>
      <c r="E1851" t="str">
        <f t="shared" si="59"/>
        <v>л/с №0000000093700</v>
      </c>
    </row>
    <row r="1852" spans="1:5" x14ac:dyDescent="0.3">
      <c r="A1852" s="150" t="s">
        <v>881</v>
      </c>
      <c r="B1852" s="150"/>
      <c r="C1852" s="149">
        <v>55.82</v>
      </c>
      <c r="D1852" t="str">
        <f t="shared" si="58"/>
        <v>л/с №0000000093700</v>
      </c>
      <c r="E1852" t="str">
        <f t="shared" si="59"/>
        <v>4МР/ДУ-3/КЛ-37</v>
      </c>
    </row>
    <row r="1853" spans="1:5" x14ac:dyDescent="0.3">
      <c r="A1853" s="148" t="s">
        <v>456</v>
      </c>
      <c r="B1853" s="148" t="s">
        <v>457</v>
      </c>
      <c r="C1853" s="149">
        <v>54.89</v>
      </c>
      <c r="D1853" t="str">
        <f t="shared" si="58"/>
        <v>4МР/ДУ-3/КЛ-37</v>
      </c>
      <c r="E1853" t="str">
        <f t="shared" si="59"/>
        <v>Начисление услуг 00000002779 от 31.03.2024 23:59:59</v>
      </c>
    </row>
    <row r="1854" spans="1:5" x14ac:dyDescent="0.3">
      <c r="A1854" s="148" t="s">
        <v>758</v>
      </c>
      <c r="B1854" s="148"/>
      <c r="C1854" s="149">
        <v>54.89</v>
      </c>
      <c r="D1854" t="str">
        <f t="shared" si="58"/>
        <v>Начисление услуг 00000002779 от 31.03.2024 23:59:59</v>
      </c>
      <c r="E1854" t="str">
        <f t="shared" si="59"/>
        <v>л/с №0000000094307</v>
      </c>
    </row>
    <row r="1855" spans="1:5" x14ac:dyDescent="0.3">
      <c r="A1855" s="150" t="s">
        <v>881</v>
      </c>
      <c r="B1855" s="150"/>
      <c r="C1855" s="149">
        <v>54.89</v>
      </c>
      <c r="D1855" t="str">
        <f t="shared" si="58"/>
        <v>л/с №0000000094307</v>
      </c>
      <c r="E1855" t="str">
        <f t="shared" si="59"/>
        <v>4МР/ДУ-3/КЛ-38</v>
      </c>
    </row>
    <row r="1856" spans="1:5" x14ac:dyDescent="0.3">
      <c r="A1856" s="148" t="s">
        <v>458</v>
      </c>
      <c r="B1856" s="148" t="s">
        <v>459</v>
      </c>
      <c r="C1856" s="149">
        <v>54.89</v>
      </c>
      <c r="D1856" t="str">
        <f t="shared" si="58"/>
        <v>4МР/ДУ-3/КЛ-38</v>
      </c>
      <c r="E1856" t="str">
        <f t="shared" si="59"/>
        <v>Начисление услуг 00000002779 от 31.03.2024 23:59:59</v>
      </c>
    </row>
    <row r="1857" spans="1:5" x14ac:dyDescent="0.3">
      <c r="A1857" s="148" t="s">
        <v>759</v>
      </c>
      <c r="B1857" s="148"/>
      <c r="C1857" s="149">
        <v>54.89</v>
      </c>
      <c r="D1857" t="str">
        <f t="shared" si="58"/>
        <v>Начисление услуг 00000002779 от 31.03.2024 23:59:59</v>
      </c>
      <c r="E1857" t="str">
        <f t="shared" si="59"/>
        <v>л/с №0000000093814</v>
      </c>
    </row>
    <row r="1858" spans="1:5" x14ac:dyDescent="0.3">
      <c r="A1858" s="150" t="s">
        <v>881</v>
      </c>
      <c r="B1858" s="150"/>
      <c r="C1858" s="149">
        <v>54.89</v>
      </c>
      <c r="D1858" t="str">
        <f t="shared" si="58"/>
        <v>л/с №0000000093814</v>
      </c>
      <c r="E1858" t="str">
        <f t="shared" si="59"/>
        <v>4МР/ДУ-3/КЛ-39</v>
      </c>
    </row>
    <row r="1859" spans="1:5" x14ac:dyDescent="0.3">
      <c r="A1859" s="148" t="s">
        <v>460</v>
      </c>
      <c r="B1859" s="148" t="s">
        <v>461</v>
      </c>
      <c r="C1859" s="149">
        <v>40.94</v>
      </c>
      <c r="D1859" t="str">
        <f t="shared" si="58"/>
        <v>4МР/ДУ-3/КЛ-39</v>
      </c>
      <c r="E1859" t="str">
        <f t="shared" si="59"/>
        <v>Начисление услуг 00000002779 от 31.03.2024 23:59:59</v>
      </c>
    </row>
    <row r="1860" spans="1:5" x14ac:dyDescent="0.3">
      <c r="A1860" s="148" t="s">
        <v>760</v>
      </c>
      <c r="B1860" s="148"/>
      <c r="C1860" s="149">
        <v>40.94</v>
      </c>
      <c r="D1860" t="str">
        <f t="shared" si="58"/>
        <v>Начисление услуг 00000002779 от 31.03.2024 23:59:59</v>
      </c>
      <c r="E1860" t="str">
        <f t="shared" si="59"/>
        <v>л/с №0000000093702</v>
      </c>
    </row>
    <row r="1861" spans="1:5" x14ac:dyDescent="0.3">
      <c r="A1861" s="150" t="s">
        <v>881</v>
      </c>
      <c r="B1861" s="150"/>
      <c r="C1861" s="149">
        <v>40.94</v>
      </c>
      <c r="D1861" t="str">
        <f t="shared" si="58"/>
        <v>л/с №0000000093702</v>
      </c>
      <c r="E1861" t="str">
        <f t="shared" si="59"/>
        <v>4МР/ДУ-3/КЛ-03</v>
      </c>
    </row>
    <row r="1862" spans="1:5" x14ac:dyDescent="0.3">
      <c r="A1862" s="148" t="s">
        <v>462</v>
      </c>
      <c r="B1862" s="148" t="s">
        <v>463</v>
      </c>
      <c r="C1862" s="149">
        <v>23.26</v>
      </c>
      <c r="D1862" t="str">
        <f t="shared" si="58"/>
        <v>4МР/ДУ-3/КЛ-03</v>
      </c>
      <c r="E1862" t="str">
        <f t="shared" si="59"/>
        <v>Начисление услуг 00000002779 от 31.03.2024 23:59:59</v>
      </c>
    </row>
    <row r="1863" spans="1:5" x14ac:dyDescent="0.3">
      <c r="A1863" s="148" t="s">
        <v>761</v>
      </c>
      <c r="B1863" s="148"/>
      <c r="C1863" s="149">
        <v>23.26</v>
      </c>
      <c r="D1863" t="str">
        <f t="shared" si="58"/>
        <v>Начисление услуг 00000002779 от 31.03.2024 23:59:59</v>
      </c>
      <c r="E1863" t="str">
        <f t="shared" si="59"/>
        <v>л/с №0000000095847</v>
      </c>
    </row>
    <row r="1864" spans="1:5" x14ac:dyDescent="0.3">
      <c r="A1864" s="150" t="s">
        <v>881</v>
      </c>
      <c r="B1864" s="150"/>
      <c r="C1864" s="149">
        <v>23.26</v>
      </c>
      <c r="D1864" t="str">
        <f t="shared" si="58"/>
        <v>л/с №0000000095847</v>
      </c>
      <c r="E1864" t="str">
        <f t="shared" si="59"/>
        <v>4МР/ДУ-3/КЛ-40</v>
      </c>
    </row>
    <row r="1865" spans="1:5" x14ac:dyDescent="0.3">
      <c r="A1865" s="148" t="s">
        <v>464</v>
      </c>
      <c r="B1865" s="148" t="s">
        <v>465</v>
      </c>
      <c r="C1865" s="149">
        <v>35.35</v>
      </c>
      <c r="D1865" t="str">
        <f t="shared" si="58"/>
        <v>4МР/ДУ-3/КЛ-40</v>
      </c>
      <c r="E1865" t="str">
        <f t="shared" si="59"/>
        <v>Начисление услуг 00000002779 от 31.03.2024 23:59:59</v>
      </c>
    </row>
    <row r="1866" spans="1:5" x14ac:dyDescent="0.3">
      <c r="A1866" s="148" t="s">
        <v>762</v>
      </c>
      <c r="B1866" s="148"/>
      <c r="C1866" s="149">
        <v>35.35</v>
      </c>
      <c r="D1866" t="str">
        <f t="shared" ref="D1866:D1929" si="60">A1867</f>
        <v>Начисление услуг 00000002779 от 31.03.2024 23:59:59</v>
      </c>
      <c r="E1866" t="str">
        <f t="shared" ref="E1866:E1929" si="61">A1868</f>
        <v>л/с №0000000094078</v>
      </c>
    </row>
    <row r="1867" spans="1:5" x14ac:dyDescent="0.3">
      <c r="A1867" s="150" t="s">
        <v>881</v>
      </c>
      <c r="B1867" s="150"/>
      <c r="C1867" s="149">
        <v>35.35</v>
      </c>
      <c r="D1867" t="str">
        <f t="shared" si="60"/>
        <v>л/с №0000000094078</v>
      </c>
      <c r="E1867" t="str">
        <f t="shared" si="61"/>
        <v>4МР/ДУ-3/КЛ-41</v>
      </c>
    </row>
    <row r="1868" spans="1:5" x14ac:dyDescent="0.3">
      <c r="A1868" s="148" t="s">
        <v>466</v>
      </c>
      <c r="B1868" s="148" t="s">
        <v>467</v>
      </c>
      <c r="C1868" s="149">
        <v>34.42</v>
      </c>
      <c r="D1868" t="str">
        <f t="shared" si="60"/>
        <v>4МР/ДУ-3/КЛ-41</v>
      </c>
      <c r="E1868" t="str">
        <f t="shared" si="61"/>
        <v>Начисление услуг 00000002779 от 31.03.2024 23:59:59</v>
      </c>
    </row>
    <row r="1869" spans="1:5" x14ac:dyDescent="0.3">
      <c r="A1869" s="148" t="s">
        <v>763</v>
      </c>
      <c r="B1869" s="148"/>
      <c r="C1869" s="149">
        <v>34.42</v>
      </c>
      <c r="D1869" t="str">
        <f t="shared" si="60"/>
        <v>Начисление услуг 00000002779 от 31.03.2024 23:59:59</v>
      </c>
      <c r="E1869" t="str">
        <f t="shared" si="61"/>
        <v>л/с №0000000093694</v>
      </c>
    </row>
    <row r="1870" spans="1:5" x14ac:dyDescent="0.3">
      <c r="A1870" s="150" t="s">
        <v>881</v>
      </c>
      <c r="B1870" s="150"/>
      <c r="C1870" s="149">
        <v>34.42</v>
      </c>
      <c r="D1870" t="str">
        <f t="shared" si="60"/>
        <v>л/с №0000000093694</v>
      </c>
      <c r="E1870" t="str">
        <f t="shared" si="61"/>
        <v>4МР/ДУ-3/КЛ-42</v>
      </c>
    </row>
    <row r="1871" spans="1:5" x14ac:dyDescent="0.3">
      <c r="A1871" s="148" t="s">
        <v>468</v>
      </c>
      <c r="B1871" s="148" t="s">
        <v>469</v>
      </c>
      <c r="C1871" s="149">
        <v>32.56</v>
      </c>
      <c r="D1871" t="str">
        <f t="shared" si="60"/>
        <v>4МР/ДУ-3/КЛ-42</v>
      </c>
      <c r="E1871" t="str">
        <f t="shared" si="61"/>
        <v>Начисление услуг 00000002779 от 31.03.2024 23:59:59</v>
      </c>
    </row>
    <row r="1872" spans="1:5" x14ac:dyDescent="0.3">
      <c r="A1872" s="148" t="s">
        <v>764</v>
      </c>
      <c r="B1872" s="148"/>
      <c r="C1872" s="149">
        <v>32.56</v>
      </c>
      <c r="D1872" t="str">
        <f t="shared" si="60"/>
        <v>Начисление услуг 00000002779 от 31.03.2024 23:59:59</v>
      </c>
      <c r="E1872" t="str">
        <f t="shared" si="61"/>
        <v>л/с №0000000093812</v>
      </c>
    </row>
    <row r="1873" spans="1:5" x14ac:dyDescent="0.3">
      <c r="A1873" s="150" t="s">
        <v>881</v>
      </c>
      <c r="B1873" s="150"/>
      <c r="C1873" s="149">
        <v>32.56</v>
      </c>
      <c r="D1873" t="str">
        <f t="shared" si="60"/>
        <v>л/с №0000000093812</v>
      </c>
      <c r="E1873" t="str">
        <f t="shared" si="61"/>
        <v>4МР/ДУ-3/КЛ-43</v>
      </c>
    </row>
    <row r="1874" spans="1:5" x14ac:dyDescent="0.3">
      <c r="A1874" s="148" t="s">
        <v>470</v>
      </c>
      <c r="B1874" s="148" t="s">
        <v>471</v>
      </c>
      <c r="C1874" s="149">
        <v>31.63</v>
      </c>
      <c r="D1874" t="str">
        <f t="shared" si="60"/>
        <v>4МР/ДУ-3/КЛ-43</v>
      </c>
      <c r="E1874" t="str">
        <f t="shared" si="61"/>
        <v>Начисление услуг 00000002779 от 31.03.2024 23:59:59</v>
      </c>
    </row>
    <row r="1875" spans="1:5" x14ac:dyDescent="0.3">
      <c r="A1875" s="148" t="s">
        <v>765</v>
      </c>
      <c r="B1875" s="148"/>
      <c r="C1875" s="149">
        <v>31.63</v>
      </c>
      <c r="D1875" t="str">
        <f t="shared" si="60"/>
        <v>Начисление услуг 00000002779 от 31.03.2024 23:59:59</v>
      </c>
      <c r="E1875" t="str">
        <f t="shared" si="61"/>
        <v>л/с №0000000093813</v>
      </c>
    </row>
    <row r="1876" spans="1:5" x14ac:dyDescent="0.3">
      <c r="A1876" s="150" t="s">
        <v>881</v>
      </c>
      <c r="B1876" s="150"/>
      <c r="C1876" s="149">
        <v>31.63</v>
      </c>
      <c r="D1876" t="str">
        <f t="shared" si="60"/>
        <v>л/с №0000000093813</v>
      </c>
      <c r="E1876" t="str">
        <f t="shared" si="61"/>
        <v>4МР/ДУ-3/КЛ-44</v>
      </c>
    </row>
    <row r="1877" spans="1:5" x14ac:dyDescent="0.3">
      <c r="A1877" s="148" t="s">
        <v>472</v>
      </c>
      <c r="B1877" s="148" t="s">
        <v>473</v>
      </c>
      <c r="C1877" s="149">
        <v>26.98</v>
      </c>
      <c r="D1877" t="str">
        <f t="shared" si="60"/>
        <v>4МР/ДУ-3/КЛ-44</v>
      </c>
      <c r="E1877" t="str">
        <f t="shared" si="61"/>
        <v>Начисление услуг 00000002779 от 31.03.2024 23:59:59</v>
      </c>
    </row>
    <row r="1878" spans="1:5" x14ac:dyDescent="0.3">
      <c r="A1878" s="148" t="s">
        <v>766</v>
      </c>
      <c r="B1878" s="148"/>
      <c r="C1878" s="149">
        <v>26.98</v>
      </c>
      <c r="D1878" t="str">
        <f t="shared" si="60"/>
        <v>Начисление услуг 00000002779 от 31.03.2024 23:59:59</v>
      </c>
      <c r="E1878" t="str">
        <f t="shared" si="61"/>
        <v>л/с №0000000095848</v>
      </c>
    </row>
    <row r="1879" spans="1:5" x14ac:dyDescent="0.3">
      <c r="A1879" s="150" t="s">
        <v>881</v>
      </c>
      <c r="B1879" s="150"/>
      <c r="C1879" s="149">
        <v>26.98</v>
      </c>
      <c r="D1879" t="str">
        <f t="shared" si="60"/>
        <v>л/с №0000000095848</v>
      </c>
      <c r="E1879" t="str">
        <f t="shared" si="61"/>
        <v>4МР/ДУ-3/КЛ-45</v>
      </c>
    </row>
    <row r="1880" spans="1:5" x14ac:dyDescent="0.3">
      <c r="A1880" s="148" t="s">
        <v>474</v>
      </c>
      <c r="B1880" s="148" t="s">
        <v>475</v>
      </c>
      <c r="C1880" s="149">
        <v>32.56</v>
      </c>
      <c r="D1880" t="str">
        <f t="shared" si="60"/>
        <v>4МР/ДУ-3/КЛ-45</v>
      </c>
      <c r="E1880" t="str">
        <f t="shared" si="61"/>
        <v>Начисление услуг 00000002779 от 31.03.2024 23:59:59</v>
      </c>
    </row>
    <row r="1881" spans="1:5" x14ac:dyDescent="0.3">
      <c r="A1881" s="148" t="s">
        <v>767</v>
      </c>
      <c r="B1881" s="148"/>
      <c r="C1881" s="149">
        <v>32.56</v>
      </c>
      <c r="D1881" t="str">
        <f t="shared" si="60"/>
        <v>Начисление услуг 00000002779 от 31.03.2024 23:59:59</v>
      </c>
      <c r="E1881" t="str">
        <f t="shared" si="61"/>
        <v>л/с №0000000095849</v>
      </c>
    </row>
    <row r="1882" spans="1:5" x14ac:dyDescent="0.3">
      <c r="A1882" s="150" t="s">
        <v>881</v>
      </c>
      <c r="B1882" s="150"/>
      <c r="C1882" s="149">
        <v>32.56</v>
      </c>
      <c r="D1882" t="str">
        <f t="shared" si="60"/>
        <v>л/с №0000000095849</v>
      </c>
      <c r="E1882" t="str">
        <f t="shared" si="61"/>
        <v>4МР/ДУ-3/КЛ-46</v>
      </c>
    </row>
    <row r="1883" spans="1:5" x14ac:dyDescent="0.3">
      <c r="A1883" s="148" t="s">
        <v>476</v>
      </c>
      <c r="B1883" s="148" t="s">
        <v>477</v>
      </c>
      <c r="C1883" s="149">
        <v>34.42</v>
      </c>
      <c r="D1883" t="str">
        <f t="shared" si="60"/>
        <v>4МР/ДУ-3/КЛ-46</v>
      </c>
      <c r="E1883" t="str">
        <f t="shared" si="61"/>
        <v>Начисление услуг 00000002779 от 31.03.2024 23:59:59</v>
      </c>
    </row>
    <row r="1884" spans="1:5" x14ac:dyDescent="0.3">
      <c r="A1884" s="148" t="s">
        <v>768</v>
      </c>
      <c r="B1884" s="148"/>
      <c r="C1884" s="149">
        <v>34.42</v>
      </c>
      <c r="D1884" t="str">
        <f t="shared" si="60"/>
        <v>Начисление услуг 00000002779 от 31.03.2024 23:59:59</v>
      </c>
      <c r="E1884" t="str">
        <f t="shared" si="61"/>
        <v>л/с №0000000095919</v>
      </c>
    </row>
    <row r="1885" spans="1:5" x14ac:dyDescent="0.3">
      <c r="A1885" s="150" t="s">
        <v>881</v>
      </c>
      <c r="B1885" s="150"/>
      <c r="C1885" s="149">
        <v>34.42</v>
      </c>
      <c r="D1885" t="str">
        <f t="shared" si="60"/>
        <v>л/с №0000000095919</v>
      </c>
      <c r="E1885" t="str">
        <f t="shared" si="61"/>
        <v>4МР/ДУ-3/КЛ-47</v>
      </c>
    </row>
    <row r="1886" spans="1:5" x14ac:dyDescent="0.3">
      <c r="A1886" s="148" t="s">
        <v>478</v>
      </c>
      <c r="B1886" s="148" t="s">
        <v>479</v>
      </c>
      <c r="C1886" s="149">
        <v>36.28</v>
      </c>
      <c r="D1886" t="str">
        <f t="shared" si="60"/>
        <v>4МР/ДУ-3/КЛ-47</v>
      </c>
      <c r="E1886" t="str">
        <f t="shared" si="61"/>
        <v>Начисление услуг 00000002779 от 31.03.2024 23:59:59</v>
      </c>
    </row>
    <row r="1887" spans="1:5" x14ac:dyDescent="0.3">
      <c r="A1887" s="148" t="s">
        <v>769</v>
      </c>
      <c r="B1887" s="148"/>
      <c r="C1887" s="149">
        <v>36.28</v>
      </c>
      <c r="D1887" t="str">
        <f t="shared" si="60"/>
        <v>Начисление услуг 00000002779 от 31.03.2024 23:59:59</v>
      </c>
      <c r="E1887" t="str">
        <f t="shared" si="61"/>
        <v>л/с №0000000093689</v>
      </c>
    </row>
    <row r="1888" spans="1:5" x14ac:dyDescent="0.3">
      <c r="A1888" s="150" t="s">
        <v>881</v>
      </c>
      <c r="B1888" s="150"/>
      <c r="C1888" s="149">
        <v>36.28</v>
      </c>
      <c r="D1888" t="str">
        <f t="shared" si="60"/>
        <v>л/с №0000000093689</v>
      </c>
      <c r="E1888" t="str">
        <f t="shared" si="61"/>
        <v>4МР/ДУ-3/КЛ-48</v>
      </c>
    </row>
    <row r="1889" spans="1:5" x14ac:dyDescent="0.3">
      <c r="A1889" s="148" t="s">
        <v>480</v>
      </c>
      <c r="B1889" s="148" t="s">
        <v>481</v>
      </c>
      <c r="C1889" s="149">
        <v>45.59</v>
      </c>
      <c r="D1889" t="str">
        <f t="shared" si="60"/>
        <v>4МР/ДУ-3/КЛ-48</v>
      </c>
      <c r="E1889" t="str">
        <f t="shared" si="61"/>
        <v>Начисление услуг 00000002779 от 31.03.2024 23:59:59</v>
      </c>
    </row>
    <row r="1890" spans="1:5" x14ac:dyDescent="0.3">
      <c r="A1890" s="148" t="s">
        <v>770</v>
      </c>
      <c r="B1890" s="148"/>
      <c r="C1890" s="149">
        <v>45.59</v>
      </c>
      <c r="D1890" t="str">
        <f t="shared" si="60"/>
        <v>Начисление услуг 00000002779 от 31.03.2024 23:59:59</v>
      </c>
      <c r="E1890" t="str">
        <f t="shared" si="61"/>
        <v>л/с №0000000094851</v>
      </c>
    </row>
    <row r="1891" spans="1:5" x14ac:dyDescent="0.3">
      <c r="A1891" s="150" t="s">
        <v>881</v>
      </c>
      <c r="B1891" s="150"/>
      <c r="C1891" s="149">
        <v>45.59</v>
      </c>
      <c r="D1891" t="str">
        <f t="shared" si="60"/>
        <v>л/с №0000000094851</v>
      </c>
      <c r="E1891" t="str">
        <f t="shared" si="61"/>
        <v>4МР/ДУ-3/КЛ-49</v>
      </c>
    </row>
    <row r="1892" spans="1:5" x14ac:dyDescent="0.3">
      <c r="A1892" s="148" t="s">
        <v>482</v>
      </c>
      <c r="B1892" s="148" t="s">
        <v>483</v>
      </c>
      <c r="C1892" s="149">
        <v>19.54</v>
      </c>
      <c r="D1892" t="str">
        <f t="shared" si="60"/>
        <v>4МР/ДУ-3/КЛ-49</v>
      </c>
      <c r="E1892" t="str">
        <f t="shared" si="61"/>
        <v>Начисление услуг 00000002779 от 31.03.2024 23:59:59</v>
      </c>
    </row>
    <row r="1893" spans="1:5" x14ac:dyDescent="0.3">
      <c r="A1893" s="148" t="s">
        <v>771</v>
      </c>
      <c r="B1893" s="148"/>
      <c r="C1893" s="149">
        <v>19.54</v>
      </c>
      <c r="D1893" t="str">
        <f t="shared" si="60"/>
        <v>Начисление услуг 00000002779 от 31.03.2024 23:59:59</v>
      </c>
      <c r="E1893" t="str">
        <f t="shared" si="61"/>
        <v>л/с №0000000095852</v>
      </c>
    </row>
    <row r="1894" spans="1:5" x14ac:dyDescent="0.3">
      <c r="A1894" s="150" t="s">
        <v>881</v>
      </c>
      <c r="B1894" s="150"/>
      <c r="C1894" s="149">
        <v>19.54</v>
      </c>
      <c r="D1894" t="str">
        <f t="shared" si="60"/>
        <v>л/с №0000000095852</v>
      </c>
      <c r="E1894" t="str">
        <f t="shared" si="61"/>
        <v>4МР/ДУ-3/КЛ-4</v>
      </c>
    </row>
    <row r="1895" spans="1:5" x14ac:dyDescent="0.3">
      <c r="A1895" s="148" t="s">
        <v>484</v>
      </c>
      <c r="B1895" s="148" t="s">
        <v>485</v>
      </c>
      <c r="C1895" s="149">
        <v>23.26</v>
      </c>
      <c r="D1895" t="str">
        <f t="shared" si="60"/>
        <v>4МР/ДУ-3/КЛ-4</v>
      </c>
      <c r="E1895" t="str">
        <f t="shared" si="61"/>
        <v>Начисление услуг 00000002779 от 31.03.2024 23:59:59</v>
      </c>
    </row>
    <row r="1896" spans="1:5" x14ac:dyDescent="0.3">
      <c r="A1896" s="148" t="s">
        <v>772</v>
      </c>
      <c r="B1896" s="148"/>
      <c r="C1896" s="149">
        <v>23.26</v>
      </c>
      <c r="D1896" t="str">
        <f t="shared" si="60"/>
        <v>Начисление услуг 00000002779 от 31.03.2024 23:59:59</v>
      </c>
      <c r="E1896" t="str">
        <f t="shared" si="61"/>
        <v>л/с №0000000093701</v>
      </c>
    </row>
    <row r="1897" spans="1:5" x14ac:dyDescent="0.3">
      <c r="A1897" s="150" t="s">
        <v>881</v>
      </c>
      <c r="B1897" s="150"/>
      <c r="C1897" s="149">
        <v>23.26</v>
      </c>
      <c r="D1897" t="str">
        <f t="shared" si="60"/>
        <v>л/с №0000000093701</v>
      </c>
      <c r="E1897" t="str">
        <f t="shared" si="61"/>
        <v>4МР/ДУ-3/КЛ-50</v>
      </c>
    </row>
    <row r="1898" spans="1:5" x14ac:dyDescent="0.3">
      <c r="A1898" s="148" t="s">
        <v>486</v>
      </c>
      <c r="B1898" s="148" t="s">
        <v>487</v>
      </c>
      <c r="C1898" s="149">
        <v>33.49</v>
      </c>
      <c r="D1898" t="str">
        <f t="shared" si="60"/>
        <v>4МР/ДУ-3/КЛ-50</v>
      </c>
      <c r="E1898" t="str">
        <f t="shared" si="61"/>
        <v>Начисление услуг 00000002779 от 31.03.2024 23:59:59</v>
      </c>
    </row>
    <row r="1899" spans="1:5" x14ac:dyDescent="0.3">
      <c r="A1899" s="148" t="s">
        <v>773</v>
      </c>
      <c r="B1899" s="148"/>
      <c r="C1899" s="149">
        <v>33.49</v>
      </c>
      <c r="D1899" t="str">
        <f t="shared" si="60"/>
        <v>Начисление услуг 00000002779 от 31.03.2024 23:59:59</v>
      </c>
      <c r="E1899" t="str">
        <f t="shared" si="61"/>
        <v>л/с №0000000095854</v>
      </c>
    </row>
    <row r="1900" spans="1:5" x14ac:dyDescent="0.3">
      <c r="A1900" s="150" t="s">
        <v>881</v>
      </c>
      <c r="B1900" s="150"/>
      <c r="C1900" s="149">
        <v>33.49</v>
      </c>
      <c r="D1900" t="str">
        <f t="shared" si="60"/>
        <v>л/с №0000000095854</v>
      </c>
      <c r="E1900" t="str">
        <f t="shared" si="61"/>
        <v>4МР/ДУ-3/КЛ-51</v>
      </c>
    </row>
    <row r="1901" spans="1:5" x14ac:dyDescent="0.3">
      <c r="A1901" s="148" t="s">
        <v>488</v>
      </c>
      <c r="B1901" s="148" t="s">
        <v>489</v>
      </c>
      <c r="C1901" s="149">
        <v>37.21</v>
      </c>
      <c r="D1901" t="str">
        <f t="shared" si="60"/>
        <v>4МР/ДУ-3/КЛ-51</v>
      </c>
      <c r="E1901" t="str">
        <f t="shared" si="61"/>
        <v>Начисление услуг 00000002779 от 31.03.2024 23:59:59</v>
      </c>
    </row>
    <row r="1902" spans="1:5" x14ac:dyDescent="0.3">
      <c r="A1902" s="148" t="s">
        <v>774</v>
      </c>
      <c r="B1902" s="148"/>
      <c r="C1902" s="149">
        <v>37.21</v>
      </c>
      <c r="D1902" t="str">
        <f t="shared" si="60"/>
        <v>Начисление услуг 00000002779 от 31.03.2024 23:59:59</v>
      </c>
      <c r="E1902" t="str">
        <f t="shared" si="61"/>
        <v>л/с №0000000153935</v>
      </c>
    </row>
    <row r="1903" spans="1:5" x14ac:dyDescent="0.3">
      <c r="A1903" s="150" t="s">
        <v>881</v>
      </c>
      <c r="B1903" s="150"/>
      <c r="C1903" s="149">
        <v>37.21</v>
      </c>
      <c r="D1903" t="str">
        <f t="shared" si="60"/>
        <v>л/с №0000000153935</v>
      </c>
      <c r="E1903" t="str">
        <f t="shared" si="61"/>
        <v>4МР/ДУ/-3-КЛ-52К ВТОР</v>
      </c>
    </row>
    <row r="1904" spans="1:5" x14ac:dyDescent="0.3">
      <c r="A1904" s="148" t="s">
        <v>490</v>
      </c>
      <c r="B1904" s="148" t="s">
        <v>491</v>
      </c>
      <c r="C1904" s="149">
        <v>39.07</v>
      </c>
      <c r="D1904" t="str">
        <f t="shared" si="60"/>
        <v>4МР/ДУ/-3-КЛ-52К ВТОР</v>
      </c>
      <c r="E1904" t="str">
        <f t="shared" si="61"/>
        <v>Начисление услуг 00000002779 от 31.03.2024 23:59:59</v>
      </c>
    </row>
    <row r="1905" spans="1:5" x14ac:dyDescent="0.3">
      <c r="A1905" s="148" t="s">
        <v>775</v>
      </c>
      <c r="B1905" s="148"/>
      <c r="C1905" s="149">
        <v>39.07</v>
      </c>
      <c r="D1905" t="str">
        <f t="shared" si="60"/>
        <v>Начисление услуг 00000002779 от 31.03.2024 23:59:59</v>
      </c>
      <c r="E1905" t="str">
        <f t="shared" si="61"/>
        <v>л/с №0000000093690</v>
      </c>
    </row>
    <row r="1906" spans="1:5" x14ac:dyDescent="0.3">
      <c r="A1906" s="150" t="s">
        <v>881</v>
      </c>
      <c r="B1906" s="150"/>
      <c r="C1906" s="149">
        <v>39.07</v>
      </c>
      <c r="D1906" t="str">
        <f t="shared" si="60"/>
        <v>л/с №0000000093690</v>
      </c>
      <c r="E1906" t="str">
        <f t="shared" si="61"/>
        <v>4МР/ДУ-3/КЛ-53</v>
      </c>
    </row>
    <row r="1907" spans="1:5" x14ac:dyDescent="0.3">
      <c r="A1907" s="148" t="s">
        <v>492</v>
      </c>
      <c r="B1907" s="148" t="s">
        <v>493</v>
      </c>
      <c r="C1907" s="149">
        <v>37.21</v>
      </c>
      <c r="D1907" t="str">
        <f t="shared" si="60"/>
        <v>4МР/ДУ-3/КЛ-53</v>
      </c>
      <c r="E1907" t="str">
        <f t="shared" si="61"/>
        <v>Начисление услуг 00000002779 от 31.03.2024 23:59:59</v>
      </c>
    </row>
    <row r="1908" spans="1:5" x14ac:dyDescent="0.3">
      <c r="A1908" s="148" t="s">
        <v>776</v>
      </c>
      <c r="B1908" s="148"/>
      <c r="C1908" s="149">
        <v>37.21</v>
      </c>
      <c r="D1908" t="str">
        <f t="shared" si="60"/>
        <v>Начисление услуг 00000002779 от 31.03.2024 23:59:59</v>
      </c>
      <c r="E1908" t="str">
        <f t="shared" si="61"/>
        <v>л/с №0000000093708</v>
      </c>
    </row>
    <row r="1909" spans="1:5" x14ac:dyDescent="0.3">
      <c r="A1909" s="150" t="s">
        <v>881</v>
      </c>
      <c r="B1909" s="150"/>
      <c r="C1909" s="149">
        <v>37.21</v>
      </c>
      <c r="D1909" t="str">
        <f t="shared" si="60"/>
        <v>л/с №0000000093708</v>
      </c>
      <c r="E1909" t="str">
        <f t="shared" si="61"/>
        <v>4МР/ДУ-3/КЛ-54</v>
      </c>
    </row>
    <row r="1910" spans="1:5" x14ac:dyDescent="0.3">
      <c r="A1910" s="148" t="s">
        <v>494</v>
      </c>
      <c r="B1910" s="148" t="s">
        <v>495</v>
      </c>
      <c r="C1910" s="149">
        <v>28.84</v>
      </c>
      <c r="D1910" t="str">
        <f t="shared" si="60"/>
        <v>4МР/ДУ-3/КЛ-54</v>
      </c>
      <c r="E1910" t="str">
        <f t="shared" si="61"/>
        <v>Начисление услуг 00000002779 от 31.03.2024 23:59:59</v>
      </c>
    </row>
    <row r="1911" spans="1:5" x14ac:dyDescent="0.3">
      <c r="A1911" s="148" t="s">
        <v>777</v>
      </c>
      <c r="B1911" s="148"/>
      <c r="C1911" s="149">
        <v>28.84</v>
      </c>
      <c r="D1911" t="str">
        <f t="shared" si="60"/>
        <v>Начисление услуг 00000002779 от 31.03.2024 23:59:59</v>
      </c>
      <c r="E1911" t="str">
        <f t="shared" si="61"/>
        <v>л/с №0000000095856</v>
      </c>
    </row>
    <row r="1912" spans="1:5" x14ac:dyDescent="0.3">
      <c r="A1912" s="150" t="s">
        <v>881</v>
      </c>
      <c r="B1912" s="150"/>
      <c r="C1912" s="149">
        <v>28.84</v>
      </c>
      <c r="D1912" t="str">
        <f t="shared" si="60"/>
        <v>л/с №0000000095856</v>
      </c>
      <c r="E1912" t="str">
        <f t="shared" si="61"/>
        <v>4МР/ДУ-3/КЛ-55</v>
      </c>
    </row>
    <row r="1913" spans="1:5" x14ac:dyDescent="0.3">
      <c r="A1913" s="148" t="s">
        <v>496</v>
      </c>
      <c r="B1913" s="148" t="s">
        <v>497</v>
      </c>
      <c r="C1913" s="149">
        <v>24.19</v>
      </c>
      <c r="D1913" t="str">
        <f t="shared" si="60"/>
        <v>4МР/ДУ-3/КЛ-55</v>
      </c>
      <c r="E1913" t="str">
        <f t="shared" si="61"/>
        <v>Начисление услуг 00000002779 от 31.03.2024 23:59:59</v>
      </c>
    </row>
    <row r="1914" spans="1:5" x14ac:dyDescent="0.3">
      <c r="A1914" s="148" t="s">
        <v>778</v>
      </c>
      <c r="B1914" s="148"/>
      <c r="C1914" s="149">
        <v>24.19</v>
      </c>
      <c r="D1914" t="str">
        <f t="shared" si="60"/>
        <v>Начисление услуг 00000002779 от 31.03.2024 23:59:59</v>
      </c>
      <c r="E1914" t="str">
        <f t="shared" si="61"/>
        <v>л/с №0000000092281</v>
      </c>
    </row>
    <row r="1915" spans="1:5" x14ac:dyDescent="0.3">
      <c r="A1915" s="150" t="s">
        <v>881</v>
      </c>
      <c r="B1915" s="150"/>
      <c r="C1915" s="149">
        <v>24.19</v>
      </c>
      <c r="D1915" t="str">
        <f t="shared" si="60"/>
        <v>л/с №0000000092281</v>
      </c>
      <c r="E1915" t="str">
        <f t="shared" si="61"/>
        <v>4МР/ДУ-3/КЛ-56</v>
      </c>
    </row>
    <row r="1916" spans="1:5" x14ac:dyDescent="0.3">
      <c r="A1916" s="148" t="s">
        <v>498</v>
      </c>
      <c r="B1916" s="148" t="s">
        <v>499</v>
      </c>
      <c r="C1916" s="149">
        <v>34.42</v>
      </c>
      <c r="D1916" t="str">
        <f t="shared" si="60"/>
        <v>4МР/ДУ-3/КЛ-56</v>
      </c>
      <c r="E1916" t="str">
        <f t="shared" si="61"/>
        <v>Начисление услуг 00000002779 от 31.03.2024 23:59:59</v>
      </c>
    </row>
    <row r="1917" spans="1:5" x14ac:dyDescent="0.3">
      <c r="A1917" s="148" t="s">
        <v>779</v>
      </c>
      <c r="B1917" s="148"/>
      <c r="C1917" s="149">
        <v>34.42</v>
      </c>
      <c r="D1917" t="str">
        <f t="shared" si="60"/>
        <v>Начисление услуг 00000002779 от 31.03.2024 23:59:59</v>
      </c>
      <c r="E1917" t="str">
        <f t="shared" si="61"/>
        <v>л/с №0000000093809</v>
      </c>
    </row>
    <row r="1918" spans="1:5" x14ac:dyDescent="0.3">
      <c r="A1918" s="150" t="s">
        <v>881</v>
      </c>
      <c r="B1918" s="150"/>
      <c r="C1918" s="149">
        <v>34.42</v>
      </c>
      <c r="D1918" t="str">
        <f t="shared" si="60"/>
        <v>л/с №0000000093809</v>
      </c>
      <c r="E1918" t="str">
        <f t="shared" si="61"/>
        <v>4МР/ДУ-3/КЛ-57</v>
      </c>
    </row>
    <row r="1919" spans="1:5" x14ac:dyDescent="0.3">
      <c r="A1919" s="148" t="s">
        <v>500</v>
      </c>
      <c r="B1919" s="148" t="s">
        <v>501</v>
      </c>
      <c r="C1919" s="149">
        <v>77.22</v>
      </c>
      <c r="D1919" t="str">
        <f t="shared" si="60"/>
        <v>4МР/ДУ-3/КЛ-57</v>
      </c>
      <c r="E1919" t="str">
        <f t="shared" si="61"/>
        <v>Начисление услуг 00000002779 от 31.03.2024 23:59:59</v>
      </c>
    </row>
    <row r="1920" spans="1:5" x14ac:dyDescent="0.3">
      <c r="A1920" s="148" t="s">
        <v>780</v>
      </c>
      <c r="B1920" s="148"/>
      <c r="C1920" s="149">
        <v>77.22</v>
      </c>
      <c r="D1920" t="str">
        <f t="shared" si="60"/>
        <v>Начисление услуг 00000002779 от 31.03.2024 23:59:59</v>
      </c>
      <c r="E1920" t="str">
        <f t="shared" si="61"/>
        <v>л/с №0000000093810</v>
      </c>
    </row>
    <row r="1921" spans="1:5" x14ac:dyDescent="0.3">
      <c r="A1921" s="150" t="s">
        <v>881</v>
      </c>
      <c r="B1921" s="150"/>
      <c r="C1921" s="149">
        <v>77.22</v>
      </c>
      <c r="D1921" t="str">
        <f t="shared" si="60"/>
        <v>л/с №0000000093810</v>
      </c>
      <c r="E1921" t="str">
        <f t="shared" si="61"/>
        <v>4МР/ДУ-3/КЛ-58</v>
      </c>
    </row>
    <row r="1922" spans="1:5" x14ac:dyDescent="0.3">
      <c r="A1922" s="148" t="s">
        <v>502</v>
      </c>
      <c r="B1922" s="148" t="s">
        <v>503</v>
      </c>
      <c r="C1922" s="149">
        <v>32.56</v>
      </c>
      <c r="D1922" t="str">
        <f t="shared" si="60"/>
        <v>4МР/ДУ-3/КЛ-58</v>
      </c>
      <c r="E1922" t="str">
        <f t="shared" si="61"/>
        <v>Начисление услуг 00000002779 от 31.03.2024 23:59:59</v>
      </c>
    </row>
    <row r="1923" spans="1:5" x14ac:dyDescent="0.3">
      <c r="A1923" s="148" t="s">
        <v>781</v>
      </c>
      <c r="B1923" s="148"/>
      <c r="C1923" s="149">
        <v>32.56</v>
      </c>
      <c r="D1923" t="str">
        <f t="shared" si="60"/>
        <v>Начисление услуг 00000002779 от 31.03.2024 23:59:59</v>
      </c>
      <c r="E1923" t="str">
        <f t="shared" si="61"/>
        <v>л/с №0000000093692</v>
      </c>
    </row>
    <row r="1924" spans="1:5" x14ac:dyDescent="0.3">
      <c r="A1924" s="150" t="s">
        <v>881</v>
      </c>
      <c r="B1924" s="150"/>
      <c r="C1924" s="149">
        <v>32.56</v>
      </c>
      <c r="D1924" t="str">
        <f t="shared" si="60"/>
        <v>л/с №0000000093692</v>
      </c>
      <c r="E1924" t="str">
        <f t="shared" si="61"/>
        <v>4МР/ДУ-3/КЛ-59</v>
      </c>
    </row>
    <row r="1925" spans="1:5" x14ac:dyDescent="0.3">
      <c r="A1925" s="148" t="s">
        <v>504</v>
      </c>
      <c r="B1925" s="148" t="s">
        <v>505</v>
      </c>
      <c r="C1925" s="149">
        <v>33.49</v>
      </c>
      <c r="D1925" t="str">
        <f t="shared" si="60"/>
        <v>4МР/ДУ-3/КЛ-59</v>
      </c>
      <c r="E1925" t="str">
        <f t="shared" si="61"/>
        <v>Начисление услуг 00000002779 от 31.03.2024 23:59:59</v>
      </c>
    </row>
    <row r="1926" spans="1:5" x14ac:dyDescent="0.3">
      <c r="A1926" s="148" t="s">
        <v>782</v>
      </c>
      <c r="B1926" s="148"/>
      <c r="C1926" s="149">
        <v>33.49</v>
      </c>
      <c r="D1926" t="str">
        <f t="shared" si="60"/>
        <v>Начисление услуг 00000002779 от 31.03.2024 23:59:59</v>
      </c>
      <c r="E1926" t="str">
        <f t="shared" si="61"/>
        <v>л/с №0000000093923</v>
      </c>
    </row>
    <row r="1927" spans="1:5" x14ac:dyDescent="0.3">
      <c r="A1927" s="150" t="s">
        <v>881</v>
      </c>
      <c r="B1927" s="150"/>
      <c r="C1927" s="149">
        <v>33.49</v>
      </c>
      <c r="D1927" t="str">
        <f t="shared" si="60"/>
        <v>л/с №0000000093923</v>
      </c>
      <c r="E1927" t="str">
        <f t="shared" si="61"/>
        <v>4МР/ДУ-3/КЛ-5</v>
      </c>
    </row>
    <row r="1928" spans="1:5" x14ac:dyDescent="0.3">
      <c r="A1928" s="148" t="s">
        <v>506</v>
      </c>
      <c r="B1928" s="148" t="s">
        <v>507</v>
      </c>
      <c r="C1928" s="149">
        <v>26.98</v>
      </c>
      <c r="D1928" t="str">
        <f t="shared" si="60"/>
        <v>4МР/ДУ-3/КЛ-5</v>
      </c>
      <c r="E1928" t="str">
        <f t="shared" si="61"/>
        <v>Начисление услуг 00000002779 от 31.03.2024 23:59:59</v>
      </c>
    </row>
    <row r="1929" spans="1:5" x14ac:dyDescent="0.3">
      <c r="A1929" s="148" t="s">
        <v>783</v>
      </c>
      <c r="B1929" s="148"/>
      <c r="C1929" s="149">
        <v>26.98</v>
      </c>
      <c r="D1929" t="str">
        <f t="shared" si="60"/>
        <v>Начисление услуг 00000002779 от 31.03.2024 23:59:59</v>
      </c>
      <c r="E1929" t="str">
        <f t="shared" si="61"/>
        <v>л/с №0000000095857</v>
      </c>
    </row>
    <row r="1930" spans="1:5" x14ac:dyDescent="0.3">
      <c r="A1930" s="150" t="s">
        <v>881</v>
      </c>
      <c r="B1930" s="150"/>
      <c r="C1930" s="149">
        <v>26.98</v>
      </c>
      <c r="D1930" t="str">
        <f t="shared" ref="D1930:D1993" si="62">A1931</f>
        <v>л/с №0000000095857</v>
      </c>
      <c r="E1930" t="str">
        <f t="shared" ref="E1930:E1993" si="63">A1932</f>
        <v>4МР/ДУ-3/КЛ-6</v>
      </c>
    </row>
    <row r="1931" spans="1:5" x14ac:dyDescent="0.3">
      <c r="A1931" s="148" t="s">
        <v>508</v>
      </c>
      <c r="B1931" s="148" t="s">
        <v>509</v>
      </c>
      <c r="C1931" s="149">
        <v>27.91</v>
      </c>
      <c r="D1931" t="str">
        <f t="shared" si="62"/>
        <v>4МР/ДУ-3/КЛ-6</v>
      </c>
      <c r="E1931" t="str">
        <f t="shared" si="63"/>
        <v>Начисление услуг 00000002779 от 31.03.2024 23:59:59</v>
      </c>
    </row>
    <row r="1932" spans="1:5" x14ac:dyDescent="0.3">
      <c r="A1932" s="148" t="s">
        <v>784</v>
      </c>
      <c r="B1932" s="148"/>
      <c r="C1932" s="149">
        <v>27.91</v>
      </c>
      <c r="D1932" t="str">
        <f t="shared" si="62"/>
        <v>Начисление услуг 00000002779 от 31.03.2024 23:59:59</v>
      </c>
      <c r="E1932" t="str">
        <f t="shared" si="63"/>
        <v>л/с №0000000093698</v>
      </c>
    </row>
    <row r="1933" spans="1:5" x14ac:dyDescent="0.3">
      <c r="A1933" s="150" t="s">
        <v>881</v>
      </c>
      <c r="B1933" s="150"/>
      <c r="C1933" s="149">
        <v>27.91</v>
      </c>
      <c r="D1933" t="str">
        <f t="shared" si="62"/>
        <v>л/с №0000000093698</v>
      </c>
      <c r="E1933" t="str">
        <f t="shared" si="63"/>
        <v>4МР/ДУ-3/КЛ-07</v>
      </c>
    </row>
    <row r="1934" spans="1:5" x14ac:dyDescent="0.3">
      <c r="A1934" s="148" t="s">
        <v>510</v>
      </c>
      <c r="B1934" s="148" t="s">
        <v>511</v>
      </c>
      <c r="C1934" s="149">
        <v>23.26</v>
      </c>
      <c r="D1934" t="str">
        <f t="shared" si="62"/>
        <v>4МР/ДУ-3/КЛ-07</v>
      </c>
      <c r="E1934" t="str">
        <f t="shared" si="63"/>
        <v>Начисление услуг 00000002779 от 31.03.2024 23:59:59</v>
      </c>
    </row>
    <row r="1935" spans="1:5" x14ac:dyDescent="0.3">
      <c r="A1935" s="148" t="s">
        <v>785</v>
      </c>
      <c r="B1935" s="148"/>
      <c r="C1935" s="149">
        <v>23.26</v>
      </c>
      <c r="D1935" t="str">
        <f t="shared" si="62"/>
        <v>Начисление услуг 00000002779 от 31.03.2024 23:59:59</v>
      </c>
      <c r="E1935" t="str">
        <f t="shared" si="63"/>
        <v>л/с №0000000093697</v>
      </c>
    </row>
    <row r="1936" spans="1:5" x14ac:dyDescent="0.3">
      <c r="A1936" s="150" t="s">
        <v>881</v>
      </c>
      <c r="B1936" s="150"/>
      <c r="C1936" s="149">
        <v>23.26</v>
      </c>
      <c r="D1936" t="str">
        <f t="shared" si="62"/>
        <v>л/с №0000000093697</v>
      </c>
      <c r="E1936" t="str">
        <f t="shared" si="63"/>
        <v>4МР/ДУ-3/КЛ-08</v>
      </c>
    </row>
    <row r="1937" spans="1:5" x14ac:dyDescent="0.3">
      <c r="A1937" s="148" t="s">
        <v>512</v>
      </c>
      <c r="B1937" s="148" t="s">
        <v>513</v>
      </c>
      <c r="C1937" s="149">
        <v>25.12</v>
      </c>
      <c r="D1937" t="str">
        <f t="shared" si="62"/>
        <v>4МР/ДУ-3/КЛ-08</v>
      </c>
      <c r="E1937" t="str">
        <f t="shared" si="63"/>
        <v>Начисление услуг 00000002779 от 31.03.2024 23:59:59</v>
      </c>
    </row>
    <row r="1938" spans="1:5" x14ac:dyDescent="0.3">
      <c r="A1938" s="148" t="s">
        <v>786</v>
      </c>
      <c r="B1938" s="148"/>
      <c r="C1938" s="149">
        <v>25.12</v>
      </c>
      <c r="D1938" t="str">
        <f t="shared" si="62"/>
        <v>Начисление услуг 00000002779 от 31.03.2024 23:59:59</v>
      </c>
      <c r="E1938" t="str">
        <f t="shared" si="63"/>
        <v>л/с №0000000095858</v>
      </c>
    </row>
    <row r="1939" spans="1:5" x14ac:dyDescent="0.3">
      <c r="A1939" s="150" t="s">
        <v>881</v>
      </c>
      <c r="B1939" s="150"/>
      <c r="C1939" s="149">
        <v>25.12</v>
      </c>
      <c r="D1939" t="str">
        <f t="shared" si="62"/>
        <v>л/с №0000000095858</v>
      </c>
      <c r="E1939" t="str">
        <f t="shared" si="63"/>
        <v>4МР/ДУ-3/КЛ-9</v>
      </c>
    </row>
    <row r="1940" spans="1:5" x14ac:dyDescent="0.3">
      <c r="A1940" s="148" t="s">
        <v>514</v>
      </c>
      <c r="B1940" s="148" t="s">
        <v>515</v>
      </c>
      <c r="C1940" s="149">
        <v>26.05</v>
      </c>
      <c r="D1940" t="str">
        <f t="shared" si="62"/>
        <v>4МР/ДУ-3/КЛ-9</v>
      </c>
      <c r="E1940" t="str">
        <f t="shared" si="63"/>
        <v>Начисление услуг 00000002779 от 31.03.2024 23:59:59</v>
      </c>
    </row>
    <row r="1941" spans="1:5" x14ac:dyDescent="0.3">
      <c r="A1941" s="148" t="s">
        <v>787</v>
      </c>
      <c r="B1941" s="148"/>
      <c r="C1941" s="149">
        <v>26.05</v>
      </c>
      <c r="D1941" t="str">
        <f t="shared" si="62"/>
        <v>Начисление услуг 00000002779 от 31.03.2024 23:59:59</v>
      </c>
      <c r="E1941" t="str">
        <f t="shared" si="63"/>
        <v>Москва г, Марьина Роща, Марьиной Рощи 4-я ул, дом № 3</v>
      </c>
    </row>
    <row r="1942" spans="1:5" x14ac:dyDescent="0.3">
      <c r="A1942" s="150" t="s">
        <v>881</v>
      </c>
      <c r="B1942" s="150"/>
      <c r="C1942" s="149">
        <v>26.05</v>
      </c>
      <c r="D1942" t="str">
        <f t="shared" si="62"/>
        <v>Москва г, Марьина Роща, Марьиной Рощи 4-я ул, дом № 3</v>
      </c>
      <c r="E1942" t="str">
        <f t="shared" si="63"/>
        <v>л/с №0000000089255</v>
      </c>
    </row>
    <row r="1943" spans="1:5" x14ac:dyDescent="0.3">
      <c r="A1943" s="151" t="s">
        <v>0</v>
      </c>
      <c r="B1943" s="151"/>
      <c r="C1943" s="152">
        <v>156932.04</v>
      </c>
      <c r="D1943" t="str">
        <f t="shared" si="62"/>
        <v>л/с №0000000089255</v>
      </c>
      <c r="E1943" t="str">
        <f t="shared" si="63"/>
        <v>4МР/ДУ-3-01</v>
      </c>
    </row>
    <row r="1944" spans="1:5" x14ac:dyDescent="0.3">
      <c r="A1944" s="148" t="s">
        <v>25</v>
      </c>
      <c r="B1944" s="148" t="s">
        <v>26</v>
      </c>
      <c r="C1944" s="153">
        <v>2005.37</v>
      </c>
      <c r="D1944" t="str">
        <f t="shared" si="62"/>
        <v>4МР/ДУ-3-01</v>
      </c>
      <c r="E1944" t="str">
        <f t="shared" si="63"/>
        <v>Начисление услуг 00000002772 от 31.03.2024 23:59:59</v>
      </c>
    </row>
    <row r="1945" spans="1:5" x14ac:dyDescent="0.3">
      <c r="A1945" s="148" t="s">
        <v>788</v>
      </c>
      <c r="B1945" s="148"/>
      <c r="C1945" s="153">
        <v>2005.37</v>
      </c>
      <c r="D1945" t="str">
        <f t="shared" si="62"/>
        <v>Начисление услуг 00000002772 от 31.03.2024 23:59:59</v>
      </c>
      <c r="E1945" t="str">
        <f t="shared" si="63"/>
        <v>л/с №0000000089264</v>
      </c>
    </row>
    <row r="1946" spans="1:5" x14ac:dyDescent="0.3">
      <c r="A1946" s="150" t="s">
        <v>882</v>
      </c>
      <c r="B1946" s="150"/>
      <c r="C1946" s="153">
        <v>2005.37</v>
      </c>
      <c r="D1946" t="str">
        <f t="shared" si="62"/>
        <v>л/с №0000000089264</v>
      </c>
      <c r="E1946" t="str">
        <f t="shared" si="63"/>
        <v>4МР/ДУ-3-10</v>
      </c>
    </row>
    <row r="1947" spans="1:5" x14ac:dyDescent="0.3">
      <c r="A1947" s="148" t="s">
        <v>27</v>
      </c>
      <c r="B1947" s="148" t="s">
        <v>28</v>
      </c>
      <c r="C1947" s="149">
        <v>973.38</v>
      </c>
      <c r="D1947" t="str">
        <f t="shared" si="62"/>
        <v>4МР/ДУ-3-10</v>
      </c>
      <c r="E1947" t="str">
        <f t="shared" si="63"/>
        <v>Начисление услуг 00000002772 от 31.03.2024 23:59:59</v>
      </c>
    </row>
    <row r="1948" spans="1:5" x14ac:dyDescent="0.3">
      <c r="A1948" s="148" t="s">
        <v>790</v>
      </c>
      <c r="B1948" s="148"/>
      <c r="C1948" s="149">
        <v>973.38</v>
      </c>
      <c r="D1948" t="str">
        <f t="shared" si="62"/>
        <v>Начисление услуг 00000002772 от 31.03.2024 23:59:59</v>
      </c>
      <c r="E1948" t="str">
        <f t="shared" si="63"/>
        <v>л/с №0000000089265</v>
      </c>
    </row>
    <row r="1949" spans="1:5" x14ac:dyDescent="0.3">
      <c r="A1949" s="150" t="s">
        <v>882</v>
      </c>
      <c r="B1949" s="150"/>
      <c r="C1949" s="149">
        <v>973.38</v>
      </c>
      <c r="D1949" t="str">
        <f t="shared" si="62"/>
        <v>л/с №0000000089265</v>
      </c>
      <c r="E1949" t="str">
        <f t="shared" si="63"/>
        <v>4МР/ДУ-3-11</v>
      </c>
    </row>
    <row r="1950" spans="1:5" x14ac:dyDescent="0.3">
      <c r="A1950" s="148" t="s">
        <v>29</v>
      </c>
      <c r="B1950" s="148" t="s">
        <v>30</v>
      </c>
      <c r="C1950" s="153">
        <v>1584.62</v>
      </c>
      <c r="D1950" t="str">
        <f t="shared" si="62"/>
        <v>4МР/ДУ-3-11</v>
      </c>
      <c r="E1950" t="str">
        <f t="shared" si="63"/>
        <v>Начисление услуг 00000002772 от 31.03.2024 23:59:59</v>
      </c>
    </row>
    <row r="1951" spans="1:5" x14ac:dyDescent="0.3">
      <c r="A1951" s="148" t="s">
        <v>791</v>
      </c>
      <c r="B1951" s="148"/>
      <c r="C1951" s="153">
        <v>1584.62</v>
      </c>
      <c r="D1951" t="str">
        <f t="shared" si="62"/>
        <v>Начисление услуг 00000002772 от 31.03.2024 23:59:59</v>
      </c>
      <c r="E1951" t="str">
        <f t="shared" si="63"/>
        <v>л/с №0000000089266</v>
      </c>
    </row>
    <row r="1952" spans="1:5" x14ac:dyDescent="0.3">
      <c r="A1952" s="150" t="s">
        <v>882</v>
      </c>
      <c r="B1952" s="150"/>
      <c r="C1952" s="153">
        <v>1584.62</v>
      </c>
      <c r="D1952" t="str">
        <f t="shared" si="62"/>
        <v>л/с №0000000089266</v>
      </c>
      <c r="E1952" t="str">
        <f t="shared" si="63"/>
        <v>4МР/ДУ-3-12</v>
      </c>
    </row>
    <row r="1953" spans="1:5" x14ac:dyDescent="0.3">
      <c r="A1953" s="148" t="s">
        <v>31</v>
      </c>
      <c r="B1953" s="148" t="s">
        <v>32</v>
      </c>
      <c r="C1953" s="153">
        <v>2030.49</v>
      </c>
      <c r="D1953" t="str">
        <f t="shared" si="62"/>
        <v>4МР/ДУ-3-12</v>
      </c>
      <c r="E1953" t="str">
        <f t="shared" si="63"/>
        <v>Начисление услуг 00000002772 от 31.03.2024 23:59:59</v>
      </c>
    </row>
    <row r="1954" spans="1:5" x14ac:dyDescent="0.3">
      <c r="A1954" s="148" t="s">
        <v>792</v>
      </c>
      <c r="B1954" s="148"/>
      <c r="C1954" s="153">
        <v>2030.49</v>
      </c>
      <c r="D1954" t="str">
        <f t="shared" si="62"/>
        <v>Начисление услуг 00000002772 от 31.03.2024 23:59:59</v>
      </c>
      <c r="E1954" t="str">
        <f t="shared" si="63"/>
        <v>л/с №0000000124901</v>
      </c>
    </row>
    <row r="1955" spans="1:5" x14ac:dyDescent="0.3">
      <c r="A1955" s="150" t="s">
        <v>882</v>
      </c>
      <c r="B1955" s="150"/>
      <c r="C1955" s="153">
        <v>2030.49</v>
      </c>
      <c r="D1955" t="str">
        <f t="shared" si="62"/>
        <v>л/с №0000000124901</v>
      </c>
      <c r="E1955" t="str">
        <f t="shared" si="63"/>
        <v>4МР/МБ/ДУ/3-13-ВТОР2</v>
      </c>
    </row>
    <row r="1956" spans="1:5" x14ac:dyDescent="0.3">
      <c r="A1956" s="148" t="s">
        <v>33</v>
      </c>
      <c r="B1956" s="148" t="s">
        <v>34</v>
      </c>
      <c r="C1956" s="153">
        <v>1008.97</v>
      </c>
      <c r="D1956" t="str">
        <f t="shared" si="62"/>
        <v>4МР/МБ/ДУ/3-13-ВТОР2</v>
      </c>
      <c r="E1956" t="str">
        <f t="shared" si="63"/>
        <v>Начисление услуг 00000002772 от 31.03.2024 23:59:59</v>
      </c>
    </row>
    <row r="1957" spans="1:5" x14ac:dyDescent="0.3">
      <c r="A1957" s="148" t="s">
        <v>793</v>
      </c>
      <c r="B1957" s="148"/>
      <c r="C1957" s="153">
        <v>1008.97</v>
      </c>
      <c r="D1957" t="str">
        <f t="shared" si="62"/>
        <v>Начисление услуг 00000002772 от 31.03.2024 23:59:59</v>
      </c>
      <c r="E1957" t="str">
        <f t="shared" si="63"/>
        <v>л/с №0000000089268</v>
      </c>
    </row>
    <row r="1958" spans="1:5" x14ac:dyDescent="0.3">
      <c r="A1958" s="150" t="s">
        <v>882</v>
      </c>
      <c r="B1958" s="150"/>
      <c r="C1958" s="153">
        <v>1008.97</v>
      </c>
      <c r="D1958" t="str">
        <f t="shared" si="62"/>
        <v>л/с №0000000089268</v>
      </c>
      <c r="E1958" t="str">
        <f t="shared" si="63"/>
        <v>4МР/ДУ-3-14</v>
      </c>
    </row>
    <row r="1959" spans="1:5" x14ac:dyDescent="0.3">
      <c r="A1959" s="148" t="s">
        <v>35</v>
      </c>
      <c r="B1959" s="148" t="s">
        <v>36</v>
      </c>
      <c r="C1959" s="153">
        <v>1551.13</v>
      </c>
      <c r="D1959" t="str">
        <f t="shared" si="62"/>
        <v>4МР/ДУ-3-14</v>
      </c>
      <c r="E1959" t="str">
        <f t="shared" si="63"/>
        <v>Начисление услуг 00000002772 от 31.03.2024 23:59:59</v>
      </c>
    </row>
    <row r="1960" spans="1:5" x14ac:dyDescent="0.3">
      <c r="A1960" s="148" t="s">
        <v>794</v>
      </c>
      <c r="B1960" s="148"/>
      <c r="C1960" s="153">
        <v>1551.13</v>
      </c>
      <c r="D1960" t="str">
        <f t="shared" si="62"/>
        <v>Начисление услуг 00000002772 от 31.03.2024 23:59:59</v>
      </c>
      <c r="E1960" t="str">
        <f t="shared" si="63"/>
        <v>л/с №0000000089269</v>
      </c>
    </row>
    <row r="1961" spans="1:5" x14ac:dyDescent="0.3">
      <c r="A1961" s="150" t="s">
        <v>882</v>
      </c>
      <c r="B1961" s="150"/>
      <c r="C1961" s="153">
        <v>1551.13</v>
      </c>
      <c r="D1961" t="str">
        <f t="shared" si="62"/>
        <v>л/с №0000000089269</v>
      </c>
      <c r="E1961" t="str">
        <f t="shared" si="63"/>
        <v>4МР/ДУ-3-15</v>
      </c>
    </row>
    <row r="1962" spans="1:5" x14ac:dyDescent="0.3">
      <c r="A1962" s="148" t="s">
        <v>37</v>
      </c>
      <c r="B1962" s="148" t="s">
        <v>38</v>
      </c>
      <c r="C1962" s="153">
        <v>3568.83</v>
      </c>
      <c r="D1962" t="str">
        <f t="shared" si="62"/>
        <v>4МР/ДУ-3-15</v>
      </c>
      <c r="E1962" t="str">
        <f t="shared" si="63"/>
        <v>Начисление услуг 00000002772 от 31.03.2024 23:59:59</v>
      </c>
    </row>
    <row r="1963" spans="1:5" x14ac:dyDescent="0.3">
      <c r="A1963" s="148" t="s">
        <v>795</v>
      </c>
      <c r="B1963" s="148"/>
      <c r="C1963" s="153">
        <v>3568.83</v>
      </c>
      <c r="D1963" t="str">
        <f t="shared" si="62"/>
        <v>Начисление услуг 00000002772 от 31.03.2024 23:59:59</v>
      </c>
      <c r="E1963" t="str">
        <f t="shared" si="63"/>
        <v>л/с №0000000089270</v>
      </c>
    </row>
    <row r="1964" spans="1:5" x14ac:dyDescent="0.3">
      <c r="A1964" s="150" t="s">
        <v>882</v>
      </c>
      <c r="B1964" s="150"/>
      <c r="C1964" s="153">
        <v>3568.83</v>
      </c>
      <c r="D1964" t="str">
        <f t="shared" si="62"/>
        <v>л/с №0000000089270</v>
      </c>
      <c r="E1964" t="str">
        <f t="shared" si="63"/>
        <v>4МР/ДУ-3-16</v>
      </c>
    </row>
    <row r="1965" spans="1:5" x14ac:dyDescent="0.3">
      <c r="A1965" s="148" t="s">
        <v>39</v>
      </c>
      <c r="B1965" s="148" t="s">
        <v>40</v>
      </c>
      <c r="C1965" s="153">
        <v>1142.01</v>
      </c>
      <c r="D1965" t="str">
        <f t="shared" si="62"/>
        <v>4МР/ДУ-3-16</v>
      </c>
      <c r="E1965" t="str">
        <f t="shared" si="63"/>
        <v>Начисление услуг 00000002772 от 31.03.2024 23:59:59</v>
      </c>
    </row>
    <row r="1966" spans="1:5" x14ac:dyDescent="0.3">
      <c r="A1966" s="148" t="s">
        <v>796</v>
      </c>
      <c r="B1966" s="148"/>
      <c r="C1966" s="153">
        <v>1142.01</v>
      </c>
      <c r="D1966" t="str">
        <f t="shared" si="62"/>
        <v>Начисление услуг 00000002772 от 31.03.2024 23:59:59</v>
      </c>
      <c r="E1966" t="str">
        <f t="shared" si="63"/>
        <v>л/с №0000001153840</v>
      </c>
    </row>
    <row r="1967" spans="1:5" x14ac:dyDescent="0.3">
      <c r="A1967" s="150" t="s">
        <v>882</v>
      </c>
      <c r="B1967" s="150"/>
      <c r="C1967" s="153">
        <v>1142.01</v>
      </c>
      <c r="D1967" t="str">
        <f t="shared" si="62"/>
        <v>л/с №0000001153840</v>
      </c>
      <c r="E1967" t="str">
        <f t="shared" si="63"/>
        <v>4МР/ДУ-3-17/Втор-1</v>
      </c>
    </row>
    <row r="1968" spans="1:5" x14ac:dyDescent="0.3">
      <c r="A1968" s="148" t="s">
        <v>41</v>
      </c>
      <c r="B1968" s="148" t="s">
        <v>42</v>
      </c>
      <c r="C1968" s="153">
        <v>1081.53</v>
      </c>
      <c r="D1968" t="str">
        <f t="shared" si="62"/>
        <v>4МР/ДУ-3-17/Втор-1</v>
      </c>
      <c r="E1968" t="str">
        <f t="shared" si="63"/>
        <v>Начисление услуг 00000002772 от 31.03.2024 23:59:59</v>
      </c>
    </row>
    <row r="1969" spans="1:5" x14ac:dyDescent="0.3">
      <c r="A1969" s="148" t="s">
        <v>797</v>
      </c>
      <c r="B1969" s="148"/>
      <c r="C1969" s="153">
        <v>1081.53</v>
      </c>
      <c r="D1969" t="str">
        <f t="shared" si="62"/>
        <v>Начисление услуг 00000002772 от 31.03.2024 23:59:59</v>
      </c>
      <c r="E1969" t="str">
        <f t="shared" si="63"/>
        <v>л/с №0000000089272</v>
      </c>
    </row>
    <row r="1970" spans="1:5" x14ac:dyDescent="0.3">
      <c r="A1970" s="150" t="s">
        <v>882</v>
      </c>
      <c r="B1970" s="150"/>
      <c r="C1970" s="153">
        <v>1081.53</v>
      </c>
      <c r="D1970" t="str">
        <f t="shared" si="62"/>
        <v>л/с №0000000089272</v>
      </c>
      <c r="E1970" t="str">
        <f t="shared" si="63"/>
        <v>4МР/ДУ-3-18</v>
      </c>
    </row>
    <row r="1971" spans="1:5" x14ac:dyDescent="0.3">
      <c r="A1971" s="148" t="s">
        <v>43</v>
      </c>
      <c r="B1971" s="148" t="s">
        <v>44</v>
      </c>
      <c r="C1971" s="153">
        <v>1586.72</v>
      </c>
      <c r="D1971" t="str">
        <f t="shared" si="62"/>
        <v>4МР/ДУ-3-18</v>
      </c>
      <c r="E1971" t="str">
        <f t="shared" si="63"/>
        <v>Начисление услуг 00000002772 от 31.03.2024 23:59:59</v>
      </c>
    </row>
    <row r="1972" spans="1:5" x14ac:dyDescent="0.3">
      <c r="A1972" s="148" t="s">
        <v>798</v>
      </c>
      <c r="B1972" s="148"/>
      <c r="C1972" s="153">
        <v>1586.72</v>
      </c>
      <c r="D1972" t="str">
        <f t="shared" si="62"/>
        <v>Начисление услуг 00000002772 от 31.03.2024 23:59:59</v>
      </c>
      <c r="E1972" t="str">
        <f t="shared" si="63"/>
        <v>л/с №0000000094305</v>
      </c>
    </row>
    <row r="1973" spans="1:5" x14ac:dyDescent="0.3">
      <c r="A1973" s="150" t="s">
        <v>882</v>
      </c>
      <c r="B1973" s="150"/>
      <c r="C1973" s="153">
        <v>1586.72</v>
      </c>
      <c r="D1973" t="str">
        <f t="shared" si="62"/>
        <v>л/с №0000000094305</v>
      </c>
      <c r="E1973" t="str">
        <f t="shared" si="63"/>
        <v>4МР/ДУ-3-19/ВТОР1</v>
      </c>
    </row>
    <row r="1974" spans="1:5" x14ac:dyDescent="0.3">
      <c r="A1974" s="148" t="s">
        <v>45</v>
      </c>
      <c r="B1974" s="148" t="s">
        <v>46</v>
      </c>
      <c r="C1974" s="153">
        <v>2028.4</v>
      </c>
      <c r="D1974" t="str">
        <f t="shared" si="62"/>
        <v>4МР/ДУ-3-19/ВТОР1</v>
      </c>
      <c r="E1974" t="str">
        <f t="shared" si="63"/>
        <v>Начисление услуг 00000002772 от 31.03.2024 23:59:59</v>
      </c>
    </row>
    <row r="1975" spans="1:5" x14ac:dyDescent="0.3">
      <c r="A1975" s="148" t="s">
        <v>799</v>
      </c>
      <c r="B1975" s="148"/>
      <c r="C1975" s="153">
        <v>2028.4</v>
      </c>
      <c r="D1975" t="str">
        <f t="shared" si="62"/>
        <v>Начисление услуг 00000002772 от 31.03.2024 23:59:59</v>
      </c>
      <c r="E1975" t="str">
        <f t="shared" si="63"/>
        <v>л/с №0000000089256</v>
      </c>
    </row>
    <row r="1976" spans="1:5" x14ac:dyDescent="0.3">
      <c r="A1976" s="150" t="s">
        <v>882</v>
      </c>
      <c r="B1976" s="150"/>
      <c r="C1976" s="153">
        <v>2028.4</v>
      </c>
      <c r="D1976" t="str">
        <f t="shared" si="62"/>
        <v>л/с №0000000089256</v>
      </c>
      <c r="E1976" t="str">
        <f t="shared" si="63"/>
        <v>4МР/ДУ-3-02</v>
      </c>
    </row>
    <row r="1977" spans="1:5" x14ac:dyDescent="0.3">
      <c r="A1977" s="148" t="s">
        <v>47</v>
      </c>
      <c r="B1977" s="148" t="s">
        <v>48</v>
      </c>
      <c r="C1977" s="153">
        <v>1021.53</v>
      </c>
      <c r="D1977" t="str">
        <f t="shared" si="62"/>
        <v>4МР/ДУ-3-02</v>
      </c>
      <c r="E1977" t="str">
        <f t="shared" si="63"/>
        <v>Начисление услуг 00000002772 от 31.03.2024 23:59:59</v>
      </c>
    </row>
    <row r="1978" spans="1:5" x14ac:dyDescent="0.3">
      <c r="A1978" s="148" t="s">
        <v>800</v>
      </c>
      <c r="B1978" s="148"/>
      <c r="C1978" s="153">
        <v>1021.53</v>
      </c>
      <c r="D1978" t="str">
        <f t="shared" si="62"/>
        <v>Начисление услуг 00000002772 от 31.03.2024 23:59:59</v>
      </c>
      <c r="E1978" t="str">
        <f t="shared" si="63"/>
        <v>л/с №0000000089274</v>
      </c>
    </row>
    <row r="1979" spans="1:5" x14ac:dyDescent="0.3">
      <c r="A1979" s="150" t="s">
        <v>882</v>
      </c>
      <c r="B1979" s="150"/>
      <c r="C1979" s="153">
        <v>1021.53</v>
      </c>
      <c r="D1979" t="str">
        <f t="shared" si="62"/>
        <v>л/с №0000000089274</v>
      </c>
      <c r="E1979" t="str">
        <f t="shared" si="63"/>
        <v>4МР/ДУ-3-20</v>
      </c>
    </row>
    <row r="1980" spans="1:5" x14ac:dyDescent="0.3">
      <c r="A1980" s="148" t="s">
        <v>49</v>
      </c>
      <c r="B1980" s="148" t="s">
        <v>50</v>
      </c>
      <c r="C1980" s="149">
        <v>898.72</v>
      </c>
      <c r="D1980" t="str">
        <f t="shared" si="62"/>
        <v>4МР/ДУ-3-20</v>
      </c>
      <c r="E1980" t="str">
        <f t="shared" si="63"/>
        <v>Начисление услуг 00000002772 от 31.03.2024 23:59:59</v>
      </c>
    </row>
    <row r="1981" spans="1:5" x14ac:dyDescent="0.3">
      <c r="A1981" s="148" t="s">
        <v>801</v>
      </c>
      <c r="B1981" s="148"/>
      <c r="C1981" s="149">
        <v>898.72</v>
      </c>
      <c r="D1981" t="str">
        <f t="shared" si="62"/>
        <v>Начисление услуг 00000002772 от 31.03.2024 23:59:59</v>
      </c>
      <c r="E1981" t="str">
        <f t="shared" si="63"/>
        <v>л/с №0000000089275</v>
      </c>
    </row>
    <row r="1982" spans="1:5" x14ac:dyDescent="0.3">
      <c r="A1982" s="150" t="s">
        <v>882</v>
      </c>
      <c r="B1982" s="150"/>
      <c r="C1982" s="149">
        <v>898.72</v>
      </c>
      <c r="D1982" t="str">
        <f t="shared" si="62"/>
        <v>л/с №0000000089275</v>
      </c>
      <c r="E1982" t="str">
        <f t="shared" si="63"/>
        <v>4МР/ДУ-3-21</v>
      </c>
    </row>
    <row r="1983" spans="1:5" x14ac:dyDescent="0.3">
      <c r="A1983" s="148" t="s">
        <v>51</v>
      </c>
      <c r="B1983" s="148" t="s">
        <v>52</v>
      </c>
      <c r="C1983" s="153">
        <v>1725.8</v>
      </c>
      <c r="D1983" t="str">
        <f t="shared" si="62"/>
        <v>4МР/ДУ-3-21</v>
      </c>
      <c r="E1983" t="str">
        <f t="shared" si="63"/>
        <v>Начисление услуг 00000002772 от 31.03.2024 23:59:59</v>
      </c>
    </row>
    <row r="1984" spans="1:5" x14ac:dyDescent="0.3">
      <c r="A1984" s="148" t="s">
        <v>802</v>
      </c>
      <c r="B1984" s="148"/>
      <c r="C1984" s="153">
        <v>1725.8</v>
      </c>
      <c r="D1984" t="str">
        <f t="shared" si="62"/>
        <v>Начисление услуг 00000002772 от 31.03.2024 23:59:59</v>
      </c>
      <c r="E1984" t="str">
        <f t="shared" si="63"/>
        <v>л/с №0000000089276</v>
      </c>
    </row>
    <row r="1985" spans="1:5" x14ac:dyDescent="0.3">
      <c r="A1985" s="150" t="s">
        <v>882</v>
      </c>
      <c r="B1985" s="150"/>
      <c r="C1985" s="153">
        <v>1725.8</v>
      </c>
      <c r="D1985" t="str">
        <f t="shared" si="62"/>
        <v>л/с №0000000089276</v>
      </c>
      <c r="E1985" t="str">
        <f t="shared" si="63"/>
        <v>4МР/ДУ-3-22</v>
      </c>
    </row>
    <row r="1986" spans="1:5" x14ac:dyDescent="0.3">
      <c r="A1986" s="148" t="s">
        <v>53</v>
      </c>
      <c r="B1986" s="148" t="s">
        <v>54</v>
      </c>
      <c r="C1986" s="153">
        <v>1562.99</v>
      </c>
      <c r="D1986" t="str">
        <f t="shared" si="62"/>
        <v>4МР/ДУ-3-22</v>
      </c>
      <c r="E1986" t="str">
        <f t="shared" si="63"/>
        <v>Начисление услуг 00000002772 от 31.03.2024 23:59:59</v>
      </c>
    </row>
    <row r="1987" spans="1:5" x14ac:dyDescent="0.3">
      <c r="A1987" s="148" t="s">
        <v>803</v>
      </c>
      <c r="B1987" s="148"/>
      <c r="C1987" s="153">
        <v>1562.99</v>
      </c>
      <c r="D1987" t="str">
        <f t="shared" si="62"/>
        <v>Начисление услуг 00000002772 от 31.03.2024 23:59:59</v>
      </c>
      <c r="E1987" t="str">
        <f t="shared" si="63"/>
        <v>л/с №0000000089277</v>
      </c>
    </row>
    <row r="1988" spans="1:5" x14ac:dyDescent="0.3">
      <c r="A1988" s="150" t="s">
        <v>882</v>
      </c>
      <c r="B1988" s="150"/>
      <c r="C1988" s="153">
        <v>1562.99</v>
      </c>
      <c r="D1988" t="str">
        <f t="shared" si="62"/>
        <v>л/с №0000000089277</v>
      </c>
      <c r="E1988" t="str">
        <f t="shared" si="63"/>
        <v>4МР/ДУ-3-23</v>
      </c>
    </row>
    <row r="1989" spans="1:5" x14ac:dyDescent="0.3">
      <c r="A1989" s="148" t="s">
        <v>55</v>
      </c>
      <c r="B1989" s="148" t="s">
        <v>56</v>
      </c>
      <c r="C1989" s="153">
        <v>1023.62</v>
      </c>
      <c r="D1989" t="str">
        <f t="shared" si="62"/>
        <v>4МР/ДУ-3-23</v>
      </c>
      <c r="E1989" t="str">
        <f t="shared" si="63"/>
        <v>Начисление услуг 00000002772 от 31.03.2024 23:59:59</v>
      </c>
    </row>
    <row r="1990" spans="1:5" x14ac:dyDescent="0.3">
      <c r="A1990" s="148" t="s">
        <v>804</v>
      </c>
      <c r="B1990" s="148"/>
      <c r="C1990" s="153">
        <v>1023.62</v>
      </c>
      <c r="D1990" t="str">
        <f t="shared" si="62"/>
        <v>Начисление услуг 00000002772 от 31.03.2024 23:59:59</v>
      </c>
      <c r="E1990" t="str">
        <f t="shared" si="63"/>
        <v>л/с №0000000089278</v>
      </c>
    </row>
    <row r="1991" spans="1:5" x14ac:dyDescent="0.3">
      <c r="A1991" s="150" t="s">
        <v>882</v>
      </c>
      <c r="B1991" s="150"/>
      <c r="C1991" s="153">
        <v>1023.62</v>
      </c>
      <c r="D1991" t="str">
        <f t="shared" si="62"/>
        <v>л/с №0000000089278</v>
      </c>
      <c r="E1991" t="str">
        <f t="shared" si="63"/>
        <v>4МР/ДУ-3-24</v>
      </c>
    </row>
    <row r="1992" spans="1:5" x14ac:dyDescent="0.3">
      <c r="A1992" s="148" t="s">
        <v>57</v>
      </c>
      <c r="B1992" s="148" t="s">
        <v>58</v>
      </c>
      <c r="C1992" s="149">
        <v>956.63</v>
      </c>
      <c r="D1992" t="str">
        <f t="shared" si="62"/>
        <v>4МР/ДУ-3-24</v>
      </c>
      <c r="E1992" t="str">
        <f t="shared" si="63"/>
        <v>Начисление услуг 00000002772 от 31.03.2024 23:59:59</v>
      </c>
    </row>
    <row r="1993" spans="1:5" x14ac:dyDescent="0.3">
      <c r="A1993" s="148" t="s">
        <v>805</v>
      </c>
      <c r="B1993" s="148"/>
      <c r="C1993" s="149">
        <v>956.63</v>
      </c>
      <c r="D1993" t="str">
        <f t="shared" si="62"/>
        <v>Начисление услуг 00000002772 от 31.03.2024 23:59:59</v>
      </c>
      <c r="E1993" t="str">
        <f t="shared" si="63"/>
        <v>л/с №0000000089279</v>
      </c>
    </row>
    <row r="1994" spans="1:5" x14ac:dyDescent="0.3">
      <c r="A1994" s="150" t="s">
        <v>882</v>
      </c>
      <c r="B1994" s="150"/>
      <c r="C1994" s="149">
        <v>956.63</v>
      </c>
      <c r="D1994" t="str">
        <f t="shared" ref="D1994:D2057" si="64">A1995</f>
        <v>л/с №0000000089279</v>
      </c>
      <c r="E1994" t="str">
        <f t="shared" ref="E1994:E2057" si="65">A1996</f>
        <v>4МР/ДУ-3-25</v>
      </c>
    </row>
    <row r="1995" spans="1:5" x14ac:dyDescent="0.3">
      <c r="A1995" s="148" t="s">
        <v>59</v>
      </c>
      <c r="B1995" s="148" t="s">
        <v>60</v>
      </c>
      <c r="C1995" s="153">
        <v>1582.53</v>
      </c>
      <c r="D1995" t="str">
        <f t="shared" si="64"/>
        <v>4МР/ДУ-3-25</v>
      </c>
      <c r="E1995" t="str">
        <f t="shared" si="65"/>
        <v>Начисление услуг 00000002772 от 31.03.2024 23:59:59</v>
      </c>
    </row>
    <row r="1996" spans="1:5" x14ac:dyDescent="0.3">
      <c r="A1996" s="148" t="s">
        <v>806</v>
      </c>
      <c r="B1996" s="148"/>
      <c r="C1996" s="153">
        <v>1582.53</v>
      </c>
      <c r="D1996" t="str">
        <f t="shared" si="64"/>
        <v>Начисление услуг 00000002772 от 31.03.2024 23:59:59</v>
      </c>
      <c r="E1996" t="str">
        <f t="shared" si="65"/>
        <v>л/с №0000000089280</v>
      </c>
    </row>
    <row r="1997" spans="1:5" x14ac:dyDescent="0.3">
      <c r="A1997" s="150" t="s">
        <v>882</v>
      </c>
      <c r="B1997" s="150"/>
      <c r="C1997" s="153">
        <v>1582.53</v>
      </c>
      <c r="D1997" t="str">
        <f t="shared" si="64"/>
        <v>л/с №0000000089280</v>
      </c>
      <c r="E1997" t="str">
        <f t="shared" si="65"/>
        <v>4МР/ДУ-3-26</v>
      </c>
    </row>
    <row r="1998" spans="1:5" x14ac:dyDescent="0.3">
      <c r="A1998" s="148" t="s">
        <v>61</v>
      </c>
      <c r="B1998" s="148" t="s">
        <v>62</v>
      </c>
      <c r="C1998" s="153">
        <v>2028.4</v>
      </c>
      <c r="D1998" t="str">
        <f t="shared" si="64"/>
        <v>4МР/ДУ-3-26</v>
      </c>
      <c r="E1998" t="str">
        <f t="shared" si="65"/>
        <v>Начисление услуг 00000002772 от 31.03.2024 23:59:59</v>
      </c>
    </row>
    <row r="1999" spans="1:5" x14ac:dyDescent="0.3">
      <c r="A1999" s="148" t="s">
        <v>807</v>
      </c>
      <c r="B1999" s="148"/>
      <c r="C1999" s="153">
        <v>2028.4</v>
      </c>
      <c r="D1999" t="str">
        <f t="shared" si="64"/>
        <v>Начисление услуг 00000002772 от 31.03.2024 23:59:59</v>
      </c>
      <c r="E1999" t="str">
        <f t="shared" si="65"/>
        <v>л/с №0000000094309</v>
      </c>
    </row>
    <row r="2000" spans="1:5" x14ac:dyDescent="0.3">
      <c r="A2000" s="150" t="s">
        <v>882</v>
      </c>
      <c r="B2000" s="150"/>
      <c r="C2000" s="153">
        <v>2028.4</v>
      </c>
      <c r="D2000" t="str">
        <f t="shared" si="64"/>
        <v>л/с №0000000094309</v>
      </c>
      <c r="E2000" t="str">
        <f t="shared" si="65"/>
        <v>4МР/ДУ-3-27/ВТОР1</v>
      </c>
    </row>
    <row r="2001" spans="1:5" x14ac:dyDescent="0.3">
      <c r="A2001" s="148" t="s">
        <v>63</v>
      </c>
      <c r="B2001" s="148" t="s">
        <v>64</v>
      </c>
      <c r="C2001" s="153">
        <v>1008.97</v>
      </c>
      <c r="D2001" t="str">
        <f t="shared" si="64"/>
        <v>4МР/ДУ-3-27/ВТОР1</v>
      </c>
      <c r="E2001" t="str">
        <f t="shared" si="65"/>
        <v>Начисление услуг 00000002772 от 31.03.2024 23:59:59</v>
      </c>
    </row>
    <row r="2002" spans="1:5" x14ac:dyDescent="0.3">
      <c r="A2002" s="148" t="s">
        <v>808</v>
      </c>
      <c r="B2002" s="148"/>
      <c r="C2002" s="153">
        <v>1008.97</v>
      </c>
      <c r="D2002" t="str">
        <f t="shared" si="64"/>
        <v>Начисление услуг 00000002772 от 31.03.2024 23:59:59</v>
      </c>
      <c r="E2002" t="str">
        <f t="shared" si="65"/>
        <v>л/с №0000000089282</v>
      </c>
    </row>
    <row r="2003" spans="1:5" x14ac:dyDescent="0.3">
      <c r="A2003" s="150" t="s">
        <v>882</v>
      </c>
      <c r="B2003" s="150"/>
      <c r="C2003" s="153">
        <v>1008.97</v>
      </c>
      <c r="D2003" t="str">
        <f t="shared" si="64"/>
        <v>л/с №0000000089282</v>
      </c>
      <c r="E2003" t="str">
        <f t="shared" si="65"/>
        <v>4МР/ДУ-3-28</v>
      </c>
    </row>
    <row r="2004" spans="1:5" x14ac:dyDescent="0.3">
      <c r="A2004" s="148" t="s">
        <v>65</v>
      </c>
      <c r="B2004" s="148" t="s">
        <v>66</v>
      </c>
      <c r="C2004" s="153">
        <v>1549.04</v>
      </c>
      <c r="D2004" t="str">
        <f t="shared" si="64"/>
        <v>4МР/ДУ-3-28</v>
      </c>
      <c r="E2004" t="str">
        <f t="shared" si="65"/>
        <v>Начисление услуг 00000002772 от 31.03.2024 23:59:59</v>
      </c>
    </row>
    <row r="2005" spans="1:5" x14ac:dyDescent="0.3">
      <c r="A2005" s="148" t="s">
        <v>809</v>
      </c>
      <c r="B2005" s="148"/>
      <c r="C2005" s="153">
        <v>1549.04</v>
      </c>
      <c r="D2005" t="str">
        <f t="shared" si="64"/>
        <v>Начисление услуг 00000002772 от 31.03.2024 23:59:59</v>
      </c>
      <c r="E2005" t="str">
        <f t="shared" si="65"/>
        <v>л/с №0000000147061</v>
      </c>
    </row>
    <row r="2006" spans="1:5" x14ac:dyDescent="0.3">
      <c r="A2006" s="150" t="s">
        <v>882</v>
      </c>
      <c r="B2006" s="150"/>
      <c r="C2006" s="153">
        <v>1549.04</v>
      </c>
      <c r="D2006" t="str">
        <f t="shared" si="64"/>
        <v>л/с №0000000147061</v>
      </c>
      <c r="E2006" t="str">
        <f t="shared" si="65"/>
        <v>4МР/ДУ-3-29/ВТОР</v>
      </c>
    </row>
    <row r="2007" spans="1:5" x14ac:dyDescent="0.3">
      <c r="A2007" s="148" t="s">
        <v>67</v>
      </c>
      <c r="B2007" s="148" t="s">
        <v>68</v>
      </c>
      <c r="C2007" s="153">
        <v>2760.59</v>
      </c>
      <c r="D2007" t="str">
        <f t="shared" si="64"/>
        <v>4МР/ДУ-3-29/ВТОР</v>
      </c>
      <c r="E2007" t="str">
        <f t="shared" si="65"/>
        <v>Начисление услуг 00000002772 от 31.03.2024 23:59:59</v>
      </c>
    </row>
    <row r="2008" spans="1:5" x14ac:dyDescent="0.3">
      <c r="A2008" s="148" t="s">
        <v>810</v>
      </c>
      <c r="B2008" s="148"/>
      <c r="C2008" s="153">
        <v>2760.59</v>
      </c>
      <c r="D2008" t="str">
        <f t="shared" si="64"/>
        <v>Начисление услуг 00000002772 от 31.03.2024 23:59:59</v>
      </c>
      <c r="E2008" t="str">
        <f t="shared" si="65"/>
        <v>л/с №0000000089257</v>
      </c>
    </row>
    <row r="2009" spans="1:5" x14ac:dyDescent="0.3">
      <c r="A2009" s="150" t="s">
        <v>882</v>
      </c>
      <c r="B2009" s="150"/>
      <c r="C2009" s="153">
        <v>2760.59</v>
      </c>
      <c r="D2009" t="str">
        <f t="shared" si="64"/>
        <v>л/с №0000000089257</v>
      </c>
      <c r="E2009" t="str">
        <f t="shared" si="65"/>
        <v>4МР/ДУ-3-03</v>
      </c>
    </row>
    <row r="2010" spans="1:5" x14ac:dyDescent="0.3">
      <c r="A2010" s="148" t="s">
        <v>69</v>
      </c>
      <c r="B2010" s="148" t="s">
        <v>70</v>
      </c>
      <c r="C2010" s="149">
        <v>973.38</v>
      </c>
      <c r="D2010" t="str">
        <f t="shared" si="64"/>
        <v>4МР/ДУ-3-03</v>
      </c>
      <c r="E2010" t="str">
        <f t="shared" si="65"/>
        <v>Начисление услуг 00000002772 от 31.03.2024 23:59:59</v>
      </c>
    </row>
    <row r="2011" spans="1:5" x14ac:dyDescent="0.3">
      <c r="A2011" s="148" t="s">
        <v>811</v>
      </c>
      <c r="B2011" s="148"/>
      <c r="C2011" s="149">
        <v>973.38</v>
      </c>
      <c r="D2011" t="str">
        <f t="shared" si="64"/>
        <v>Начисление услуг 00000002772 от 31.03.2024 23:59:59</v>
      </c>
      <c r="E2011" t="str">
        <f t="shared" si="65"/>
        <v>л/с №0000000095257</v>
      </c>
    </row>
    <row r="2012" spans="1:5" x14ac:dyDescent="0.3">
      <c r="A2012" s="150" t="s">
        <v>882</v>
      </c>
      <c r="B2012" s="150"/>
      <c r="C2012" s="149">
        <v>973.38</v>
      </c>
      <c r="D2012" t="str">
        <f t="shared" si="64"/>
        <v>л/с №0000000095257</v>
      </c>
      <c r="E2012" t="str">
        <f t="shared" si="65"/>
        <v>4МР/ДУ-3-втор30</v>
      </c>
    </row>
    <row r="2013" spans="1:5" x14ac:dyDescent="0.3">
      <c r="A2013" s="148" t="s">
        <v>71</v>
      </c>
      <c r="B2013" s="148" t="s">
        <v>72</v>
      </c>
      <c r="C2013" s="153">
        <v>1023.62</v>
      </c>
      <c r="D2013" t="str">
        <f t="shared" si="64"/>
        <v>4МР/ДУ-3-втор30</v>
      </c>
      <c r="E2013" t="str">
        <f t="shared" si="65"/>
        <v>Начисление услуг 00000002772 от 31.03.2024 23:59:59</v>
      </c>
    </row>
    <row r="2014" spans="1:5" x14ac:dyDescent="0.3">
      <c r="A2014" s="148" t="s">
        <v>812</v>
      </c>
      <c r="B2014" s="148"/>
      <c r="C2014" s="153">
        <v>1023.62</v>
      </c>
      <c r="D2014" t="str">
        <f t="shared" si="64"/>
        <v>Начисление услуг 00000002772 от 31.03.2024 23:59:59</v>
      </c>
      <c r="E2014" t="str">
        <f t="shared" si="65"/>
        <v>л/с №0000000094847</v>
      </c>
    </row>
    <row r="2015" spans="1:5" x14ac:dyDescent="0.3">
      <c r="A2015" s="150" t="s">
        <v>882</v>
      </c>
      <c r="B2015" s="150"/>
      <c r="C2015" s="153">
        <v>1023.62</v>
      </c>
      <c r="D2015" t="str">
        <f t="shared" si="64"/>
        <v>л/с №0000000094847</v>
      </c>
      <c r="E2015" t="str">
        <f t="shared" si="65"/>
        <v>4МР/ДУ-3-ВТОР31</v>
      </c>
    </row>
    <row r="2016" spans="1:5" x14ac:dyDescent="0.3">
      <c r="A2016" s="148" t="s">
        <v>73</v>
      </c>
      <c r="B2016" s="148" t="s">
        <v>74</v>
      </c>
      <c r="C2016" s="149">
        <v>973.38</v>
      </c>
      <c r="D2016" t="str">
        <f t="shared" si="64"/>
        <v>4МР/ДУ-3-ВТОР31</v>
      </c>
      <c r="E2016" t="str">
        <f t="shared" si="65"/>
        <v>Начисление услуг 00000002772 от 31.03.2024 23:59:59</v>
      </c>
    </row>
    <row r="2017" spans="1:5" x14ac:dyDescent="0.3">
      <c r="A2017" s="148" t="s">
        <v>813</v>
      </c>
      <c r="B2017" s="148"/>
      <c r="C2017" s="149">
        <v>973.38</v>
      </c>
      <c r="D2017" t="str">
        <f t="shared" si="64"/>
        <v>Начисление услуг 00000002772 от 31.03.2024 23:59:59</v>
      </c>
      <c r="E2017" t="str">
        <f t="shared" si="65"/>
        <v>л/с №0000000094410</v>
      </c>
    </row>
    <row r="2018" spans="1:5" x14ac:dyDescent="0.3">
      <c r="A2018" s="150" t="s">
        <v>882</v>
      </c>
      <c r="B2018" s="150"/>
      <c r="C2018" s="149">
        <v>973.38</v>
      </c>
      <c r="D2018" t="str">
        <f t="shared" si="64"/>
        <v>л/с №0000000094410</v>
      </c>
      <c r="E2018" t="str">
        <f t="shared" si="65"/>
        <v>4МР/ДУ-3-32/ВТОР1</v>
      </c>
    </row>
    <row r="2019" spans="1:5" x14ac:dyDescent="0.3">
      <c r="A2019" s="148" t="s">
        <v>75</v>
      </c>
      <c r="B2019" s="148" t="s">
        <v>76</v>
      </c>
      <c r="C2019" s="153">
        <v>2641.04</v>
      </c>
      <c r="D2019" t="str">
        <f t="shared" si="64"/>
        <v>4МР/ДУ-3-32/ВТОР1</v>
      </c>
      <c r="E2019" t="str">
        <f t="shared" si="65"/>
        <v>Начисление услуг 00000002772 от 31.03.2024 23:59:59</v>
      </c>
    </row>
    <row r="2020" spans="1:5" x14ac:dyDescent="0.3">
      <c r="A2020" s="148" t="s">
        <v>814</v>
      </c>
      <c r="B2020" s="148"/>
      <c r="C2020" s="153">
        <v>2641.04</v>
      </c>
      <c r="D2020" t="str">
        <f t="shared" si="64"/>
        <v>Начисление услуг 00000002772 от 31.03.2024 23:59:59</v>
      </c>
      <c r="E2020" t="str">
        <f t="shared" si="65"/>
        <v>л/с №0000000089287</v>
      </c>
    </row>
    <row r="2021" spans="1:5" x14ac:dyDescent="0.3">
      <c r="A2021" s="150" t="s">
        <v>882</v>
      </c>
      <c r="B2021" s="150"/>
      <c r="C2021" s="153">
        <v>2641.04</v>
      </c>
      <c r="D2021" t="str">
        <f t="shared" si="64"/>
        <v>л/с №0000000089287</v>
      </c>
      <c r="E2021" t="str">
        <f t="shared" si="65"/>
        <v>4МР/ДУ-3-33</v>
      </c>
    </row>
    <row r="2022" spans="1:5" x14ac:dyDescent="0.3">
      <c r="A2022" s="148" t="s">
        <v>77</v>
      </c>
      <c r="B2022" s="148" t="s">
        <v>78</v>
      </c>
      <c r="C2022" s="153">
        <v>2030.49</v>
      </c>
      <c r="D2022" t="str">
        <f t="shared" si="64"/>
        <v>4МР/ДУ-3-33</v>
      </c>
      <c r="E2022" t="str">
        <f t="shared" si="65"/>
        <v>Начисление услуг 00000002772 от 31.03.2024 23:59:59</v>
      </c>
    </row>
    <row r="2023" spans="1:5" x14ac:dyDescent="0.3">
      <c r="A2023" s="148" t="s">
        <v>815</v>
      </c>
      <c r="B2023" s="148"/>
      <c r="C2023" s="153">
        <v>2030.49</v>
      </c>
      <c r="D2023" t="str">
        <f t="shared" si="64"/>
        <v>Начисление услуг 00000002772 от 31.03.2024 23:59:59</v>
      </c>
      <c r="E2023" t="str">
        <f t="shared" si="65"/>
        <v>л/с №0000000104280</v>
      </c>
    </row>
    <row r="2024" spans="1:5" x14ac:dyDescent="0.3">
      <c r="A2024" s="150" t="s">
        <v>882</v>
      </c>
      <c r="B2024" s="150"/>
      <c r="C2024" s="153">
        <v>2030.49</v>
      </c>
      <c r="D2024" t="str">
        <f t="shared" si="64"/>
        <v>л/с №0000000104280</v>
      </c>
      <c r="E2024" t="str">
        <f t="shared" si="65"/>
        <v>4МР/ДУ-3-34-ВТОР1</v>
      </c>
    </row>
    <row r="2025" spans="1:5" x14ac:dyDescent="0.3">
      <c r="A2025" s="148" t="s">
        <v>79</v>
      </c>
      <c r="B2025" s="148" t="s">
        <v>80</v>
      </c>
      <c r="C2025" s="153">
        <v>1008.97</v>
      </c>
      <c r="D2025" t="str">
        <f t="shared" si="64"/>
        <v>4МР/ДУ-3-34-ВТОР1</v>
      </c>
      <c r="E2025" t="str">
        <f t="shared" si="65"/>
        <v>Начисление услуг 00000002772 от 31.03.2024 23:59:59</v>
      </c>
    </row>
    <row r="2026" spans="1:5" x14ac:dyDescent="0.3">
      <c r="A2026" s="148" t="s">
        <v>816</v>
      </c>
      <c r="B2026" s="148"/>
      <c r="C2026" s="153">
        <v>1008.97</v>
      </c>
      <c r="D2026" t="str">
        <f t="shared" si="64"/>
        <v>Начисление услуг 00000002772 от 31.03.2024 23:59:59</v>
      </c>
      <c r="E2026" t="str">
        <f t="shared" si="65"/>
        <v>л/с №0000000104558</v>
      </c>
    </row>
    <row r="2027" spans="1:5" x14ac:dyDescent="0.3">
      <c r="A2027" s="150" t="s">
        <v>882</v>
      </c>
      <c r="B2027" s="150"/>
      <c r="C2027" s="153">
        <v>1008.97</v>
      </c>
      <c r="D2027" t="str">
        <f t="shared" si="64"/>
        <v>л/с №0000000104558</v>
      </c>
      <c r="E2027" t="str">
        <f t="shared" si="65"/>
        <v>4МР/ДУ-3-35/ВТОР</v>
      </c>
    </row>
    <row r="2028" spans="1:5" x14ac:dyDescent="0.3">
      <c r="A2028" s="148" t="s">
        <v>81</v>
      </c>
      <c r="B2028" s="148" t="s">
        <v>82</v>
      </c>
      <c r="C2028" s="153">
        <v>1549.04</v>
      </c>
      <c r="D2028" t="str">
        <f t="shared" si="64"/>
        <v>4МР/ДУ-3-35/ВТОР</v>
      </c>
      <c r="E2028" t="str">
        <f t="shared" si="65"/>
        <v>Начисление услуг 00000002772 от 31.03.2024 23:59:59</v>
      </c>
    </row>
    <row r="2029" spans="1:5" x14ac:dyDescent="0.3">
      <c r="A2029" s="148" t="s">
        <v>817</v>
      </c>
      <c r="B2029" s="148"/>
      <c r="C2029" s="153">
        <v>1549.04</v>
      </c>
      <c r="D2029" t="str">
        <f t="shared" si="64"/>
        <v>Начисление услуг 00000002772 от 31.03.2024 23:59:59</v>
      </c>
      <c r="E2029" t="str">
        <f t="shared" si="65"/>
        <v>л/с №0000000089290</v>
      </c>
    </row>
    <row r="2030" spans="1:5" x14ac:dyDescent="0.3">
      <c r="A2030" s="150" t="s">
        <v>882</v>
      </c>
      <c r="B2030" s="150"/>
      <c r="C2030" s="153">
        <v>1549.04</v>
      </c>
      <c r="D2030" t="str">
        <f t="shared" si="64"/>
        <v>л/с №0000000089290</v>
      </c>
      <c r="E2030" t="str">
        <f t="shared" si="65"/>
        <v>4МР/ДУ-3-36</v>
      </c>
    </row>
    <row r="2031" spans="1:5" x14ac:dyDescent="0.3">
      <c r="A2031" s="148" t="s">
        <v>83</v>
      </c>
      <c r="B2031" s="148" t="s">
        <v>84</v>
      </c>
      <c r="C2031" s="153">
        <v>2456.13</v>
      </c>
      <c r="D2031" t="str">
        <f t="shared" si="64"/>
        <v>4МР/ДУ-3-36</v>
      </c>
      <c r="E2031" t="str">
        <f t="shared" si="65"/>
        <v>Начисление услуг 00000002772 от 31.03.2024 23:59:59</v>
      </c>
    </row>
    <row r="2032" spans="1:5" x14ac:dyDescent="0.3">
      <c r="A2032" s="148" t="s">
        <v>818</v>
      </c>
      <c r="B2032" s="148"/>
      <c r="C2032" s="153">
        <v>2456.13</v>
      </c>
      <c r="D2032" t="str">
        <f t="shared" si="64"/>
        <v>Начисление услуг 00000002772 от 31.03.2024 23:59:59</v>
      </c>
      <c r="E2032" t="str">
        <f t="shared" si="65"/>
        <v>л/с №0000000091879</v>
      </c>
    </row>
    <row r="2033" spans="1:5" x14ac:dyDescent="0.3">
      <c r="A2033" s="150" t="s">
        <v>882</v>
      </c>
      <c r="B2033" s="150"/>
      <c r="C2033" s="153">
        <v>2456.13</v>
      </c>
      <c r="D2033" t="str">
        <f t="shared" si="64"/>
        <v>л/с №0000000091879</v>
      </c>
      <c r="E2033" t="str">
        <f t="shared" si="65"/>
        <v>4МР/ДУ-3-37</v>
      </c>
    </row>
    <row r="2034" spans="1:5" x14ac:dyDescent="0.3">
      <c r="A2034" s="148" t="s">
        <v>85</v>
      </c>
      <c r="B2034" s="148" t="s">
        <v>86</v>
      </c>
      <c r="C2034" s="153">
        <v>1023.62</v>
      </c>
      <c r="D2034" t="str">
        <f t="shared" si="64"/>
        <v>4МР/ДУ-3-37</v>
      </c>
      <c r="E2034" t="str">
        <f t="shared" si="65"/>
        <v>Начисление услуг 00000002772 от 31.03.2024 23:59:59</v>
      </c>
    </row>
    <row r="2035" spans="1:5" x14ac:dyDescent="0.3">
      <c r="A2035" s="148" t="s">
        <v>819</v>
      </c>
      <c r="B2035" s="148"/>
      <c r="C2035" s="153">
        <v>1023.62</v>
      </c>
      <c r="D2035" t="str">
        <f t="shared" si="64"/>
        <v>Начисление услуг 00000002772 от 31.03.2024 23:59:59</v>
      </c>
      <c r="E2035" t="str">
        <f t="shared" si="65"/>
        <v>л/с №0000000089292</v>
      </c>
    </row>
    <row r="2036" spans="1:5" x14ac:dyDescent="0.3">
      <c r="A2036" s="150" t="s">
        <v>882</v>
      </c>
      <c r="B2036" s="150"/>
      <c r="C2036" s="153">
        <v>1023.62</v>
      </c>
      <c r="D2036" t="str">
        <f t="shared" si="64"/>
        <v>л/с №0000000089292</v>
      </c>
      <c r="E2036" t="str">
        <f t="shared" si="65"/>
        <v>4МР/ДУ-3-38</v>
      </c>
    </row>
    <row r="2037" spans="1:5" x14ac:dyDescent="0.3">
      <c r="A2037" s="148" t="s">
        <v>87</v>
      </c>
      <c r="B2037" s="148" t="s">
        <v>88</v>
      </c>
      <c r="C2037" s="149">
        <v>973.38</v>
      </c>
      <c r="D2037" t="str">
        <f t="shared" si="64"/>
        <v>4МР/ДУ-3-38</v>
      </c>
      <c r="E2037" t="str">
        <f t="shared" si="65"/>
        <v>Начисление услуг 00000002772 от 31.03.2024 23:59:59</v>
      </c>
    </row>
    <row r="2038" spans="1:5" x14ac:dyDescent="0.3">
      <c r="A2038" s="148" t="s">
        <v>820</v>
      </c>
      <c r="B2038" s="148"/>
      <c r="C2038" s="149">
        <v>973.38</v>
      </c>
      <c r="D2038" t="str">
        <f t="shared" si="64"/>
        <v>Начисление услуг 00000002772 от 31.03.2024 23:59:59</v>
      </c>
      <c r="E2038" t="str">
        <f t="shared" si="65"/>
        <v>л/с №0000000089293</v>
      </c>
    </row>
    <row r="2039" spans="1:5" x14ac:dyDescent="0.3">
      <c r="A2039" s="150" t="s">
        <v>882</v>
      </c>
      <c r="B2039" s="150"/>
      <c r="C2039" s="149">
        <v>973.38</v>
      </c>
      <c r="D2039" t="str">
        <f t="shared" si="64"/>
        <v>л/с №0000000089293</v>
      </c>
      <c r="E2039" t="str">
        <f t="shared" si="65"/>
        <v>4МР/ДУ-3-39</v>
      </c>
    </row>
    <row r="2040" spans="1:5" x14ac:dyDescent="0.3">
      <c r="A2040" s="148" t="s">
        <v>89</v>
      </c>
      <c r="B2040" s="148" t="s">
        <v>90</v>
      </c>
      <c r="C2040" s="153">
        <v>1586.72</v>
      </c>
      <c r="D2040" t="str">
        <f t="shared" si="64"/>
        <v>4МР/ДУ-3-39</v>
      </c>
      <c r="E2040" t="str">
        <f t="shared" si="65"/>
        <v>Начисление услуг 00000002772 от 31.03.2024 23:59:59</v>
      </c>
    </row>
    <row r="2041" spans="1:5" x14ac:dyDescent="0.3">
      <c r="A2041" s="148" t="s">
        <v>821</v>
      </c>
      <c r="B2041" s="148"/>
      <c r="C2041" s="153">
        <v>1586.72</v>
      </c>
      <c r="D2041" t="str">
        <f t="shared" si="64"/>
        <v>Начисление услуг 00000002772 от 31.03.2024 23:59:59</v>
      </c>
      <c r="E2041" t="str">
        <f t="shared" si="65"/>
        <v>л/с №0000000089258</v>
      </c>
    </row>
    <row r="2042" spans="1:5" x14ac:dyDescent="0.3">
      <c r="A2042" s="150" t="s">
        <v>882</v>
      </c>
      <c r="B2042" s="150"/>
      <c r="C2042" s="153">
        <v>1586.72</v>
      </c>
      <c r="D2042" t="str">
        <f t="shared" si="64"/>
        <v>л/с №0000000089258</v>
      </c>
      <c r="E2042" t="str">
        <f t="shared" si="65"/>
        <v>4МР/ДУ-3-04</v>
      </c>
    </row>
    <row r="2043" spans="1:5" x14ac:dyDescent="0.3">
      <c r="A2043" s="148" t="s">
        <v>91</v>
      </c>
      <c r="B2043" s="148" t="s">
        <v>92</v>
      </c>
      <c r="C2043" s="153">
        <v>1582.53</v>
      </c>
      <c r="D2043" t="str">
        <f t="shared" si="64"/>
        <v>4МР/ДУ-3-04</v>
      </c>
      <c r="E2043" t="str">
        <f t="shared" si="65"/>
        <v>Начисление услуг 00000002772 от 31.03.2024 23:59:59</v>
      </c>
    </row>
    <row r="2044" spans="1:5" x14ac:dyDescent="0.3">
      <c r="A2044" s="148" t="s">
        <v>822</v>
      </c>
      <c r="B2044" s="148"/>
      <c r="C2044" s="153">
        <v>1582.53</v>
      </c>
      <c r="D2044" t="str">
        <f t="shared" si="64"/>
        <v>Начисление услуг 00000002772 от 31.03.2024 23:59:59</v>
      </c>
      <c r="E2044" t="str">
        <f t="shared" si="65"/>
        <v>л/с №0000000089294</v>
      </c>
    </row>
    <row r="2045" spans="1:5" x14ac:dyDescent="0.3">
      <c r="A2045" s="150" t="s">
        <v>882</v>
      </c>
      <c r="B2045" s="150"/>
      <c r="C2045" s="153">
        <v>1582.53</v>
      </c>
      <c r="D2045" t="str">
        <f t="shared" si="64"/>
        <v>л/с №0000000089294</v>
      </c>
      <c r="E2045" t="str">
        <f t="shared" si="65"/>
        <v>4МР/ДУ-3-40</v>
      </c>
    </row>
    <row r="2046" spans="1:5" x14ac:dyDescent="0.3">
      <c r="A2046" s="148" t="s">
        <v>93</v>
      </c>
      <c r="B2046" s="148" t="s">
        <v>94</v>
      </c>
      <c r="C2046" s="153">
        <v>2258.4299999999998</v>
      </c>
      <c r="D2046" t="str">
        <f t="shared" si="64"/>
        <v>4МР/ДУ-3-40</v>
      </c>
      <c r="E2046" t="str">
        <f t="shared" si="65"/>
        <v>Начисление услуг 00000002772 от 31.03.2024 23:59:59</v>
      </c>
    </row>
    <row r="2047" spans="1:5" x14ac:dyDescent="0.3">
      <c r="A2047" s="148" t="s">
        <v>823</v>
      </c>
      <c r="B2047" s="148"/>
      <c r="C2047" s="153">
        <v>2258.4299999999998</v>
      </c>
      <c r="D2047" t="str">
        <f t="shared" si="64"/>
        <v>Начисление услуг 00000002772 от 31.03.2024 23:59:59</v>
      </c>
      <c r="E2047" t="str">
        <f t="shared" si="65"/>
        <v>л/с №0000000089295</v>
      </c>
    </row>
    <row r="2048" spans="1:5" x14ac:dyDescent="0.3">
      <c r="A2048" s="150" t="s">
        <v>882</v>
      </c>
      <c r="B2048" s="150"/>
      <c r="C2048" s="153">
        <v>2258.4299999999998</v>
      </c>
      <c r="D2048" t="str">
        <f t="shared" si="64"/>
        <v>л/с №0000000089295</v>
      </c>
      <c r="E2048" t="str">
        <f t="shared" si="65"/>
        <v>4МР/ДУ-3-41</v>
      </c>
    </row>
    <row r="2049" spans="1:5" x14ac:dyDescent="0.3">
      <c r="A2049" s="148" t="s">
        <v>95</v>
      </c>
      <c r="B2049" s="148" t="s">
        <v>96</v>
      </c>
      <c r="C2049" s="153">
        <v>1008.97</v>
      </c>
      <c r="D2049" t="str">
        <f t="shared" si="64"/>
        <v>4МР/ДУ-3-41</v>
      </c>
      <c r="E2049" t="str">
        <f t="shared" si="65"/>
        <v>Начисление услуг 00000002772 от 31.03.2024 23:59:59</v>
      </c>
    </row>
    <row r="2050" spans="1:5" x14ac:dyDescent="0.3">
      <c r="A2050" s="148" t="s">
        <v>824</v>
      </c>
      <c r="B2050" s="148"/>
      <c r="C2050" s="153">
        <v>1008.97</v>
      </c>
      <c r="D2050" t="str">
        <f t="shared" si="64"/>
        <v>Начисление услуг 00000002772 от 31.03.2024 23:59:59</v>
      </c>
      <c r="E2050" t="str">
        <f t="shared" si="65"/>
        <v>л/с №0000001154035</v>
      </c>
    </row>
    <row r="2051" spans="1:5" x14ac:dyDescent="0.3">
      <c r="A2051" s="150" t="s">
        <v>882</v>
      </c>
      <c r="B2051" s="150"/>
      <c r="C2051" s="153">
        <v>1008.97</v>
      </c>
      <c r="D2051" t="str">
        <f t="shared" si="64"/>
        <v>л/с №0000001154035</v>
      </c>
      <c r="E2051" t="str">
        <f t="shared" si="65"/>
        <v>МР/МР/ДУ/3-42</v>
      </c>
    </row>
    <row r="2052" spans="1:5" x14ac:dyDescent="0.3">
      <c r="A2052" s="148" t="s">
        <v>97</v>
      </c>
      <c r="B2052" s="148" t="s">
        <v>98</v>
      </c>
      <c r="C2052" s="153">
        <v>1549.04</v>
      </c>
      <c r="D2052" t="str">
        <f t="shared" si="64"/>
        <v>МР/МР/ДУ/3-42</v>
      </c>
      <c r="E2052" t="str">
        <f t="shared" si="65"/>
        <v>Начисление услуг 00000002772 от 31.03.2024 23:59:59</v>
      </c>
    </row>
    <row r="2053" spans="1:5" x14ac:dyDescent="0.3">
      <c r="A2053" s="148" t="s">
        <v>825</v>
      </c>
      <c r="B2053" s="148"/>
      <c r="C2053" s="153">
        <v>1549.04</v>
      </c>
      <c r="D2053" t="str">
        <f t="shared" si="64"/>
        <v>Начисление услуг 00000002772 от 31.03.2024 23:59:59</v>
      </c>
      <c r="E2053" t="str">
        <f t="shared" si="65"/>
        <v>л/с №0000000089297</v>
      </c>
    </row>
    <row r="2054" spans="1:5" x14ac:dyDescent="0.3">
      <c r="A2054" s="150" t="s">
        <v>882</v>
      </c>
      <c r="B2054" s="150"/>
      <c r="C2054" s="153">
        <v>1549.04</v>
      </c>
      <c r="D2054" t="str">
        <f t="shared" si="64"/>
        <v>л/с №0000000089297</v>
      </c>
      <c r="E2054" t="str">
        <f t="shared" si="65"/>
        <v>4МР/ДУ-3-43</v>
      </c>
    </row>
    <row r="2055" spans="1:5" x14ac:dyDescent="0.3">
      <c r="A2055" s="148" t="s">
        <v>99</v>
      </c>
      <c r="B2055" s="148" t="s">
        <v>100</v>
      </c>
      <c r="C2055" s="153">
        <v>2237.5</v>
      </c>
      <c r="D2055" t="str">
        <f t="shared" si="64"/>
        <v>4МР/ДУ-3-43</v>
      </c>
      <c r="E2055" t="str">
        <f t="shared" si="65"/>
        <v>Начисление услуг 00000002772 от 31.03.2024 23:59:59</v>
      </c>
    </row>
    <row r="2056" spans="1:5" x14ac:dyDescent="0.3">
      <c r="A2056" s="148" t="s">
        <v>826</v>
      </c>
      <c r="B2056" s="148"/>
      <c r="C2056" s="153">
        <v>2237.5</v>
      </c>
      <c r="D2056" t="str">
        <f t="shared" si="64"/>
        <v>Начисление услуг 00000002772 от 31.03.2024 23:59:59</v>
      </c>
      <c r="E2056" t="str">
        <f t="shared" si="65"/>
        <v>л/с №0000000128455</v>
      </c>
    </row>
    <row r="2057" spans="1:5" x14ac:dyDescent="0.3">
      <c r="A2057" s="150" t="s">
        <v>882</v>
      </c>
      <c r="B2057" s="150"/>
      <c r="C2057" s="153">
        <v>2237.5</v>
      </c>
      <c r="D2057" t="str">
        <f t="shared" si="64"/>
        <v>л/с №0000000128455</v>
      </c>
      <c r="E2057" t="str">
        <f t="shared" si="65"/>
        <v>4МР/ДУ-3-44, 45</v>
      </c>
    </row>
    <row r="2058" spans="1:5" x14ac:dyDescent="0.3">
      <c r="A2058" s="148" t="s">
        <v>101</v>
      </c>
      <c r="B2058" s="148" t="s">
        <v>102</v>
      </c>
      <c r="C2058" s="153">
        <v>2005.37</v>
      </c>
      <c r="D2058" t="str">
        <f t="shared" ref="D2058:D2121" si="66">A2059</f>
        <v>4МР/ДУ-3-44, 45</v>
      </c>
      <c r="E2058" t="str">
        <f t="shared" ref="E2058:E2121" si="67">A2060</f>
        <v>Начисление услуг 00000002772 от 31.03.2024 23:59:59</v>
      </c>
    </row>
    <row r="2059" spans="1:5" x14ac:dyDescent="0.3">
      <c r="A2059" s="148" t="s">
        <v>827</v>
      </c>
      <c r="B2059" s="148"/>
      <c r="C2059" s="153">
        <v>2005.37</v>
      </c>
      <c r="D2059" t="str">
        <f t="shared" si="66"/>
        <v>Начисление услуг 00000002772 от 31.03.2024 23:59:59</v>
      </c>
      <c r="E2059" t="str">
        <f t="shared" si="67"/>
        <v>л/с №0000000089300</v>
      </c>
    </row>
    <row r="2060" spans="1:5" x14ac:dyDescent="0.3">
      <c r="A2060" s="150" t="s">
        <v>882</v>
      </c>
      <c r="B2060" s="150"/>
      <c r="C2060" s="153">
        <v>2005.37</v>
      </c>
      <c r="D2060" t="str">
        <f t="shared" si="66"/>
        <v>л/с №0000000089300</v>
      </c>
      <c r="E2060" t="str">
        <f t="shared" si="67"/>
        <v>4МР/ДУ-3-46</v>
      </c>
    </row>
    <row r="2061" spans="1:5" x14ac:dyDescent="0.3">
      <c r="A2061" s="148" t="s">
        <v>103</v>
      </c>
      <c r="B2061" s="148" t="s">
        <v>104</v>
      </c>
      <c r="C2061" s="153">
        <v>1584.62</v>
      </c>
      <c r="D2061" t="str">
        <f t="shared" si="66"/>
        <v>4МР/ДУ-3-46</v>
      </c>
      <c r="E2061" t="str">
        <f t="shared" si="67"/>
        <v>Начисление услуг 00000002772 от 31.03.2024 23:59:59</v>
      </c>
    </row>
    <row r="2062" spans="1:5" x14ac:dyDescent="0.3">
      <c r="A2062" s="148" t="s">
        <v>828</v>
      </c>
      <c r="B2062" s="148"/>
      <c r="C2062" s="153">
        <v>1584.62</v>
      </c>
      <c r="D2062" t="str">
        <f t="shared" si="66"/>
        <v>Начисление услуг 00000002772 от 31.03.2024 23:59:59</v>
      </c>
      <c r="E2062" t="str">
        <f t="shared" si="67"/>
        <v>л/с №0000000153934</v>
      </c>
    </row>
    <row r="2063" spans="1:5" x14ac:dyDescent="0.3">
      <c r="A2063" s="150" t="s">
        <v>882</v>
      </c>
      <c r="B2063" s="150"/>
      <c r="C2063" s="153">
        <v>1584.62</v>
      </c>
      <c r="D2063" t="str">
        <f t="shared" si="66"/>
        <v>л/с №0000000153934</v>
      </c>
      <c r="E2063" t="str">
        <f t="shared" si="67"/>
        <v>4МР/ДУ/-3-47 ВТОР</v>
      </c>
    </row>
    <row r="2064" spans="1:5" x14ac:dyDescent="0.3">
      <c r="A2064" s="148" t="s">
        <v>105</v>
      </c>
      <c r="B2064" s="148" t="s">
        <v>106</v>
      </c>
      <c r="C2064" s="153">
        <v>2030.49</v>
      </c>
      <c r="D2064" t="str">
        <f t="shared" si="66"/>
        <v>4МР/ДУ/-3-47 ВТОР</v>
      </c>
      <c r="E2064" t="str">
        <f t="shared" si="67"/>
        <v>Начисление услуг 00000002772 от 31.03.2024 23:59:59</v>
      </c>
    </row>
    <row r="2065" spans="1:5" x14ac:dyDescent="0.3">
      <c r="A2065" s="148" t="s">
        <v>829</v>
      </c>
      <c r="B2065" s="148"/>
      <c r="C2065" s="153">
        <v>2030.49</v>
      </c>
      <c r="D2065" t="str">
        <f t="shared" si="66"/>
        <v>Начисление услуг 00000002772 от 31.03.2024 23:59:59</v>
      </c>
      <c r="E2065" t="str">
        <f t="shared" si="67"/>
        <v>л/с №0000000090878</v>
      </c>
    </row>
    <row r="2066" spans="1:5" x14ac:dyDescent="0.3">
      <c r="A2066" s="150" t="s">
        <v>882</v>
      </c>
      <c r="B2066" s="150"/>
      <c r="C2066" s="153">
        <v>2030.49</v>
      </c>
      <c r="D2066" t="str">
        <f t="shared" si="66"/>
        <v>л/с №0000000090878</v>
      </c>
      <c r="E2066" t="str">
        <f t="shared" si="67"/>
        <v>4МР/ДУ-3-48</v>
      </c>
    </row>
    <row r="2067" spans="1:5" x14ac:dyDescent="0.3">
      <c r="A2067" s="148" t="s">
        <v>107</v>
      </c>
      <c r="B2067" s="148" t="s">
        <v>108</v>
      </c>
      <c r="C2067" s="153">
        <v>1006.87</v>
      </c>
      <c r="D2067" t="str">
        <f t="shared" si="66"/>
        <v>4МР/ДУ-3-48</v>
      </c>
      <c r="E2067" t="str">
        <f t="shared" si="67"/>
        <v>Начисление услуг 00000002772 от 31.03.2024 23:59:59</v>
      </c>
    </row>
    <row r="2068" spans="1:5" x14ac:dyDescent="0.3">
      <c r="A2068" s="148" t="s">
        <v>830</v>
      </c>
      <c r="B2068" s="148"/>
      <c r="C2068" s="153">
        <v>1006.87</v>
      </c>
      <c r="D2068" t="str">
        <f t="shared" si="66"/>
        <v>Начисление услуг 00000002772 от 31.03.2024 23:59:59</v>
      </c>
      <c r="E2068" t="str">
        <f t="shared" si="67"/>
        <v>л/с №0000000089302</v>
      </c>
    </row>
    <row r="2069" spans="1:5" x14ac:dyDescent="0.3">
      <c r="A2069" s="150" t="s">
        <v>882</v>
      </c>
      <c r="B2069" s="150"/>
      <c r="C2069" s="153">
        <v>1006.87</v>
      </c>
      <c r="D2069" t="str">
        <f t="shared" si="66"/>
        <v>л/с №0000000089302</v>
      </c>
      <c r="E2069" t="str">
        <f t="shared" si="67"/>
        <v>4МР/ДУ-3-49</v>
      </c>
    </row>
    <row r="2070" spans="1:5" x14ac:dyDescent="0.3">
      <c r="A2070" s="148" t="s">
        <v>109</v>
      </c>
      <c r="B2070" s="148" t="s">
        <v>110</v>
      </c>
      <c r="C2070" s="153">
        <v>2065.38</v>
      </c>
      <c r="D2070" t="str">
        <f t="shared" si="66"/>
        <v>4МР/ДУ-3-49</v>
      </c>
      <c r="E2070" t="str">
        <f t="shared" si="67"/>
        <v>Начисление услуг 00000002772 от 31.03.2024 23:59:59</v>
      </c>
    </row>
    <row r="2071" spans="1:5" x14ac:dyDescent="0.3">
      <c r="A2071" s="148" t="s">
        <v>831</v>
      </c>
      <c r="B2071" s="148"/>
      <c r="C2071" s="153">
        <v>2065.38</v>
      </c>
      <c r="D2071" t="str">
        <f t="shared" si="66"/>
        <v>Начисление услуг 00000002772 от 31.03.2024 23:59:59</v>
      </c>
      <c r="E2071" t="str">
        <f t="shared" si="67"/>
        <v>л/с №0000000089259</v>
      </c>
    </row>
    <row r="2072" spans="1:5" x14ac:dyDescent="0.3">
      <c r="A2072" s="150" t="s">
        <v>882</v>
      </c>
      <c r="B2072" s="150"/>
      <c r="C2072" s="153">
        <v>2065.38</v>
      </c>
      <c r="D2072" t="str">
        <f t="shared" si="66"/>
        <v>л/с №0000000089259</v>
      </c>
      <c r="E2072" t="str">
        <f t="shared" si="67"/>
        <v>4МР/ДУ-3-05</v>
      </c>
    </row>
    <row r="2073" spans="1:5" x14ac:dyDescent="0.3">
      <c r="A2073" s="148" t="s">
        <v>111</v>
      </c>
      <c r="B2073" s="148" t="s">
        <v>112</v>
      </c>
      <c r="C2073" s="153">
        <v>2030.49</v>
      </c>
      <c r="D2073" t="str">
        <f t="shared" si="66"/>
        <v>4МР/ДУ-3-05</v>
      </c>
      <c r="E2073" t="str">
        <f t="shared" si="67"/>
        <v>Начисление услуг 00000002772 от 31.03.2024 23:59:59</v>
      </c>
    </row>
    <row r="2074" spans="1:5" x14ac:dyDescent="0.3">
      <c r="A2074" s="148" t="s">
        <v>832</v>
      </c>
      <c r="B2074" s="148"/>
      <c r="C2074" s="153">
        <v>2030.49</v>
      </c>
      <c r="D2074" t="str">
        <f t="shared" si="66"/>
        <v>Начисление услуг 00000002772 от 31.03.2024 23:59:59</v>
      </c>
      <c r="E2074" t="str">
        <f t="shared" si="67"/>
        <v>л/с №0000000128731</v>
      </c>
    </row>
    <row r="2075" spans="1:5" x14ac:dyDescent="0.3">
      <c r="A2075" s="150" t="s">
        <v>882</v>
      </c>
      <c r="B2075" s="150"/>
      <c r="C2075" s="153">
        <v>2030.49</v>
      </c>
      <c r="D2075" t="str">
        <f t="shared" si="66"/>
        <v>л/с №0000000128731</v>
      </c>
      <c r="E2075" t="str">
        <f t="shared" si="67"/>
        <v>МР/МБ/ДУ-3-50</v>
      </c>
    </row>
    <row r="2076" spans="1:5" x14ac:dyDescent="0.3">
      <c r="A2076" s="148" t="s">
        <v>113</v>
      </c>
      <c r="B2076" s="148" t="s">
        <v>114</v>
      </c>
      <c r="C2076" s="153">
        <v>2013.75</v>
      </c>
      <c r="D2076" t="str">
        <f t="shared" si="66"/>
        <v>МР/МБ/ДУ-3-50</v>
      </c>
      <c r="E2076" t="str">
        <f t="shared" si="67"/>
        <v>Начисление услуг 00000002772 от 31.03.2024 23:59:59</v>
      </c>
    </row>
    <row r="2077" spans="1:5" x14ac:dyDescent="0.3">
      <c r="A2077" s="148" t="s">
        <v>833</v>
      </c>
      <c r="B2077" s="148"/>
      <c r="C2077" s="153">
        <v>2013.75</v>
      </c>
      <c r="D2077" t="str">
        <f t="shared" si="66"/>
        <v>Начисление услуг 00000002772 от 31.03.2024 23:59:59</v>
      </c>
      <c r="E2077" t="str">
        <f t="shared" si="67"/>
        <v>л/с №0000000089304</v>
      </c>
    </row>
    <row r="2078" spans="1:5" x14ac:dyDescent="0.3">
      <c r="A2078" s="150" t="s">
        <v>882</v>
      </c>
      <c r="B2078" s="150"/>
      <c r="C2078" s="153">
        <v>2013.75</v>
      </c>
      <c r="D2078" t="str">
        <f t="shared" si="66"/>
        <v>л/с №0000000089304</v>
      </c>
      <c r="E2078" t="str">
        <f t="shared" si="67"/>
        <v>4МР/ДУ-3-51</v>
      </c>
    </row>
    <row r="2079" spans="1:5" x14ac:dyDescent="0.3">
      <c r="A2079" s="148" t="s">
        <v>115</v>
      </c>
      <c r="B2079" s="148" t="s">
        <v>116</v>
      </c>
      <c r="C2079" s="149">
        <v>922.21</v>
      </c>
      <c r="D2079" t="str">
        <f t="shared" si="66"/>
        <v>4МР/ДУ-3-51</v>
      </c>
      <c r="E2079" t="str">
        <f t="shared" si="67"/>
        <v>Начисление услуг 00000002772 от 31.03.2024 23:59:59</v>
      </c>
    </row>
    <row r="2080" spans="1:5" x14ac:dyDescent="0.3">
      <c r="A2080" s="148" t="s">
        <v>834</v>
      </c>
      <c r="B2080" s="148"/>
      <c r="C2080" s="149">
        <v>922.21</v>
      </c>
      <c r="D2080" t="str">
        <f t="shared" si="66"/>
        <v>Начисление услуг 00000002772 от 31.03.2024 23:59:59</v>
      </c>
      <c r="E2080" t="str">
        <f t="shared" si="67"/>
        <v>л/с №0000000112448</v>
      </c>
    </row>
    <row r="2081" spans="1:5" x14ac:dyDescent="0.3">
      <c r="A2081" s="150" t="s">
        <v>882</v>
      </c>
      <c r="B2081" s="150"/>
      <c r="C2081" s="149">
        <v>922.21</v>
      </c>
      <c r="D2081" t="str">
        <f t="shared" si="66"/>
        <v>л/с №0000000112448</v>
      </c>
      <c r="E2081" t="str">
        <f t="shared" si="67"/>
        <v>4МР/ДУ-3-52/ВТОР</v>
      </c>
    </row>
    <row r="2082" spans="1:5" x14ac:dyDescent="0.3">
      <c r="A2082" s="148" t="s">
        <v>117</v>
      </c>
      <c r="B2082" s="148" t="s">
        <v>118</v>
      </c>
      <c r="C2082" s="153">
        <v>1895.59</v>
      </c>
      <c r="D2082" t="str">
        <f t="shared" si="66"/>
        <v>4МР/ДУ-3-52/ВТОР</v>
      </c>
      <c r="E2082" t="str">
        <f t="shared" si="67"/>
        <v>Начисление услуг 00000002772 от 31.03.2024 23:59:59</v>
      </c>
    </row>
    <row r="2083" spans="1:5" x14ac:dyDescent="0.3">
      <c r="A2083" s="148" t="s">
        <v>835</v>
      </c>
      <c r="B2083" s="148"/>
      <c r="C2083" s="153">
        <v>1895.59</v>
      </c>
      <c r="D2083" t="str">
        <f t="shared" si="66"/>
        <v>Начисление услуг 00000002772 от 31.03.2024 23:59:59</v>
      </c>
      <c r="E2083" t="str">
        <f t="shared" si="67"/>
        <v>л/с №0000000089306</v>
      </c>
    </row>
    <row r="2084" spans="1:5" x14ac:dyDescent="0.3">
      <c r="A2084" s="150" t="s">
        <v>882</v>
      </c>
      <c r="B2084" s="150"/>
      <c r="C2084" s="153">
        <v>1895.59</v>
      </c>
      <c r="D2084" t="str">
        <f t="shared" si="66"/>
        <v>л/с №0000000089306</v>
      </c>
      <c r="E2084" t="str">
        <f t="shared" si="67"/>
        <v>4МР/ДУ-3-53</v>
      </c>
    </row>
    <row r="2085" spans="1:5" x14ac:dyDescent="0.3">
      <c r="A2085" s="148" t="s">
        <v>119</v>
      </c>
      <c r="B2085" s="148" t="s">
        <v>120</v>
      </c>
      <c r="C2085" s="153">
        <v>2068.17</v>
      </c>
      <c r="D2085" t="str">
        <f t="shared" si="66"/>
        <v>4МР/ДУ-3-53</v>
      </c>
      <c r="E2085" t="str">
        <f t="shared" si="67"/>
        <v>Начисление услуг 00000002772 от 31.03.2024 23:59:59</v>
      </c>
    </row>
    <row r="2086" spans="1:5" x14ac:dyDescent="0.3">
      <c r="A2086" s="148" t="s">
        <v>836</v>
      </c>
      <c r="B2086" s="148"/>
      <c r="C2086" s="153">
        <v>2068.17</v>
      </c>
      <c r="D2086" t="str">
        <f t="shared" si="66"/>
        <v>Начисление услуг 00000002772 от 31.03.2024 23:59:59</v>
      </c>
      <c r="E2086" t="str">
        <f t="shared" si="67"/>
        <v>л/с №0000000089307</v>
      </c>
    </row>
    <row r="2087" spans="1:5" x14ac:dyDescent="0.3">
      <c r="A2087" s="150" t="s">
        <v>882</v>
      </c>
      <c r="B2087" s="150"/>
      <c r="C2087" s="153">
        <v>2068.17</v>
      </c>
      <c r="D2087" t="str">
        <f t="shared" si="66"/>
        <v>л/с №0000000089307</v>
      </c>
      <c r="E2087" t="str">
        <f t="shared" si="67"/>
        <v>4МР/ДУ-3-54</v>
      </c>
    </row>
    <row r="2088" spans="1:5" x14ac:dyDescent="0.3">
      <c r="A2088" s="148" t="s">
        <v>121</v>
      </c>
      <c r="B2088" s="148" t="s">
        <v>122</v>
      </c>
      <c r="C2088" s="153">
        <v>1011.06</v>
      </c>
      <c r="D2088" t="str">
        <f t="shared" si="66"/>
        <v>4МР/ДУ-3-54</v>
      </c>
      <c r="E2088" t="str">
        <f t="shared" si="67"/>
        <v>Начисление услуг 00000002772 от 31.03.2024 23:59:59</v>
      </c>
    </row>
    <row r="2089" spans="1:5" x14ac:dyDescent="0.3">
      <c r="A2089" s="148" t="s">
        <v>837</v>
      </c>
      <c r="B2089" s="148"/>
      <c r="C2089" s="153">
        <v>1011.06</v>
      </c>
      <c r="D2089" t="str">
        <f t="shared" si="66"/>
        <v>Начисление услуг 00000002772 от 31.03.2024 23:59:59</v>
      </c>
      <c r="E2089" t="str">
        <f t="shared" si="67"/>
        <v>л/с №0000000089308</v>
      </c>
    </row>
    <row r="2090" spans="1:5" x14ac:dyDescent="0.3">
      <c r="A2090" s="150" t="s">
        <v>882</v>
      </c>
      <c r="B2090" s="150"/>
      <c r="C2090" s="153">
        <v>1011.06</v>
      </c>
      <c r="D2090" t="str">
        <f t="shared" si="66"/>
        <v>л/с №0000000089308</v>
      </c>
      <c r="E2090" t="str">
        <f t="shared" si="67"/>
        <v>4МР/ДУ-3-55</v>
      </c>
    </row>
    <row r="2091" spans="1:5" x14ac:dyDescent="0.3">
      <c r="A2091" s="148" t="s">
        <v>123</v>
      </c>
      <c r="B2091" s="148" t="s">
        <v>124</v>
      </c>
      <c r="C2091" s="153">
        <v>1546.94</v>
      </c>
      <c r="D2091" t="str">
        <f t="shared" si="66"/>
        <v>4МР/ДУ-3-55</v>
      </c>
      <c r="E2091" t="str">
        <f t="shared" si="67"/>
        <v>Начисление услуг 00000002772 от 31.03.2024 23:59:59</v>
      </c>
    </row>
    <row r="2092" spans="1:5" x14ac:dyDescent="0.3">
      <c r="A2092" s="148" t="s">
        <v>838</v>
      </c>
      <c r="B2092" s="148"/>
      <c r="C2092" s="153">
        <v>1546.94</v>
      </c>
      <c r="D2092" t="str">
        <f t="shared" si="66"/>
        <v>Начисление услуг 00000002772 от 31.03.2024 23:59:59</v>
      </c>
      <c r="E2092" t="str">
        <f t="shared" si="67"/>
        <v>л/с №0000000089309</v>
      </c>
    </row>
    <row r="2093" spans="1:5" x14ac:dyDescent="0.3">
      <c r="A2093" s="150" t="s">
        <v>882</v>
      </c>
      <c r="B2093" s="150"/>
      <c r="C2093" s="153">
        <v>1546.94</v>
      </c>
      <c r="D2093" t="str">
        <f t="shared" si="66"/>
        <v>л/с №0000000089309</v>
      </c>
      <c r="E2093" t="str">
        <f t="shared" si="67"/>
        <v>4МР/ДУ-3-56</v>
      </c>
    </row>
    <row r="2094" spans="1:5" x14ac:dyDescent="0.3">
      <c r="A2094" s="148" t="s">
        <v>125</v>
      </c>
      <c r="B2094" s="148" t="s">
        <v>126</v>
      </c>
      <c r="C2094" s="153">
        <v>1566.25</v>
      </c>
      <c r="D2094" t="str">
        <f t="shared" si="66"/>
        <v>4МР/ДУ-3-56</v>
      </c>
      <c r="E2094" t="str">
        <f t="shared" si="67"/>
        <v>Начисление услуг 00000002772 от 31.03.2024 23:59:59</v>
      </c>
    </row>
    <row r="2095" spans="1:5" x14ac:dyDescent="0.3">
      <c r="A2095" s="148" t="s">
        <v>839</v>
      </c>
      <c r="B2095" s="148"/>
      <c r="C2095" s="153">
        <v>1566.25</v>
      </c>
      <c r="D2095" t="str">
        <f t="shared" si="66"/>
        <v>Начисление услуг 00000002772 от 31.03.2024 23:59:59</v>
      </c>
      <c r="E2095" t="str">
        <f t="shared" si="67"/>
        <v>л/с №0000000090466</v>
      </c>
    </row>
    <row r="2096" spans="1:5" x14ac:dyDescent="0.3">
      <c r="A2096" s="150" t="s">
        <v>882</v>
      </c>
      <c r="B2096" s="150"/>
      <c r="C2096" s="153">
        <v>1566.25</v>
      </c>
      <c r="D2096" t="str">
        <f t="shared" si="66"/>
        <v>л/с №0000000090466</v>
      </c>
      <c r="E2096" t="str">
        <f t="shared" si="67"/>
        <v>4МР/ДУ-3-57</v>
      </c>
    </row>
    <row r="2097" spans="1:5" x14ac:dyDescent="0.3">
      <c r="A2097" s="148" t="s">
        <v>127</v>
      </c>
      <c r="B2097" s="148" t="s">
        <v>128</v>
      </c>
      <c r="C2097" s="153">
        <v>1165.27</v>
      </c>
      <c r="D2097" t="str">
        <f t="shared" si="66"/>
        <v>4МР/ДУ-3-57</v>
      </c>
      <c r="E2097" t="str">
        <f t="shared" si="67"/>
        <v>Начисление услуг 00000002772 от 31.03.2024 23:59:59</v>
      </c>
    </row>
    <row r="2098" spans="1:5" x14ac:dyDescent="0.3">
      <c r="A2098" s="148" t="s">
        <v>840</v>
      </c>
      <c r="B2098" s="148"/>
      <c r="C2098" s="153">
        <v>1165.27</v>
      </c>
      <c r="D2098" t="str">
        <f t="shared" si="66"/>
        <v>Начисление услуг 00000002772 от 31.03.2024 23:59:59</v>
      </c>
      <c r="E2098" t="str">
        <f t="shared" si="67"/>
        <v>л/с №0000000089310</v>
      </c>
    </row>
    <row r="2099" spans="1:5" x14ac:dyDescent="0.3">
      <c r="A2099" s="150" t="s">
        <v>882</v>
      </c>
      <c r="B2099" s="150"/>
      <c r="C2099" s="153">
        <v>1165.27</v>
      </c>
      <c r="D2099" t="str">
        <f t="shared" si="66"/>
        <v>л/с №0000000089310</v>
      </c>
      <c r="E2099" t="str">
        <f t="shared" si="67"/>
        <v>4МР/ДУ-3-58</v>
      </c>
    </row>
    <row r="2100" spans="1:5" x14ac:dyDescent="0.3">
      <c r="A2100" s="148" t="s">
        <v>129</v>
      </c>
      <c r="B2100" s="148" t="s">
        <v>130</v>
      </c>
      <c r="C2100" s="153">
        <v>1516.47</v>
      </c>
      <c r="D2100" t="str">
        <f t="shared" si="66"/>
        <v>4МР/ДУ-3-58</v>
      </c>
      <c r="E2100" t="str">
        <f t="shared" si="67"/>
        <v>Начисление услуг 00000002772 от 31.03.2024 23:59:59</v>
      </c>
    </row>
    <row r="2101" spans="1:5" x14ac:dyDescent="0.3">
      <c r="A2101" s="148" t="s">
        <v>841</v>
      </c>
      <c r="B2101" s="148"/>
      <c r="C2101" s="153">
        <v>1516.47</v>
      </c>
      <c r="D2101" t="str">
        <f t="shared" si="66"/>
        <v>Начисление услуг 00000002772 от 31.03.2024 23:59:59</v>
      </c>
      <c r="E2101" t="str">
        <f t="shared" si="67"/>
        <v>л/с №0000000089311</v>
      </c>
    </row>
    <row r="2102" spans="1:5" x14ac:dyDescent="0.3">
      <c r="A2102" s="150" t="s">
        <v>882</v>
      </c>
      <c r="B2102" s="150"/>
      <c r="C2102" s="153">
        <v>1516.47</v>
      </c>
      <c r="D2102" t="str">
        <f t="shared" si="66"/>
        <v>л/с №0000000089311</v>
      </c>
      <c r="E2102" t="str">
        <f t="shared" si="67"/>
        <v>4МР/ДУ-3-59</v>
      </c>
    </row>
    <row r="2103" spans="1:5" x14ac:dyDescent="0.3">
      <c r="A2103" s="148" t="s">
        <v>131</v>
      </c>
      <c r="B2103" s="148" t="s">
        <v>132</v>
      </c>
      <c r="C2103" s="153">
        <v>1838.38</v>
      </c>
      <c r="D2103" t="str">
        <f t="shared" si="66"/>
        <v>4МР/ДУ-3-59</v>
      </c>
      <c r="E2103" t="str">
        <f t="shared" si="67"/>
        <v>Начисление услуг 00000002772 от 31.03.2024 23:59:59</v>
      </c>
    </row>
    <row r="2104" spans="1:5" x14ac:dyDescent="0.3">
      <c r="A2104" s="148" t="s">
        <v>842</v>
      </c>
      <c r="B2104" s="148"/>
      <c r="C2104" s="153">
        <v>1838.38</v>
      </c>
      <c r="D2104" t="str">
        <f t="shared" si="66"/>
        <v>Начисление услуг 00000002772 от 31.03.2024 23:59:59</v>
      </c>
      <c r="E2104" t="str">
        <f t="shared" si="67"/>
        <v>л/с №0000000089260</v>
      </c>
    </row>
    <row r="2105" spans="1:5" x14ac:dyDescent="0.3">
      <c r="A2105" s="150" t="s">
        <v>882</v>
      </c>
      <c r="B2105" s="150"/>
      <c r="C2105" s="153">
        <v>1838.38</v>
      </c>
      <c r="D2105" t="str">
        <f t="shared" si="66"/>
        <v>л/с №0000000089260</v>
      </c>
      <c r="E2105" t="str">
        <f t="shared" si="67"/>
        <v>4МР/ДУ-3-06</v>
      </c>
    </row>
    <row r="2106" spans="1:5" x14ac:dyDescent="0.3">
      <c r="A2106" s="148" t="s">
        <v>133</v>
      </c>
      <c r="B2106" s="148" t="s">
        <v>134</v>
      </c>
      <c r="C2106" s="153">
        <v>1008.97</v>
      </c>
      <c r="D2106" t="str">
        <f t="shared" si="66"/>
        <v>4МР/ДУ-3-06</v>
      </c>
      <c r="E2106" t="str">
        <f t="shared" si="67"/>
        <v>Начисление услуг 00000002772 от 31.03.2024 23:59:59</v>
      </c>
    </row>
    <row r="2107" spans="1:5" x14ac:dyDescent="0.3">
      <c r="A2107" s="148" t="s">
        <v>843</v>
      </c>
      <c r="B2107" s="148"/>
      <c r="C2107" s="153">
        <v>1008.97</v>
      </c>
      <c r="D2107" t="str">
        <f t="shared" si="66"/>
        <v>Начисление услуг 00000002772 от 31.03.2024 23:59:59</v>
      </c>
      <c r="E2107" t="str">
        <f t="shared" si="67"/>
        <v>л/с №0000000089312</v>
      </c>
    </row>
    <row r="2108" spans="1:5" x14ac:dyDescent="0.3">
      <c r="A2108" s="150" t="s">
        <v>882</v>
      </c>
      <c r="B2108" s="150"/>
      <c r="C2108" s="153">
        <v>1008.97</v>
      </c>
      <c r="D2108" t="str">
        <f t="shared" si="66"/>
        <v>л/с №0000000089312</v>
      </c>
      <c r="E2108" t="str">
        <f t="shared" si="67"/>
        <v>4МР/ДУ-3-60</v>
      </c>
    </row>
    <row r="2109" spans="1:5" x14ac:dyDescent="0.3">
      <c r="A2109" s="148" t="s">
        <v>135</v>
      </c>
      <c r="B2109" s="148" t="s">
        <v>136</v>
      </c>
      <c r="C2109" s="153">
        <v>1011.06</v>
      </c>
      <c r="D2109" t="str">
        <f t="shared" si="66"/>
        <v>4МР/ДУ-3-60</v>
      </c>
      <c r="E2109" t="str">
        <f t="shared" si="67"/>
        <v>Начисление услуг 00000002772 от 31.03.2024 23:59:59</v>
      </c>
    </row>
    <row r="2110" spans="1:5" x14ac:dyDescent="0.3">
      <c r="A2110" s="148" t="s">
        <v>844</v>
      </c>
      <c r="B2110" s="148"/>
      <c r="C2110" s="153">
        <v>1011.06</v>
      </c>
      <c r="D2110" t="str">
        <f t="shared" si="66"/>
        <v>Начисление услуг 00000002772 от 31.03.2024 23:59:59</v>
      </c>
      <c r="E2110" t="str">
        <f t="shared" si="67"/>
        <v>л/с №0000000089313</v>
      </c>
    </row>
    <row r="2111" spans="1:5" x14ac:dyDescent="0.3">
      <c r="A2111" s="150" t="s">
        <v>882</v>
      </c>
      <c r="B2111" s="150"/>
      <c r="C2111" s="153">
        <v>1011.06</v>
      </c>
      <c r="D2111" t="str">
        <f t="shared" si="66"/>
        <v>л/с №0000000089313</v>
      </c>
      <c r="E2111" t="str">
        <f t="shared" si="67"/>
        <v>4МР/ДУ-3-61</v>
      </c>
    </row>
    <row r="2112" spans="1:5" x14ac:dyDescent="0.3">
      <c r="A2112" s="148" t="s">
        <v>137</v>
      </c>
      <c r="B2112" s="148" t="s">
        <v>138</v>
      </c>
      <c r="C2112" s="153">
        <v>1546.94</v>
      </c>
      <c r="D2112" t="str">
        <f t="shared" si="66"/>
        <v>4МР/ДУ-3-61</v>
      </c>
      <c r="E2112" t="str">
        <f t="shared" si="67"/>
        <v>Начисление услуг 00000002772 от 31.03.2024 23:59:59</v>
      </c>
    </row>
    <row r="2113" spans="1:5" x14ac:dyDescent="0.3">
      <c r="A2113" s="148" t="s">
        <v>845</v>
      </c>
      <c r="B2113" s="148"/>
      <c r="C2113" s="153">
        <v>1546.94</v>
      </c>
      <c r="D2113" t="str">
        <f t="shared" si="66"/>
        <v>Начисление услуг 00000002772 от 31.03.2024 23:59:59</v>
      </c>
      <c r="E2113" t="str">
        <f t="shared" si="67"/>
        <v>л/с №0000000089314</v>
      </c>
    </row>
    <row r="2114" spans="1:5" x14ac:dyDescent="0.3">
      <c r="A2114" s="150" t="s">
        <v>882</v>
      </c>
      <c r="B2114" s="150"/>
      <c r="C2114" s="153">
        <v>1546.94</v>
      </c>
      <c r="D2114" t="str">
        <f t="shared" si="66"/>
        <v>л/с №0000000089314</v>
      </c>
      <c r="E2114" t="str">
        <f t="shared" si="67"/>
        <v>4МР/ДУ-3-62</v>
      </c>
    </row>
    <row r="2115" spans="1:5" x14ac:dyDescent="0.3">
      <c r="A2115" s="148" t="s">
        <v>139</v>
      </c>
      <c r="B2115" s="148" t="s">
        <v>140</v>
      </c>
      <c r="C2115" s="153">
        <v>2230.52</v>
      </c>
      <c r="D2115" t="str">
        <f t="shared" si="66"/>
        <v>4МР/ДУ-3-62</v>
      </c>
      <c r="E2115" t="str">
        <f t="shared" si="67"/>
        <v>Начисление услуг 00000002772 от 31.03.2024 23:59:59</v>
      </c>
    </row>
    <row r="2116" spans="1:5" x14ac:dyDescent="0.3">
      <c r="A2116" s="148" t="s">
        <v>846</v>
      </c>
      <c r="B2116" s="148"/>
      <c r="C2116" s="153">
        <v>2230.52</v>
      </c>
      <c r="D2116" t="str">
        <f t="shared" si="66"/>
        <v>Начисление услуг 00000002772 от 31.03.2024 23:59:59</v>
      </c>
      <c r="E2116" t="str">
        <f t="shared" si="67"/>
        <v>л/с №0000000106522</v>
      </c>
    </row>
    <row r="2117" spans="1:5" x14ac:dyDescent="0.3">
      <c r="A2117" s="150" t="s">
        <v>882</v>
      </c>
      <c r="B2117" s="150"/>
      <c r="C2117" s="153">
        <v>2230.52</v>
      </c>
      <c r="D2117" t="str">
        <f t="shared" si="66"/>
        <v>л/с №0000000106522</v>
      </c>
      <c r="E2117" t="str">
        <f t="shared" si="67"/>
        <v>4МР/ДУ-3-63 Втор-1</v>
      </c>
    </row>
    <row r="2118" spans="1:5" x14ac:dyDescent="0.3">
      <c r="A2118" s="148" t="s">
        <v>141</v>
      </c>
      <c r="B2118" s="148" t="s">
        <v>142</v>
      </c>
      <c r="C2118" s="153">
        <v>1752.09</v>
      </c>
      <c r="D2118" t="str">
        <f t="shared" si="66"/>
        <v>4МР/ДУ-3-63 Втор-1</v>
      </c>
      <c r="E2118" t="str">
        <f t="shared" si="67"/>
        <v>Начисление услуг 00000002772 от 31.03.2024 23:59:59</v>
      </c>
    </row>
    <row r="2119" spans="1:5" x14ac:dyDescent="0.3">
      <c r="A2119" s="148" t="s">
        <v>847</v>
      </c>
      <c r="B2119" s="148"/>
      <c r="C2119" s="153">
        <v>1752.09</v>
      </c>
      <c r="D2119" t="str">
        <f t="shared" si="66"/>
        <v>Начисление услуг 00000002772 от 31.03.2024 23:59:59</v>
      </c>
      <c r="E2119" t="str">
        <f t="shared" si="67"/>
        <v>л/с №0000000095976</v>
      </c>
    </row>
    <row r="2120" spans="1:5" x14ac:dyDescent="0.3">
      <c r="A2120" s="150" t="s">
        <v>882</v>
      </c>
      <c r="B2120" s="150"/>
      <c r="C2120" s="153">
        <v>1752.09</v>
      </c>
      <c r="D2120" t="str">
        <f t="shared" si="66"/>
        <v>л/с №0000000095976</v>
      </c>
      <c r="E2120" t="str">
        <f t="shared" si="67"/>
        <v>4МР/ДУ-3-64/ВТОР</v>
      </c>
    </row>
    <row r="2121" spans="1:5" x14ac:dyDescent="0.3">
      <c r="A2121" s="148" t="s">
        <v>143</v>
      </c>
      <c r="B2121" s="148" t="s">
        <v>144</v>
      </c>
      <c r="C2121" s="153">
        <v>1706.03</v>
      </c>
      <c r="D2121" t="str">
        <f t="shared" si="66"/>
        <v>4МР/ДУ-3-64/ВТОР</v>
      </c>
      <c r="E2121" t="str">
        <f t="shared" si="67"/>
        <v>Начисление услуг 00000002772 от 31.03.2024 23:59:59</v>
      </c>
    </row>
    <row r="2122" spans="1:5" x14ac:dyDescent="0.3">
      <c r="A2122" s="148" t="s">
        <v>848</v>
      </c>
      <c r="B2122" s="148"/>
      <c r="C2122" s="153">
        <v>1706.03</v>
      </c>
      <c r="D2122" t="str">
        <f t="shared" ref="D2122:D2185" si="68">A2123</f>
        <v>Начисление услуг 00000002772 от 31.03.2024 23:59:59</v>
      </c>
      <c r="E2122" t="str">
        <f t="shared" ref="E2122:E2185" si="69">A2124</f>
        <v>л/с №0000000089316</v>
      </c>
    </row>
    <row r="2123" spans="1:5" x14ac:dyDescent="0.3">
      <c r="A2123" s="150" t="s">
        <v>882</v>
      </c>
      <c r="B2123" s="150"/>
      <c r="C2123" s="153">
        <v>1706.03</v>
      </c>
      <c r="D2123" t="str">
        <f t="shared" si="68"/>
        <v>л/с №0000000089316</v>
      </c>
      <c r="E2123" t="str">
        <f t="shared" si="69"/>
        <v>4МР/ДУ-3-65</v>
      </c>
    </row>
    <row r="2124" spans="1:5" x14ac:dyDescent="0.3">
      <c r="A2124" s="148" t="s">
        <v>145</v>
      </c>
      <c r="B2124" s="148" t="s">
        <v>146</v>
      </c>
      <c r="C2124" s="153">
        <v>2068.17</v>
      </c>
      <c r="D2124" t="str">
        <f t="shared" si="68"/>
        <v>4МР/ДУ-3-65</v>
      </c>
      <c r="E2124" t="str">
        <f t="shared" si="69"/>
        <v>Начисление услуг 00000002772 от 31.03.2024 23:59:59</v>
      </c>
    </row>
    <row r="2125" spans="1:5" x14ac:dyDescent="0.3">
      <c r="A2125" s="148" t="s">
        <v>849</v>
      </c>
      <c r="B2125" s="148"/>
      <c r="C2125" s="153">
        <v>2068.17</v>
      </c>
      <c r="D2125" t="str">
        <f t="shared" si="68"/>
        <v>Начисление услуг 00000002772 от 31.03.2024 23:59:59</v>
      </c>
      <c r="E2125" t="str">
        <f t="shared" si="69"/>
        <v>л/с №0000000089317</v>
      </c>
    </row>
    <row r="2126" spans="1:5" x14ac:dyDescent="0.3">
      <c r="A2126" s="150" t="s">
        <v>882</v>
      </c>
      <c r="B2126" s="150"/>
      <c r="C2126" s="153">
        <v>2068.17</v>
      </c>
      <c r="D2126" t="str">
        <f t="shared" si="68"/>
        <v>л/с №0000000089317</v>
      </c>
      <c r="E2126" t="str">
        <f t="shared" si="69"/>
        <v>4МР/ДУ-3-66</v>
      </c>
    </row>
    <row r="2127" spans="1:5" x14ac:dyDescent="0.3">
      <c r="A2127" s="148" t="s">
        <v>147</v>
      </c>
      <c r="B2127" s="148" t="s">
        <v>148</v>
      </c>
      <c r="C2127" s="153">
        <v>1006.87</v>
      </c>
      <c r="D2127" t="str">
        <f t="shared" si="68"/>
        <v>4МР/ДУ-3-66</v>
      </c>
      <c r="E2127" t="str">
        <f t="shared" si="69"/>
        <v>Начисление услуг 00000002772 от 31.03.2024 23:59:59</v>
      </c>
    </row>
    <row r="2128" spans="1:5" x14ac:dyDescent="0.3">
      <c r="A2128" s="148" t="s">
        <v>850</v>
      </c>
      <c r="B2128" s="148"/>
      <c r="C2128" s="153">
        <v>1006.87</v>
      </c>
      <c r="D2128" t="str">
        <f t="shared" si="68"/>
        <v>Начисление услуг 00000002772 от 31.03.2024 23:59:59</v>
      </c>
      <c r="E2128" t="str">
        <f t="shared" si="69"/>
        <v>л/с №0000000089318</v>
      </c>
    </row>
    <row r="2129" spans="1:5" x14ac:dyDescent="0.3">
      <c r="A2129" s="150" t="s">
        <v>882</v>
      </c>
      <c r="B2129" s="150"/>
      <c r="C2129" s="153">
        <v>1006.87</v>
      </c>
      <c r="D2129" t="str">
        <f t="shared" si="68"/>
        <v>л/с №0000000089318</v>
      </c>
      <c r="E2129" t="str">
        <f t="shared" si="69"/>
        <v>4МР/ДУ-3-67</v>
      </c>
    </row>
    <row r="2130" spans="1:5" x14ac:dyDescent="0.3">
      <c r="A2130" s="148" t="s">
        <v>149</v>
      </c>
      <c r="B2130" s="148" t="s">
        <v>150</v>
      </c>
      <c r="C2130" s="153">
        <v>1549.04</v>
      </c>
      <c r="D2130" t="str">
        <f t="shared" si="68"/>
        <v>4МР/ДУ-3-67</v>
      </c>
      <c r="E2130" t="str">
        <f t="shared" si="69"/>
        <v>Начисление услуг 00000002772 от 31.03.2024 23:59:59</v>
      </c>
    </row>
    <row r="2131" spans="1:5" x14ac:dyDescent="0.3">
      <c r="A2131" s="148" t="s">
        <v>851</v>
      </c>
      <c r="B2131" s="148"/>
      <c r="C2131" s="153">
        <v>1549.04</v>
      </c>
      <c r="D2131" t="str">
        <f t="shared" si="68"/>
        <v>Начисление услуг 00000002772 от 31.03.2024 23:59:59</v>
      </c>
      <c r="E2131" t="str">
        <f t="shared" si="69"/>
        <v>л/с №0000000089319</v>
      </c>
    </row>
    <row r="2132" spans="1:5" x14ac:dyDescent="0.3">
      <c r="A2132" s="150" t="s">
        <v>882</v>
      </c>
      <c r="B2132" s="150"/>
      <c r="C2132" s="153">
        <v>1549.04</v>
      </c>
      <c r="D2132" t="str">
        <f t="shared" si="68"/>
        <v>л/с №0000000089319</v>
      </c>
      <c r="E2132" t="str">
        <f t="shared" si="69"/>
        <v>4МР/ДУ-3-68</v>
      </c>
    </row>
    <row r="2133" spans="1:5" x14ac:dyDescent="0.3">
      <c r="A2133" s="148" t="s">
        <v>151</v>
      </c>
      <c r="B2133" s="148" t="s">
        <v>152</v>
      </c>
      <c r="C2133" s="153">
        <v>1786.28</v>
      </c>
      <c r="D2133" t="str">
        <f t="shared" si="68"/>
        <v>4МР/ДУ-3-68</v>
      </c>
      <c r="E2133" t="str">
        <f t="shared" si="69"/>
        <v>Начисление услуг 00000002772 от 31.03.2024 23:59:59</v>
      </c>
    </row>
    <row r="2134" spans="1:5" x14ac:dyDescent="0.3">
      <c r="A2134" s="148" t="s">
        <v>852</v>
      </c>
      <c r="B2134" s="148"/>
      <c r="C2134" s="153">
        <v>1786.28</v>
      </c>
      <c r="D2134" t="str">
        <f t="shared" si="68"/>
        <v>Начисление услуг 00000002772 от 31.03.2024 23:59:59</v>
      </c>
      <c r="E2134" t="str">
        <f t="shared" si="69"/>
        <v>л/с №0000000106848</v>
      </c>
    </row>
    <row r="2135" spans="1:5" x14ac:dyDescent="0.3">
      <c r="A2135" s="150" t="s">
        <v>882</v>
      </c>
      <c r="B2135" s="150"/>
      <c r="C2135" s="153">
        <v>1786.28</v>
      </c>
      <c r="D2135" t="str">
        <f t="shared" si="68"/>
        <v>л/с №0000000106848</v>
      </c>
      <c r="E2135" t="str">
        <f t="shared" si="69"/>
        <v>4МР/ДУ-3-69/ВТОР-1</v>
      </c>
    </row>
    <row r="2136" spans="1:5" x14ac:dyDescent="0.3">
      <c r="A2136" s="148" t="s">
        <v>153</v>
      </c>
      <c r="B2136" s="148" t="s">
        <v>154</v>
      </c>
      <c r="C2136" s="153">
        <v>1754.18</v>
      </c>
      <c r="D2136" t="str">
        <f t="shared" si="68"/>
        <v>4МР/ДУ-3-69/ВТОР-1</v>
      </c>
      <c r="E2136" t="str">
        <f t="shared" si="69"/>
        <v>Начисление услуг 00000002772 от 31.03.2024 23:59:59</v>
      </c>
    </row>
    <row r="2137" spans="1:5" x14ac:dyDescent="0.3">
      <c r="A2137" s="148" t="s">
        <v>853</v>
      </c>
      <c r="B2137" s="148"/>
      <c r="C2137" s="153">
        <v>1754.18</v>
      </c>
      <c r="D2137" t="str">
        <f t="shared" si="68"/>
        <v>Начисление услуг 00000002772 от 31.03.2024 23:59:59</v>
      </c>
      <c r="E2137" t="str">
        <f t="shared" si="69"/>
        <v>л/с №0000000093046</v>
      </c>
    </row>
    <row r="2138" spans="1:5" x14ac:dyDescent="0.3">
      <c r="A2138" s="150" t="s">
        <v>882</v>
      </c>
      <c r="B2138" s="150"/>
      <c r="C2138" s="153">
        <v>1754.18</v>
      </c>
      <c r="D2138" t="str">
        <f t="shared" si="68"/>
        <v>л/с №0000000093046</v>
      </c>
      <c r="E2138" t="str">
        <f t="shared" si="69"/>
        <v>4МР/ДУ-3-07/ВТОР</v>
      </c>
    </row>
    <row r="2139" spans="1:5" x14ac:dyDescent="0.3">
      <c r="A2139" s="148" t="s">
        <v>155</v>
      </c>
      <c r="B2139" s="148" t="s">
        <v>156</v>
      </c>
      <c r="C2139" s="153">
        <v>1542.76</v>
      </c>
      <c r="D2139" t="str">
        <f t="shared" si="68"/>
        <v>4МР/ДУ-3-07/ВТОР</v>
      </c>
      <c r="E2139" t="str">
        <f t="shared" si="69"/>
        <v>Начисление услуг 00000002772 от 31.03.2024 23:59:59</v>
      </c>
    </row>
    <row r="2140" spans="1:5" x14ac:dyDescent="0.3">
      <c r="A2140" s="148" t="s">
        <v>854</v>
      </c>
      <c r="B2140" s="148"/>
      <c r="C2140" s="153">
        <v>1542.76</v>
      </c>
      <c r="D2140" t="str">
        <f t="shared" si="68"/>
        <v>Начисление услуг 00000002772 от 31.03.2024 23:59:59</v>
      </c>
      <c r="E2140" t="str">
        <f t="shared" si="69"/>
        <v>л/с №0000000106846</v>
      </c>
    </row>
    <row r="2141" spans="1:5" x14ac:dyDescent="0.3">
      <c r="A2141" s="150" t="s">
        <v>882</v>
      </c>
      <c r="B2141" s="150"/>
      <c r="C2141" s="153">
        <v>1542.76</v>
      </c>
      <c r="D2141" t="str">
        <f t="shared" si="68"/>
        <v>л/с №0000000106846</v>
      </c>
      <c r="E2141" t="str">
        <f t="shared" si="69"/>
        <v>4МР/ДУ-3-70/ВТОР-1</v>
      </c>
    </row>
    <row r="2142" spans="1:5" x14ac:dyDescent="0.3">
      <c r="A2142" s="148" t="s">
        <v>157</v>
      </c>
      <c r="B2142" s="148" t="s">
        <v>158</v>
      </c>
      <c r="C2142" s="149">
        <v>759.17</v>
      </c>
      <c r="D2142" t="str">
        <f t="shared" si="68"/>
        <v>4МР/ДУ-3-70/ВТОР-1</v>
      </c>
      <c r="E2142" t="str">
        <f t="shared" si="69"/>
        <v>Начисление услуг 00000002772 от 31.03.2024 23:59:59</v>
      </c>
    </row>
    <row r="2143" spans="1:5" x14ac:dyDescent="0.3">
      <c r="A2143" s="148" t="s">
        <v>855</v>
      </c>
      <c r="B2143" s="148"/>
      <c r="C2143" s="149">
        <v>759.17</v>
      </c>
      <c r="D2143" t="str">
        <f t="shared" si="68"/>
        <v>Начисление услуг 00000002772 от 31.03.2024 23:59:59</v>
      </c>
      <c r="E2143" t="str">
        <f t="shared" si="69"/>
        <v>л/с №0000000089320</v>
      </c>
    </row>
    <row r="2144" spans="1:5" x14ac:dyDescent="0.3">
      <c r="A2144" s="150" t="s">
        <v>882</v>
      </c>
      <c r="B2144" s="150"/>
      <c r="C2144" s="149">
        <v>759.17</v>
      </c>
      <c r="D2144" t="str">
        <f t="shared" si="68"/>
        <v>л/с №0000000089320</v>
      </c>
      <c r="E2144" t="str">
        <f t="shared" si="69"/>
        <v>4МР/ДУ-3-71</v>
      </c>
    </row>
    <row r="2145" spans="1:5" x14ac:dyDescent="0.3">
      <c r="A2145" s="148" t="s">
        <v>159</v>
      </c>
      <c r="B2145" s="148" t="s">
        <v>160</v>
      </c>
      <c r="C2145" s="153">
        <v>2063.9899999999998</v>
      </c>
      <c r="D2145" t="str">
        <f t="shared" si="68"/>
        <v>4МР/ДУ-3-71</v>
      </c>
      <c r="E2145" t="str">
        <f t="shared" si="69"/>
        <v>Начисление услуг 00000002772 от 31.03.2024 23:59:59</v>
      </c>
    </row>
    <row r="2146" spans="1:5" x14ac:dyDescent="0.3">
      <c r="A2146" s="148" t="s">
        <v>856</v>
      </c>
      <c r="B2146" s="148"/>
      <c r="C2146" s="153">
        <v>2063.9899999999998</v>
      </c>
      <c r="D2146" t="str">
        <f t="shared" si="68"/>
        <v>Начисление услуг 00000002772 от 31.03.2024 23:59:59</v>
      </c>
      <c r="E2146" t="str">
        <f t="shared" si="69"/>
        <v>л/с №0000000089321</v>
      </c>
    </row>
    <row r="2147" spans="1:5" x14ac:dyDescent="0.3">
      <c r="A2147" s="150" t="s">
        <v>882</v>
      </c>
      <c r="B2147" s="150"/>
      <c r="C2147" s="153">
        <v>2063.9899999999998</v>
      </c>
      <c r="D2147" t="str">
        <f t="shared" si="68"/>
        <v>л/с №0000000089321</v>
      </c>
      <c r="E2147" t="str">
        <f t="shared" si="69"/>
        <v>4МР/ДУ-3-72</v>
      </c>
    </row>
    <row r="2148" spans="1:5" x14ac:dyDescent="0.3">
      <c r="A2148" s="148" t="s">
        <v>161</v>
      </c>
      <c r="B2148" s="148" t="s">
        <v>162</v>
      </c>
      <c r="C2148" s="153">
        <v>1011.06</v>
      </c>
      <c r="D2148" t="str">
        <f t="shared" si="68"/>
        <v>4МР/ДУ-3-72</v>
      </c>
      <c r="E2148" t="str">
        <f t="shared" si="69"/>
        <v>Начисление услуг 00000002772 от 31.03.2024 23:59:59</v>
      </c>
    </row>
    <row r="2149" spans="1:5" x14ac:dyDescent="0.3">
      <c r="A2149" s="148" t="s">
        <v>857</v>
      </c>
      <c r="B2149" s="148"/>
      <c r="C2149" s="153">
        <v>1011.06</v>
      </c>
      <c r="D2149" t="str">
        <f t="shared" si="68"/>
        <v>Начисление услуг 00000002772 от 31.03.2024 23:59:59</v>
      </c>
      <c r="E2149" t="str">
        <f t="shared" si="69"/>
        <v>л/с №0000000089322</v>
      </c>
    </row>
    <row r="2150" spans="1:5" x14ac:dyDescent="0.3">
      <c r="A2150" s="150" t="s">
        <v>882</v>
      </c>
      <c r="B2150" s="150"/>
      <c r="C2150" s="153">
        <v>1011.06</v>
      </c>
      <c r="D2150" t="str">
        <f t="shared" si="68"/>
        <v>л/с №0000000089322</v>
      </c>
      <c r="E2150" t="str">
        <f t="shared" si="69"/>
        <v>4МР/ДУ-3-73</v>
      </c>
    </row>
    <row r="2151" spans="1:5" x14ac:dyDescent="0.3">
      <c r="A2151" s="148" t="s">
        <v>163</v>
      </c>
      <c r="B2151" s="148" t="s">
        <v>164</v>
      </c>
      <c r="C2151" s="153">
        <v>1546.94</v>
      </c>
      <c r="D2151" t="str">
        <f t="shared" si="68"/>
        <v>4МР/ДУ-3-73</v>
      </c>
      <c r="E2151" t="str">
        <f t="shared" si="69"/>
        <v>Начисление услуг 00000002772 от 31.03.2024 23:59:59</v>
      </c>
    </row>
    <row r="2152" spans="1:5" x14ac:dyDescent="0.3">
      <c r="A2152" s="148" t="s">
        <v>858</v>
      </c>
      <c r="B2152" s="148"/>
      <c r="C2152" s="153">
        <v>1546.94</v>
      </c>
      <c r="D2152" t="str">
        <f t="shared" si="68"/>
        <v>Начисление услуг 00000002772 от 31.03.2024 23:59:59</v>
      </c>
      <c r="E2152" t="str">
        <f t="shared" si="69"/>
        <v>л/с №0000000089323</v>
      </c>
    </row>
    <row r="2153" spans="1:5" x14ac:dyDescent="0.3">
      <c r="A2153" s="150" t="s">
        <v>882</v>
      </c>
      <c r="B2153" s="150"/>
      <c r="C2153" s="153">
        <v>1546.94</v>
      </c>
      <c r="D2153" t="str">
        <f t="shared" si="68"/>
        <v>л/с №0000000089323</v>
      </c>
      <c r="E2153" t="str">
        <f t="shared" si="69"/>
        <v>4МР/ДУ-3-74</v>
      </c>
    </row>
    <row r="2154" spans="1:5" x14ac:dyDescent="0.3">
      <c r="A2154" s="148" t="s">
        <v>165</v>
      </c>
      <c r="B2154" s="148" t="s">
        <v>166</v>
      </c>
      <c r="C2154" s="153">
        <v>2009.56</v>
      </c>
      <c r="D2154" t="str">
        <f t="shared" si="68"/>
        <v>4МР/ДУ-3-74</v>
      </c>
      <c r="E2154" t="str">
        <f t="shared" si="69"/>
        <v>Начисление услуг 00000002772 от 31.03.2024 23:59:59</v>
      </c>
    </row>
    <row r="2155" spans="1:5" x14ac:dyDescent="0.3">
      <c r="A2155" s="148" t="s">
        <v>859</v>
      </c>
      <c r="B2155" s="148"/>
      <c r="C2155" s="153">
        <v>2009.56</v>
      </c>
      <c r="D2155" t="str">
        <f t="shared" si="68"/>
        <v>Начисление услуг 00000002772 от 31.03.2024 23:59:59</v>
      </c>
      <c r="E2155" t="str">
        <f t="shared" si="69"/>
        <v>л/с №0000000089324</v>
      </c>
    </row>
    <row r="2156" spans="1:5" x14ac:dyDescent="0.3">
      <c r="A2156" s="150" t="s">
        <v>882</v>
      </c>
      <c r="B2156" s="150"/>
      <c r="C2156" s="153">
        <v>2009.56</v>
      </c>
      <c r="D2156" t="str">
        <f t="shared" si="68"/>
        <v>л/с №0000000089324</v>
      </c>
      <c r="E2156" t="str">
        <f t="shared" si="69"/>
        <v>4МР/ДУ-3-75</v>
      </c>
    </row>
    <row r="2157" spans="1:5" x14ac:dyDescent="0.3">
      <c r="A2157" s="148" t="s">
        <v>167</v>
      </c>
      <c r="B2157" s="148" t="s">
        <v>168</v>
      </c>
      <c r="C2157" s="153">
        <v>1555.55</v>
      </c>
      <c r="D2157" t="str">
        <f t="shared" si="68"/>
        <v>4МР/ДУ-3-75</v>
      </c>
      <c r="E2157" t="str">
        <f t="shared" si="69"/>
        <v>Начисление услуг 00000002772 от 31.03.2024 23:59:59</v>
      </c>
    </row>
    <row r="2158" spans="1:5" x14ac:dyDescent="0.3">
      <c r="A2158" s="148" t="s">
        <v>860</v>
      </c>
      <c r="B2158" s="148"/>
      <c r="C2158" s="153">
        <v>1555.55</v>
      </c>
      <c r="D2158" t="str">
        <f t="shared" si="68"/>
        <v>Начисление услуг 00000002772 от 31.03.2024 23:59:59</v>
      </c>
      <c r="E2158" t="str">
        <f t="shared" si="69"/>
        <v>л/с №0000000089325</v>
      </c>
    </row>
    <row r="2159" spans="1:5" x14ac:dyDescent="0.3">
      <c r="A2159" s="150" t="s">
        <v>882</v>
      </c>
      <c r="B2159" s="150"/>
      <c r="C2159" s="153">
        <v>1555.55</v>
      </c>
      <c r="D2159" t="str">
        <f t="shared" si="68"/>
        <v>л/с №0000000089325</v>
      </c>
      <c r="E2159" t="str">
        <f t="shared" si="69"/>
        <v>4МР/ДУ-3-76</v>
      </c>
    </row>
    <row r="2160" spans="1:5" x14ac:dyDescent="0.3">
      <c r="A2160" s="148" t="s">
        <v>169</v>
      </c>
      <c r="B2160" s="148" t="s">
        <v>170</v>
      </c>
      <c r="C2160" s="153">
        <v>1703.94</v>
      </c>
      <c r="D2160" t="str">
        <f t="shared" si="68"/>
        <v>4МР/ДУ-3-76</v>
      </c>
      <c r="E2160" t="str">
        <f t="shared" si="69"/>
        <v>Начисление услуг 00000002772 от 31.03.2024 23:59:59</v>
      </c>
    </row>
    <row r="2161" spans="1:5" x14ac:dyDescent="0.3">
      <c r="A2161" s="148" t="s">
        <v>861</v>
      </c>
      <c r="B2161" s="148"/>
      <c r="C2161" s="153">
        <v>1703.94</v>
      </c>
      <c r="D2161" t="str">
        <f t="shared" si="68"/>
        <v>Начисление услуг 00000002772 от 31.03.2024 23:59:59</v>
      </c>
      <c r="E2161" t="str">
        <f t="shared" si="69"/>
        <v>л/с №0000000089326</v>
      </c>
    </row>
    <row r="2162" spans="1:5" x14ac:dyDescent="0.3">
      <c r="A2162" s="150" t="s">
        <v>882</v>
      </c>
      <c r="B2162" s="150"/>
      <c r="C2162" s="153">
        <v>1703.94</v>
      </c>
      <c r="D2162" t="str">
        <f t="shared" si="68"/>
        <v>л/с №0000000089326</v>
      </c>
      <c r="E2162" t="str">
        <f t="shared" si="69"/>
        <v>4МР/ДУ-3-77</v>
      </c>
    </row>
    <row r="2163" spans="1:5" x14ac:dyDescent="0.3">
      <c r="A2163" s="148" t="s">
        <v>171</v>
      </c>
      <c r="B2163" s="148" t="s">
        <v>172</v>
      </c>
      <c r="C2163" s="153">
        <v>2061.89</v>
      </c>
      <c r="D2163" t="str">
        <f t="shared" si="68"/>
        <v>4МР/ДУ-3-77</v>
      </c>
      <c r="E2163" t="str">
        <f t="shared" si="69"/>
        <v>Начисление услуг 00000002772 от 31.03.2024 23:59:59</v>
      </c>
    </row>
    <row r="2164" spans="1:5" x14ac:dyDescent="0.3">
      <c r="A2164" s="148" t="s">
        <v>862</v>
      </c>
      <c r="B2164" s="148"/>
      <c r="C2164" s="153">
        <v>2061.89</v>
      </c>
      <c r="D2164" t="str">
        <f t="shared" si="68"/>
        <v>Начисление услуг 00000002772 от 31.03.2024 23:59:59</v>
      </c>
      <c r="E2164" t="str">
        <f t="shared" si="69"/>
        <v>л/с №0000000089327</v>
      </c>
    </row>
    <row r="2165" spans="1:5" x14ac:dyDescent="0.3">
      <c r="A2165" s="150" t="s">
        <v>882</v>
      </c>
      <c r="B2165" s="150"/>
      <c r="C2165" s="153">
        <v>2061.89</v>
      </c>
      <c r="D2165" t="str">
        <f t="shared" si="68"/>
        <v>л/с №0000000089327</v>
      </c>
      <c r="E2165" t="str">
        <f t="shared" si="69"/>
        <v>4МР/ДУ-3-78</v>
      </c>
    </row>
    <row r="2166" spans="1:5" x14ac:dyDescent="0.3">
      <c r="A2166" s="148" t="s">
        <v>173</v>
      </c>
      <c r="B2166" s="148" t="s">
        <v>174</v>
      </c>
      <c r="C2166" s="149">
        <v>449.36</v>
      </c>
      <c r="D2166" t="str">
        <f t="shared" si="68"/>
        <v>4МР/ДУ-3-78</v>
      </c>
      <c r="E2166" t="str">
        <f t="shared" si="69"/>
        <v>Начисление услуг 00000002772 от 31.03.2024 23:59:59</v>
      </c>
    </row>
    <row r="2167" spans="1:5" x14ac:dyDescent="0.3">
      <c r="A2167" s="148" t="s">
        <v>863</v>
      </c>
      <c r="B2167" s="148"/>
      <c r="C2167" s="149">
        <v>449.36</v>
      </c>
      <c r="D2167" t="str">
        <f t="shared" si="68"/>
        <v>Начисление услуг 00000002772 от 31.03.2024 23:59:59</v>
      </c>
      <c r="E2167" t="str">
        <f t="shared" si="69"/>
        <v>л/с №0000000090683</v>
      </c>
    </row>
    <row r="2168" spans="1:5" x14ac:dyDescent="0.3">
      <c r="A2168" s="150" t="s">
        <v>882</v>
      </c>
      <c r="B2168" s="150"/>
      <c r="C2168" s="149">
        <v>449.36</v>
      </c>
      <c r="D2168" t="str">
        <f t="shared" si="68"/>
        <v>л/с №0000000090683</v>
      </c>
      <c r="E2168" t="str">
        <f t="shared" si="69"/>
        <v>4МР/ДУ-3-79</v>
      </c>
    </row>
    <row r="2169" spans="1:5" x14ac:dyDescent="0.3">
      <c r="A2169" s="148" t="s">
        <v>175</v>
      </c>
      <c r="B2169" s="148" t="s">
        <v>176</v>
      </c>
      <c r="C2169" s="153">
        <v>1553.22</v>
      </c>
      <c r="D2169" t="str">
        <f t="shared" si="68"/>
        <v>4МР/ДУ-3-79</v>
      </c>
      <c r="E2169" t="str">
        <f t="shared" si="69"/>
        <v>Начисление услуг 00000002772 от 31.03.2024 23:59:59</v>
      </c>
    </row>
    <row r="2170" spans="1:5" x14ac:dyDescent="0.3">
      <c r="A2170" s="148" t="s">
        <v>864</v>
      </c>
      <c r="B2170" s="148"/>
      <c r="C2170" s="153">
        <v>1553.22</v>
      </c>
      <c r="D2170" t="str">
        <f t="shared" si="68"/>
        <v>Начисление услуг 00000002772 от 31.03.2024 23:59:59</v>
      </c>
      <c r="E2170" t="str">
        <f t="shared" si="69"/>
        <v>л/с №0000000089262</v>
      </c>
    </row>
    <row r="2171" spans="1:5" x14ac:dyDescent="0.3">
      <c r="A2171" s="150" t="s">
        <v>882</v>
      </c>
      <c r="B2171" s="150"/>
      <c r="C2171" s="153">
        <v>1553.22</v>
      </c>
      <c r="D2171" t="str">
        <f t="shared" si="68"/>
        <v>л/с №0000000089262</v>
      </c>
      <c r="E2171" t="str">
        <f t="shared" si="69"/>
        <v>4МР/ДУ-3-08</v>
      </c>
    </row>
    <row r="2172" spans="1:5" x14ac:dyDescent="0.3">
      <c r="A2172" s="148" t="s">
        <v>177</v>
      </c>
      <c r="B2172" s="148" t="s">
        <v>178</v>
      </c>
      <c r="C2172" s="153">
        <v>2878.51</v>
      </c>
      <c r="D2172" t="str">
        <f t="shared" si="68"/>
        <v>4МР/ДУ-3-08</v>
      </c>
      <c r="E2172" t="str">
        <f t="shared" si="69"/>
        <v>Начисление услуг 00000002772 от 31.03.2024 23:59:59</v>
      </c>
    </row>
    <row r="2173" spans="1:5" x14ac:dyDescent="0.3">
      <c r="A2173" s="148" t="s">
        <v>865</v>
      </c>
      <c r="B2173" s="148"/>
      <c r="C2173" s="153">
        <v>2878.51</v>
      </c>
      <c r="D2173" t="str">
        <f t="shared" si="68"/>
        <v>Начисление услуг 00000002772 от 31.03.2024 23:59:59</v>
      </c>
      <c r="E2173" t="str">
        <f t="shared" si="69"/>
        <v>л/с №0000000089328</v>
      </c>
    </row>
    <row r="2174" spans="1:5" x14ac:dyDescent="0.3">
      <c r="A2174" s="150" t="s">
        <v>882</v>
      </c>
      <c r="B2174" s="150"/>
      <c r="C2174" s="153">
        <v>2878.51</v>
      </c>
      <c r="D2174" t="str">
        <f t="shared" si="68"/>
        <v>л/с №0000000089328</v>
      </c>
      <c r="E2174" t="str">
        <f t="shared" si="69"/>
        <v>4МР/ДУ-3-80</v>
      </c>
    </row>
    <row r="2175" spans="1:5" x14ac:dyDescent="0.3">
      <c r="A2175" s="148" t="s">
        <v>179</v>
      </c>
      <c r="B2175" s="148" t="s">
        <v>180</v>
      </c>
      <c r="C2175" s="153">
        <v>3119.47</v>
      </c>
      <c r="D2175" t="str">
        <f t="shared" si="68"/>
        <v>4МР/ДУ-3-80</v>
      </c>
      <c r="E2175" t="str">
        <f t="shared" si="69"/>
        <v>Начисление услуг 00000002772 от 31.03.2024 23:59:59</v>
      </c>
    </row>
    <row r="2176" spans="1:5" x14ac:dyDescent="0.3">
      <c r="A2176" s="148" t="s">
        <v>866</v>
      </c>
      <c r="B2176" s="148"/>
      <c r="C2176" s="153">
        <v>3119.47</v>
      </c>
      <c r="D2176" t="str">
        <f t="shared" si="68"/>
        <v>Начисление услуг 00000002772 от 31.03.2024 23:59:59</v>
      </c>
      <c r="E2176" t="str">
        <f t="shared" si="69"/>
        <v>л/с №0000001156610</v>
      </c>
    </row>
    <row r="2177" spans="1:5" x14ac:dyDescent="0.3">
      <c r="A2177" s="150" t="s">
        <v>882</v>
      </c>
      <c r="B2177" s="150"/>
      <c r="C2177" s="153">
        <v>3119.47</v>
      </c>
      <c r="D2177" t="str">
        <f t="shared" si="68"/>
        <v>л/с №0000001156610</v>
      </c>
      <c r="E2177" t="str">
        <f t="shared" si="69"/>
        <v>4МР/ДУ-3-81-82</v>
      </c>
    </row>
    <row r="2178" spans="1:5" x14ac:dyDescent="0.3">
      <c r="A2178" s="148" t="s">
        <v>182</v>
      </c>
      <c r="B2178" s="148" t="s">
        <v>183</v>
      </c>
      <c r="C2178" s="153">
        <v>5249.05</v>
      </c>
      <c r="D2178" t="str">
        <f t="shared" si="68"/>
        <v>4МР/ДУ-3-81-82</v>
      </c>
      <c r="E2178" t="str">
        <f t="shared" si="69"/>
        <v>Начисление услуг 00000002772 от 31.03.2024 23:59:59</v>
      </c>
    </row>
    <row r="2179" spans="1:5" x14ac:dyDescent="0.3">
      <c r="A2179" s="148" t="s">
        <v>867</v>
      </c>
      <c r="B2179" s="148"/>
      <c r="C2179" s="153">
        <v>5249.05</v>
      </c>
      <c r="D2179" t="str">
        <f t="shared" si="68"/>
        <v>Начисление услуг 00000002772 от 31.03.2024 23:59:59</v>
      </c>
      <c r="E2179" t="str">
        <f t="shared" si="69"/>
        <v>л/с №0000000089329</v>
      </c>
    </row>
    <row r="2180" spans="1:5" x14ac:dyDescent="0.3">
      <c r="A2180" s="150" t="s">
        <v>882</v>
      </c>
      <c r="B2180" s="150"/>
      <c r="C2180" s="153">
        <v>5249.05</v>
      </c>
      <c r="D2180" t="str">
        <f t="shared" si="68"/>
        <v>л/с №0000000089329</v>
      </c>
      <c r="E2180" t="str">
        <f t="shared" si="69"/>
        <v>4МР/ДУ-3-83</v>
      </c>
    </row>
    <row r="2181" spans="1:5" x14ac:dyDescent="0.3">
      <c r="A2181" s="148" t="s">
        <v>185</v>
      </c>
      <c r="B2181" s="148" t="s">
        <v>186</v>
      </c>
      <c r="C2181" s="153">
        <v>2068.17</v>
      </c>
      <c r="D2181" t="str">
        <f t="shared" si="68"/>
        <v>4МР/ДУ-3-83</v>
      </c>
      <c r="E2181" t="str">
        <f t="shared" si="69"/>
        <v>Начисление услуг 00000002772 от 31.03.2024 23:59:59</v>
      </c>
    </row>
    <row r="2182" spans="1:5" x14ac:dyDescent="0.3">
      <c r="A2182" s="148" t="s">
        <v>868</v>
      </c>
      <c r="B2182" s="148"/>
      <c r="C2182" s="153">
        <v>2068.17</v>
      </c>
      <c r="D2182" t="str">
        <f t="shared" si="68"/>
        <v>Начисление услуг 00000002772 от 31.03.2024 23:59:59</v>
      </c>
      <c r="E2182" t="str">
        <f t="shared" si="69"/>
        <v>л/с №0000000089330</v>
      </c>
    </row>
    <row r="2183" spans="1:5" x14ac:dyDescent="0.3">
      <c r="A2183" s="150" t="s">
        <v>882</v>
      </c>
      <c r="B2183" s="150"/>
      <c r="C2183" s="153">
        <v>2068.17</v>
      </c>
      <c r="D2183" t="str">
        <f t="shared" si="68"/>
        <v>л/с №0000000089330</v>
      </c>
      <c r="E2183" t="str">
        <f t="shared" si="69"/>
        <v>4МР/ДУ-3-84</v>
      </c>
    </row>
    <row r="2184" spans="1:5" x14ac:dyDescent="0.3">
      <c r="A2184" s="148" t="s">
        <v>187</v>
      </c>
      <c r="B2184" s="148" t="s">
        <v>188</v>
      </c>
      <c r="C2184" s="153">
        <v>1015.25</v>
      </c>
      <c r="D2184" t="str">
        <f t="shared" si="68"/>
        <v>4МР/ДУ-3-84</v>
      </c>
      <c r="E2184" t="str">
        <f t="shared" si="69"/>
        <v>Начисление услуг 00000002772 от 31.03.2024 23:59:59</v>
      </c>
    </row>
    <row r="2185" spans="1:5" x14ac:dyDescent="0.3">
      <c r="A2185" s="148" t="s">
        <v>869</v>
      </c>
      <c r="B2185" s="148"/>
      <c r="C2185" s="153">
        <v>1015.25</v>
      </c>
      <c r="D2185" t="str">
        <f t="shared" si="68"/>
        <v>Начисление услуг 00000002772 от 31.03.2024 23:59:59</v>
      </c>
      <c r="E2185" t="str">
        <f t="shared" si="69"/>
        <v>л/с №0000000089331</v>
      </c>
    </row>
    <row r="2186" spans="1:5" x14ac:dyDescent="0.3">
      <c r="A2186" s="150" t="s">
        <v>882</v>
      </c>
      <c r="B2186" s="150"/>
      <c r="C2186" s="153">
        <v>1015.25</v>
      </c>
      <c r="D2186" t="str">
        <f t="shared" ref="D2186:D2214" si="70">A2187</f>
        <v>л/с №0000000089331</v>
      </c>
      <c r="E2186" t="str">
        <f t="shared" ref="E2186:E2214" si="71">A2188</f>
        <v>4МР/ДУ-3-85</v>
      </c>
    </row>
    <row r="2187" spans="1:5" x14ac:dyDescent="0.3">
      <c r="A2187" s="148" t="s">
        <v>189</v>
      </c>
      <c r="B2187" s="148" t="s">
        <v>190</v>
      </c>
      <c r="C2187" s="153">
        <v>1549.04</v>
      </c>
      <c r="D2187" t="str">
        <f t="shared" si="70"/>
        <v>4МР/ДУ-3-85</v>
      </c>
      <c r="E2187" t="str">
        <f t="shared" si="71"/>
        <v>Начисление услуг 00000002772 от 31.03.2024 23:59:59</v>
      </c>
    </row>
    <row r="2188" spans="1:5" x14ac:dyDescent="0.3">
      <c r="A2188" s="148" t="s">
        <v>870</v>
      </c>
      <c r="B2188" s="148"/>
      <c r="C2188" s="153">
        <v>1549.04</v>
      </c>
      <c r="D2188" t="str">
        <f t="shared" si="70"/>
        <v>Начисление услуг 00000002772 от 31.03.2024 23:59:59</v>
      </c>
      <c r="E2188" t="str">
        <f t="shared" si="71"/>
        <v>л/с №0000000092057</v>
      </c>
    </row>
    <row r="2189" spans="1:5" x14ac:dyDescent="0.3">
      <c r="A2189" s="150" t="s">
        <v>882</v>
      </c>
      <c r="B2189" s="150"/>
      <c r="C2189" s="153">
        <v>1549.04</v>
      </c>
      <c r="D2189" t="str">
        <f t="shared" si="70"/>
        <v>л/с №0000000092057</v>
      </c>
      <c r="E2189" t="str">
        <f t="shared" si="71"/>
        <v>4МР/ДУ-3-86</v>
      </c>
    </row>
    <row r="2190" spans="1:5" x14ac:dyDescent="0.3">
      <c r="A2190" s="148" t="s">
        <v>191</v>
      </c>
      <c r="B2190" s="148" t="s">
        <v>192</v>
      </c>
      <c r="C2190" s="153">
        <v>4449.18</v>
      </c>
      <c r="D2190" t="str">
        <f t="shared" si="70"/>
        <v>4МР/ДУ-3-86</v>
      </c>
      <c r="E2190" t="str">
        <f t="shared" si="71"/>
        <v>Начисление услуг 00000002772 от 31.03.2024 23:59:59</v>
      </c>
    </row>
    <row r="2191" spans="1:5" x14ac:dyDescent="0.3">
      <c r="A2191" s="148" t="s">
        <v>871</v>
      </c>
      <c r="B2191" s="148"/>
      <c r="C2191" s="153">
        <v>4449.18</v>
      </c>
      <c r="D2191" t="str">
        <f t="shared" si="70"/>
        <v>Начисление услуг 00000002772 от 31.03.2024 23:59:59</v>
      </c>
      <c r="E2191" t="str">
        <f t="shared" si="71"/>
        <v>л/с №0000000090487</v>
      </c>
    </row>
    <row r="2192" spans="1:5" x14ac:dyDescent="0.3">
      <c r="A2192" s="150" t="s">
        <v>882</v>
      </c>
      <c r="B2192" s="150"/>
      <c r="C2192" s="153">
        <v>4449.18</v>
      </c>
      <c r="D2192" t="str">
        <f t="shared" si="70"/>
        <v>л/с №0000000090487</v>
      </c>
      <c r="E2192" t="str">
        <f t="shared" si="71"/>
        <v>4МР/ДУ-3-87</v>
      </c>
    </row>
    <row r="2193" spans="1:5" x14ac:dyDescent="0.3">
      <c r="A2193" s="148" t="s">
        <v>193</v>
      </c>
      <c r="B2193" s="148" t="s">
        <v>194</v>
      </c>
      <c r="C2193" s="153">
        <v>2344.4899999999998</v>
      </c>
      <c r="D2193" t="str">
        <f t="shared" si="70"/>
        <v>4МР/ДУ-3-87</v>
      </c>
      <c r="E2193" t="str">
        <f t="shared" si="71"/>
        <v>Начисление услуг 00000002772 от 31.03.2024 23:59:59</v>
      </c>
    </row>
    <row r="2194" spans="1:5" x14ac:dyDescent="0.3">
      <c r="A2194" s="148" t="s">
        <v>872</v>
      </c>
      <c r="B2194" s="148"/>
      <c r="C2194" s="153">
        <v>2344.4899999999998</v>
      </c>
      <c r="D2194" t="str">
        <f t="shared" si="70"/>
        <v>Начисление услуг 00000002772 от 31.03.2024 23:59:59</v>
      </c>
      <c r="E2194" t="str">
        <f t="shared" si="71"/>
        <v>л/с №0000000090808</v>
      </c>
    </row>
    <row r="2195" spans="1:5" x14ac:dyDescent="0.3">
      <c r="A2195" s="150" t="s">
        <v>882</v>
      </c>
      <c r="B2195" s="150"/>
      <c r="C2195" s="153">
        <v>2344.4899999999998</v>
      </c>
      <c r="D2195" t="str">
        <f t="shared" si="70"/>
        <v>л/с №0000000090808</v>
      </c>
      <c r="E2195" t="str">
        <f t="shared" si="71"/>
        <v>4МР/ДУ-3-88</v>
      </c>
    </row>
    <row r="2196" spans="1:5" x14ac:dyDescent="0.3">
      <c r="A2196" s="148" t="s">
        <v>195</v>
      </c>
      <c r="B2196" s="148" t="s">
        <v>196</v>
      </c>
      <c r="C2196" s="153">
        <v>3918.64</v>
      </c>
      <c r="D2196" t="str">
        <f t="shared" si="70"/>
        <v>4МР/ДУ-3-88</v>
      </c>
      <c r="E2196" t="str">
        <f t="shared" si="71"/>
        <v>Начисление услуг 00000002772 от 31.03.2024 23:59:59</v>
      </c>
    </row>
    <row r="2197" spans="1:5" x14ac:dyDescent="0.3">
      <c r="A2197" s="148" t="s">
        <v>873</v>
      </c>
      <c r="B2197" s="148"/>
      <c r="C2197" s="153">
        <v>3918.64</v>
      </c>
      <c r="D2197" t="str">
        <f t="shared" si="70"/>
        <v>Начисление услуг 00000002772 от 31.03.2024 23:59:59</v>
      </c>
      <c r="E2197" t="str">
        <f t="shared" si="71"/>
        <v>л/с №0000000089263</v>
      </c>
    </row>
    <row r="2198" spans="1:5" x14ac:dyDescent="0.3">
      <c r="A2198" s="150" t="s">
        <v>882</v>
      </c>
      <c r="B2198" s="150"/>
      <c r="C2198" s="153">
        <v>3918.64</v>
      </c>
      <c r="D2198" t="str">
        <f t="shared" si="70"/>
        <v>л/с №0000000089263</v>
      </c>
      <c r="E2198" t="str">
        <f t="shared" si="71"/>
        <v>4МР/ДУ-3-09</v>
      </c>
    </row>
    <row r="2199" spans="1:5" x14ac:dyDescent="0.3">
      <c r="A2199" s="148" t="s">
        <v>197</v>
      </c>
      <c r="B2199" s="148" t="s">
        <v>198</v>
      </c>
      <c r="C2199" s="153">
        <v>1019.43</v>
      </c>
      <c r="D2199" t="str">
        <f t="shared" si="70"/>
        <v>4МР/ДУ-3-09</v>
      </c>
      <c r="E2199" t="str">
        <f t="shared" si="71"/>
        <v>Начисление услуг 00000002772 от 31.03.2024 23:59:59</v>
      </c>
    </row>
    <row r="2200" spans="1:5" x14ac:dyDescent="0.3">
      <c r="A2200" s="148" t="s">
        <v>874</v>
      </c>
      <c r="B2200" s="148"/>
      <c r="C2200" s="153">
        <v>1019.43</v>
      </c>
      <c r="D2200" t="str">
        <f t="shared" si="70"/>
        <v>Начисление услуг 00000002772 от 31.03.2024 23:59:59</v>
      </c>
      <c r="E2200" t="str">
        <f t="shared" si="71"/>
        <v>л/с №0000000090536</v>
      </c>
    </row>
    <row r="2201" spans="1:5" x14ac:dyDescent="0.3">
      <c r="A2201" s="150" t="s">
        <v>882</v>
      </c>
      <c r="B2201" s="150"/>
      <c r="C2201" s="153">
        <v>1019.43</v>
      </c>
      <c r="D2201" t="str">
        <f t="shared" si="70"/>
        <v>л/с №0000000090536</v>
      </c>
      <c r="E2201" t="str">
        <f t="shared" si="71"/>
        <v>4МР/ДУ-3-1/НЖ</v>
      </c>
    </row>
    <row r="2202" spans="1:5" x14ac:dyDescent="0.3">
      <c r="A2202" s="148" t="s">
        <v>199</v>
      </c>
      <c r="B2202" s="148" t="s">
        <v>200</v>
      </c>
      <c r="C2202" s="153">
        <v>2101.67</v>
      </c>
      <c r="D2202" t="str">
        <f t="shared" si="70"/>
        <v>4МР/ДУ-3-1/НЖ</v>
      </c>
      <c r="E2202" t="str">
        <f t="shared" si="71"/>
        <v>Начисление услуг 00000002772 от 31.03.2024 23:59:59</v>
      </c>
    </row>
    <row r="2203" spans="1:5" x14ac:dyDescent="0.3">
      <c r="A2203" s="148" t="s">
        <v>875</v>
      </c>
      <c r="B2203" s="148"/>
      <c r="C2203" s="153">
        <v>2101.67</v>
      </c>
      <c r="D2203" t="str">
        <f t="shared" si="70"/>
        <v>Начисление услуг 00000002772 от 31.03.2024 23:59:59</v>
      </c>
      <c r="E2203" t="str">
        <f t="shared" si="71"/>
        <v>л/с №0000000090578</v>
      </c>
    </row>
    <row r="2204" spans="1:5" x14ac:dyDescent="0.3">
      <c r="A2204" s="150" t="s">
        <v>882</v>
      </c>
      <c r="B2204" s="150"/>
      <c r="C2204" s="153">
        <v>2101.67</v>
      </c>
      <c r="D2204" t="str">
        <f t="shared" si="70"/>
        <v>л/с №0000000090578</v>
      </c>
      <c r="E2204" t="str">
        <f t="shared" si="71"/>
        <v>4МР/ДУ-3-2/НЖ</v>
      </c>
    </row>
    <row r="2205" spans="1:5" x14ac:dyDescent="0.3">
      <c r="A2205" s="148" t="s">
        <v>201</v>
      </c>
      <c r="B2205" s="148" t="s">
        <v>202</v>
      </c>
      <c r="C2205" s="153">
        <v>1966.76</v>
      </c>
      <c r="D2205" t="str">
        <f t="shared" si="70"/>
        <v>4МР/ДУ-3-2/НЖ</v>
      </c>
      <c r="E2205" t="str">
        <f t="shared" si="71"/>
        <v>Начисление услуг 00000002772 от 31.03.2024 23:59:59</v>
      </c>
    </row>
    <row r="2206" spans="1:5" x14ac:dyDescent="0.3">
      <c r="A2206" s="148" t="s">
        <v>876</v>
      </c>
      <c r="B2206" s="148"/>
      <c r="C2206" s="153">
        <v>1966.76</v>
      </c>
      <c r="D2206" t="str">
        <f t="shared" si="70"/>
        <v>Начисление услуг 00000002772 от 31.03.2024 23:59:59</v>
      </c>
      <c r="E2206" t="str">
        <f t="shared" si="71"/>
        <v>л/с №0000000091829</v>
      </c>
    </row>
    <row r="2207" spans="1:5" x14ac:dyDescent="0.3">
      <c r="A2207" s="150" t="s">
        <v>882</v>
      </c>
      <c r="B2207" s="150"/>
      <c r="C2207" s="153">
        <v>1966.76</v>
      </c>
      <c r="D2207" t="str">
        <f t="shared" si="70"/>
        <v>л/с №0000000091829</v>
      </c>
      <c r="E2207" t="str">
        <f t="shared" si="71"/>
        <v>4МР/ДУ-3-3/НЖ</v>
      </c>
    </row>
    <row r="2208" spans="1:5" x14ac:dyDescent="0.3">
      <c r="A2208" s="148" t="s">
        <v>203</v>
      </c>
      <c r="B2208" s="148" t="s">
        <v>204</v>
      </c>
      <c r="C2208" s="153">
        <v>3159.24</v>
      </c>
      <c r="D2208" t="str">
        <f t="shared" si="70"/>
        <v>4МР/ДУ-3-3/НЖ</v>
      </c>
      <c r="E2208" t="str">
        <f t="shared" si="71"/>
        <v>Начисление услуг 00000002772 от 31.03.2024 23:59:59</v>
      </c>
    </row>
    <row r="2209" spans="1:5" x14ac:dyDescent="0.3">
      <c r="A2209" s="148" t="s">
        <v>877</v>
      </c>
      <c r="B2209" s="148"/>
      <c r="C2209" s="153">
        <v>3159.24</v>
      </c>
      <c r="D2209" t="str">
        <f t="shared" si="70"/>
        <v>Начисление услуг 00000002772 от 31.03.2024 23:59:59</v>
      </c>
      <c r="E2209" t="str">
        <f t="shared" si="71"/>
        <v>л/с №0000000090495</v>
      </c>
    </row>
    <row r="2210" spans="1:5" x14ac:dyDescent="0.3">
      <c r="A2210" s="150" t="s">
        <v>882</v>
      </c>
      <c r="B2210" s="150"/>
      <c r="C2210" s="153">
        <v>3159.24</v>
      </c>
      <c r="D2210" t="str">
        <f t="shared" si="70"/>
        <v>л/с №0000000090495</v>
      </c>
      <c r="E2210" t="str">
        <f t="shared" si="71"/>
        <v>4МР/ДУ-3-4/НЖ -1</v>
      </c>
    </row>
    <row r="2211" spans="1:5" x14ac:dyDescent="0.3">
      <c r="A2211" s="148" t="s">
        <v>205</v>
      </c>
      <c r="B2211" s="148" t="s">
        <v>206</v>
      </c>
      <c r="C2211" s="153">
        <v>2591.73</v>
      </c>
      <c r="D2211" t="str">
        <f t="shared" si="70"/>
        <v>4МР/ДУ-3-4/НЖ -1</v>
      </c>
      <c r="E2211" t="str">
        <f t="shared" si="71"/>
        <v>Начисление услуг 00000002772 от 31.03.2024 23:59:59</v>
      </c>
    </row>
    <row r="2212" spans="1:5" x14ac:dyDescent="0.3">
      <c r="A2212" s="148" t="s">
        <v>878</v>
      </c>
      <c r="B2212" s="148"/>
      <c r="C2212" s="153">
        <v>2591.73</v>
      </c>
      <c r="D2212" t="str">
        <f t="shared" si="70"/>
        <v>Начисление услуг 00000002772 от 31.03.2024 23:59:59</v>
      </c>
      <c r="E2212" t="str">
        <f t="shared" si="71"/>
        <v>Итог</v>
      </c>
    </row>
    <row r="2213" spans="1:5" x14ac:dyDescent="0.3">
      <c r="A2213" s="150" t="s">
        <v>882</v>
      </c>
      <c r="B2213" s="150"/>
      <c r="C2213" s="153">
        <v>2591.73</v>
      </c>
      <c r="D2213" t="str">
        <f t="shared" si="70"/>
        <v>Итог</v>
      </c>
      <c r="E2213">
        <f t="shared" si="71"/>
        <v>0</v>
      </c>
    </row>
    <row r="2214" spans="1:5" x14ac:dyDescent="0.3">
      <c r="A2214" s="304" t="s">
        <v>630</v>
      </c>
      <c r="B2214" s="304"/>
      <c r="C2214" s="152">
        <v>170703.38</v>
      </c>
      <c r="D2214">
        <f t="shared" si="70"/>
        <v>0</v>
      </c>
      <c r="E2214">
        <f t="shared" si="71"/>
        <v>0</v>
      </c>
    </row>
    <row r="2215" spans="1:5" x14ac:dyDescent="0.3">
      <c r="A2215" s="154"/>
      <c r="B2215" s="154"/>
      <c r="C2215" s="154"/>
    </row>
    <row r="2216" spans="1:5" x14ac:dyDescent="0.3">
      <c r="A2216" s="154"/>
      <c r="B2216" s="154"/>
      <c r="C2216" s="154"/>
    </row>
    <row r="2217" spans="1:5" x14ac:dyDescent="0.3">
      <c r="A2217" s="148" t="s">
        <v>208</v>
      </c>
      <c r="B2217" s="148" t="s">
        <v>209</v>
      </c>
      <c r="C2217" s="149">
        <v>123.74</v>
      </c>
      <c r="D2217" t="str">
        <f>A2218</f>
        <v>4МР/ДУ-3/ММ-01</v>
      </c>
      <c r="E2217" t="str">
        <f>A2219</f>
        <v>Начисление услуг 00000003893 от 30.04.2024 23:59:59</v>
      </c>
    </row>
    <row r="2218" spans="1:5" x14ac:dyDescent="0.3">
      <c r="A2218" s="148" t="s">
        <v>633</v>
      </c>
      <c r="B2218" s="148"/>
      <c r="C2218" s="149">
        <v>123.74</v>
      </c>
      <c r="D2218" t="str">
        <f t="shared" ref="D2218:D2281" si="72">A2219</f>
        <v>Начисление услуг 00000003893 от 30.04.2024 23:59:59</v>
      </c>
      <c r="E2218" t="str">
        <f t="shared" ref="E2218:E2281" si="73">A2220</f>
        <v>л/с №0000000089487</v>
      </c>
    </row>
    <row r="2219" spans="1:5" x14ac:dyDescent="0.3">
      <c r="A2219" s="150" t="s">
        <v>883</v>
      </c>
      <c r="B2219" s="150"/>
      <c r="C2219" s="149">
        <v>123.74</v>
      </c>
      <c r="D2219" t="str">
        <f t="shared" si="72"/>
        <v>л/с №0000000089487</v>
      </c>
      <c r="E2219" t="str">
        <f t="shared" si="73"/>
        <v>4МР/ДУ-3/ММ-10</v>
      </c>
    </row>
    <row r="2220" spans="1:5" x14ac:dyDescent="0.3">
      <c r="A2220" s="148" t="s">
        <v>210</v>
      </c>
      <c r="B2220" s="148" t="s">
        <v>211</v>
      </c>
      <c r="C2220" s="149">
        <v>123.74</v>
      </c>
      <c r="D2220" t="str">
        <f t="shared" si="72"/>
        <v>4МР/ДУ-3/ММ-10</v>
      </c>
      <c r="E2220" t="str">
        <f t="shared" si="73"/>
        <v>Начисление услуг 00000003893 от 30.04.2024 23:59:59</v>
      </c>
    </row>
    <row r="2221" spans="1:5" x14ac:dyDescent="0.3">
      <c r="A2221" s="148" t="s">
        <v>635</v>
      </c>
      <c r="B2221" s="148"/>
      <c r="C2221" s="149">
        <v>123.74</v>
      </c>
      <c r="D2221" t="str">
        <f t="shared" si="72"/>
        <v>Начисление услуг 00000003893 от 30.04.2024 23:59:59</v>
      </c>
      <c r="E2221" t="str">
        <f t="shared" si="73"/>
        <v>л/с №0000000089488</v>
      </c>
    </row>
    <row r="2222" spans="1:5" x14ac:dyDescent="0.3">
      <c r="A2222" s="150" t="s">
        <v>883</v>
      </c>
      <c r="B2222" s="150"/>
      <c r="C2222" s="149">
        <v>123.74</v>
      </c>
      <c r="D2222" t="str">
        <f t="shared" si="72"/>
        <v>л/с №0000000089488</v>
      </c>
      <c r="E2222" t="str">
        <f t="shared" si="73"/>
        <v>4МР/ДУ-3/ММ-11</v>
      </c>
    </row>
    <row r="2223" spans="1:5" x14ac:dyDescent="0.3">
      <c r="A2223" s="148" t="s">
        <v>212</v>
      </c>
      <c r="B2223" s="148" t="s">
        <v>213</v>
      </c>
      <c r="C2223" s="149">
        <v>123.74</v>
      </c>
      <c r="D2223" t="str">
        <f t="shared" si="72"/>
        <v>4МР/ДУ-3/ММ-11</v>
      </c>
      <c r="E2223" t="str">
        <f t="shared" si="73"/>
        <v>Начисление услуг 00000003893 от 30.04.2024 23:59:59</v>
      </c>
    </row>
    <row r="2224" spans="1:5" x14ac:dyDescent="0.3">
      <c r="A2224" s="148" t="s">
        <v>636</v>
      </c>
      <c r="B2224" s="148"/>
      <c r="C2224" s="149">
        <v>123.74</v>
      </c>
      <c r="D2224" t="str">
        <f t="shared" si="72"/>
        <v>Начисление услуг 00000003893 от 30.04.2024 23:59:59</v>
      </c>
      <c r="E2224" t="str">
        <f t="shared" si="73"/>
        <v>л/с №0000000112485</v>
      </c>
    </row>
    <row r="2225" spans="1:5" x14ac:dyDescent="0.3">
      <c r="A2225" s="150" t="s">
        <v>883</v>
      </c>
      <c r="B2225" s="150"/>
      <c r="C2225" s="149">
        <v>123.74</v>
      </c>
      <c r="D2225" t="str">
        <f t="shared" si="72"/>
        <v>л/с №0000000112485</v>
      </c>
      <c r="E2225" t="str">
        <f t="shared" si="73"/>
        <v>4МР/ДУ-3/ММ-12/ВТОР</v>
      </c>
    </row>
    <row r="2226" spans="1:5" x14ac:dyDescent="0.3">
      <c r="A2226" s="148" t="s">
        <v>214</v>
      </c>
      <c r="B2226" s="148" t="s">
        <v>215</v>
      </c>
      <c r="C2226" s="149">
        <v>123.74</v>
      </c>
      <c r="D2226" t="str">
        <f t="shared" si="72"/>
        <v>4МР/ДУ-3/ММ-12/ВТОР</v>
      </c>
      <c r="E2226" t="str">
        <f t="shared" si="73"/>
        <v>Начисление услуг 00000003893 от 30.04.2024 23:59:59</v>
      </c>
    </row>
    <row r="2227" spans="1:5" x14ac:dyDescent="0.3">
      <c r="A2227" s="148" t="s">
        <v>637</v>
      </c>
      <c r="B2227" s="148"/>
      <c r="C2227" s="149">
        <v>123.74</v>
      </c>
      <c r="D2227" t="str">
        <f t="shared" si="72"/>
        <v>Начисление услуг 00000003893 от 30.04.2024 23:59:59</v>
      </c>
      <c r="E2227" t="str">
        <f t="shared" si="73"/>
        <v>л/с №0000000089490</v>
      </c>
    </row>
    <row r="2228" spans="1:5" x14ac:dyDescent="0.3">
      <c r="A2228" s="150" t="s">
        <v>883</v>
      </c>
      <c r="B2228" s="150"/>
      <c r="C2228" s="149">
        <v>123.74</v>
      </c>
      <c r="D2228" t="str">
        <f t="shared" si="72"/>
        <v>л/с №0000000089490</v>
      </c>
      <c r="E2228" t="str">
        <f t="shared" si="73"/>
        <v>4МР/ДУ-3/ММ-13</v>
      </c>
    </row>
    <row r="2229" spans="1:5" x14ac:dyDescent="0.3">
      <c r="A2229" s="148" t="s">
        <v>216</v>
      </c>
      <c r="B2229" s="148" t="s">
        <v>217</v>
      </c>
      <c r="C2229" s="149">
        <v>123.74</v>
      </c>
      <c r="D2229" t="str">
        <f t="shared" si="72"/>
        <v>4МР/ДУ-3/ММ-13</v>
      </c>
      <c r="E2229" t="str">
        <f t="shared" si="73"/>
        <v>Начисление услуг 00000003893 от 30.04.2024 23:59:59</v>
      </c>
    </row>
    <row r="2230" spans="1:5" x14ac:dyDescent="0.3">
      <c r="A2230" s="148" t="s">
        <v>638</v>
      </c>
      <c r="B2230" s="148"/>
      <c r="C2230" s="149">
        <v>123.74</v>
      </c>
      <c r="D2230" t="str">
        <f t="shared" si="72"/>
        <v>Начисление услуг 00000003893 от 30.04.2024 23:59:59</v>
      </c>
      <c r="E2230" t="str">
        <f t="shared" si="73"/>
        <v>л/с №0000000089491</v>
      </c>
    </row>
    <row r="2231" spans="1:5" x14ac:dyDescent="0.3">
      <c r="A2231" s="150" t="s">
        <v>883</v>
      </c>
      <c r="B2231" s="150"/>
      <c r="C2231" s="149">
        <v>123.74</v>
      </c>
      <c r="D2231" t="str">
        <f t="shared" si="72"/>
        <v>л/с №0000000089491</v>
      </c>
      <c r="E2231" t="str">
        <f t="shared" si="73"/>
        <v>4МР/ДУ-3/ММ-14</v>
      </c>
    </row>
    <row r="2232" spans="1:5" x14ac:dyDescent="0.3">
      <c r="A2232" s="148" t="s">
        <v>218</v>
      </c>
      <c r="B2232" s="148" t="s">
        <v>219</v>
      </c>
      <c r="C2232" s="149">
        <v>123.74</v>
      </c>
      <c r="D2232" t="str">
        <f t="shared" si="72"/>
        <v>4МР/ДУ-3/ММ-14</v>
      </c>
      <c r="E2232" t="str">
        <f t="shared" si="73"/>
        <v>Начисление услуг 00000003893 от 30.04.2024 23:59:59</v>
      </c>
    </row>
    <row r="2233" spans="1:5" x14ac:dyDescent="0.3">
      <c r="A2233" s="148" t="s">
        <v>639</v>
      </c>
      <c r="B2233" s="148"/>
      <c r="C2233" s="149">
        <v>123.74</v>
      </c>
      <c r="D2233" t="str">
        <f t="shared" si="72"/>
        <v>Начисление услуг 00000003893 от 30.04.2024 23:59:59</v>
      </c>
      <c r="E2233" t="str">
        <f t="shared" si="73"/>
        <v>л/с №0000000089492</v>
      </c>
    </row>
    <row r="2234" spans="1:5" x14ac:dyDescent="0.3">
      <c r="A2234" s="150" t="s">
        <v>883</v>
      </c>
      <c r="B2234" s="150"/>
      <c r="C2234" s="149">
        <v>123.74</v>
      </c>
      <c r="D2234" t="str">
        <f t="shared" si="72"/>
        <v>л/с №0000000089492</v>
      </c>
      <c r="E2234" t="str">
        <f t="shared" si="73"/>
        <v>4МР/ДУ-3/ММ-15</v>
      </c>
    </row>
    <row r="2235" spans="1:5" x14ac:dyDescent="0.3">
      <c r="A2235" s="148" t="s">
        <v>220</v>
      </c>
      <c r="B2235" s="148" t="s">
        <v>221</v>
      </c>
      <c r="C2235" s="149">
        <v>123.74</v>
      </c>
      <c r="D2235" t="str">
        <f t="shared" si="72"/>
        <v>4МР/ДУ-3/ММ-15</v>
      </c>
      <c r="E2235" t="str">
        <f t="shared" si="73"/>
        <v>Начисление услуг 00000003893 от 30.04.2024 23:59:59</v>
      </c>
    </row>
    <row r="2236" spans="1:5" x14ac:dyDescent="0.3">
      <c r="A2236" s="148" t="s">
        <v>640</v>
      </c>
      <c r="B2236" s="148"/>
      <c r="C2236" s="149">
        <v>123.74</v>
      </c>
      <c r="D2236" t="str">
        <f t="shared" si="72"/>
        <v>Начисление услуг 00000003893 от 30.04.2024 23:59:59</v>
      </c>
      <c r="E2236" t="str">
        <f t="shared" si="73"/>
        <v>л/с №0000000089493</v>
      </c>
    </row>
    <row r="2237" spans="1:5" x14ac:dyDescent="0.3">
      <c r="A2237" s="150" t="s">
        <v>883</v>
      </c>
      <c r="B2237" s="150"/>
      <c r="C2237" s="149">
        <v>123.74</v>
      </c>
      <c r="D2237" t="str">
        <f t="shared" si="72"/>
        <v>л/с №0000000089493</v>
      </c>
      <c r="E2237" t="str">
        <f t="shared" si="73"/>
        <v>4МР/ДУ-3/ММ-16</v>
      </c>
    </row>
    <row r="2238" spans="1:5" x14ac:dyDescent="0.3">
      <c r="A2238" s="148" t="s">
        <v>222</v>
      </c>
      <c r="B2238" s="148" t="s">
        <v>223</v>
      </c>
      <c r="C2238" s="149">
        <v>123.74</v>
      </c>
      <c r="D2238" t="str">
        <f t="shared" si="72"/>
        <v>4МР/ДУ-3/ММ-16</v>
      </c>
      <c r="E2238" t="str">
        <f t="shared" si="73"/>
        <v>Начисление услуг 00000003893 от 30.04.2024 23:59:59</v>
      </c>
    </row>
    <row r="2239" spans="1:5" x14ac:dyDescent="0.3">
      <c r="A2239" s="148" t="s">
        <v>641</v>
      </c>
      <c r="B2239" s="148"/>
      <c r="C2239" s="149">
        <v>123.74</v>
      </c>
      <c r="D2239" t="str">
        <f t="shared" si="72"/>
        <v>Начисление услуг 00000003893 от 30.04.2024 23:59:59</v>
      </c>
      <c r="E2239" t="str">
        <f t="shared" si="73"/>
        <v>л/с №0000000089494</v>
      </c>
    </row>
    <row r="2240" spans="1:5" x14ac:dyDescent="0.3">
      <c r="A2240" s="150" t="s">
        <v>883</v>
      </c>
      <c r="B2240" s="150"/>
      <c r="C2240" s="149">
        <v>123.74</v>
      </c>
      <c r="D2240" t="str">
        <f t="shared" si="72"/>
        <v>л/с №0000000089494</v>
      </c>
      <c r="E2240" t="str">
        <f t="shared" si="73"/>
        <v>4МР/ДУ-3/ММ-17</v>
      </c>
    </row>
    <row r="2241" spans="1:5" x14ac:dyDescent="0.3">
      <c r="A2241" s="148" t="s">
        <v>224</v>
      </c>
      <c r="B2241" s="148" t="s">
        <v>225</v>
      </c>
      <c r="C2241" s="149">
        <v>123.74</v>
      </c>
      <c r="D2241" t="str">
        <f t="shared" si="72"/>
        <v>4МР/ДУ-3/ММ-17</v>
      </c>
      <c r="E2241" t="str">
        <f t="shared" si="73"/>
        <v>Начисление услуг 00000003893 от 30.04.2024 23:59:59</v>
      </c>
    </row>
    <row r="2242" spans="1:5" x14ac:dyDescent="0.3">
      <c r="A2242" s="148" t="s">
        <v>642</v>
      </c>
      <c r="B2242" s="148"/>
      <c r="C2242" s="149">
        <v>123.74</v>
      </c>
      <c r="D2242" t="str">
        <f t="shared" si="72"/>
        <v>Начисление услуг 00000003893 от 30.04.2024 23:59:59</v>
      </c>
      <c r="E2242" t="str">
        <f t="shared" si="73"/>
        <v>л/с №0000000150804</v>
      </c>
    </row>
    <row r="2243" spans="1:5" x14ac:dyDescent="0.3">
      <c r="A2243" s="150" t="s">
        <v>883</v>
      </c>
      <c r="B2243" s="150"/>
      <c r="C2243" s="149">
        <v>123.74</v>
      </c>
      <c r="D2243" t="str">
        <f t="shared" si="72"/>
        <v>л/с №0000000150804</v>
      </c>
      <c r="E2243" t="str">
        <f t="shared" si="73"/>
        <v>4МР/ДУ-3/ММ-18-ВТОР</v>
      </c>
    </row>
    <row r="2244" spans="1:5" x14ac:dyDescent="0.3">
      <c r="A2244" s="148" t="s">
        <v>226</v>
      </c>
      <c r="B2244" s="148" t="s">
        <v>227</v>
      </c>
      <c r="C2244" s="149">
        <v>123.74</v>
      </c>
      <c r="D2244" t="str">
        <f t="shared" si="72"/>
        <v>4МР/ДУ-3/ММ-18-ВТОР</v>
      </c>
      <c r="E2244" t="str">
        <f t="shared" si="73"/>
        <v>Начисление услуг 00000003893 от 30.04.2024 23:59:59</v>
      </c>
    </row>
    <row r="2245" spans="1:5" x14ac:dyDescent="0.3">
      <c r="A2245" s="148" t="s">
        <v>643</v>
      </c>
      <c r="B2245" s="148"/>
      <c r="C2245" s="149">
        <v>123.74</v>
      </c>
      <c r="D2245" t="str">
        <f t="shared" si="72"/>
        <v>Начисление услуг 00000003893 от 30.04.2024 23:59:59</v>
      </c>
      <c r="E2245" t="str">
        <f t="shared" si="73"/>
        <v>л/с №0000000089496</v>
      </c>
    </row>
    <row r="2246" spans="1:5" x14ac:dyDescent="0.3">
      <c r="A2246" s="150" t="s">
        <v>883</v>
      </c>
      <c r="B2246" s="150"/>
      <c r="C2246" s="149">
        <v>123.74</v>
      </c>
      <c r="D2246" t="str">
        <f t="shared" si="72"/>
        <v>л/с №0000000089496</v>
      </c>
      <c r="E2246" t="str">
        <f t="shared" si="73"/>
        <v>4МР/ДУ-3/ММ-19</v>
      </c>
    </row>
    <row r="2247" spans="1:5" x14ac:dyDescent="0.3">
      <c r="A2247" s="148" t="s">
        <v>228</v>
      </c>
      <c r="B2247" s="148" t="s">
        <v>229</v>
      </c>
      <c r="C2247" s="149">
        <v>123.74</v>
      </c>
      <c r="D2247" t="str">
        <f t="shared" si="72"/>
        <v>4МР/ДУ-3/ММ-19</v>
      </c>
      <c r="E2247" t="str">
        <f t="shared" si="73"/>
        <v>Начисление услуг 00000003893 от 30.04.2024 23:59:59</v>
      </c>
    </row>
    <row r="2248" spans="1:5" x14ac:dyDescent="0.3">
      <c r="A2248" s="148" t="s">
        <v>644</v>
      </c>
      <c r="B2248" s="148"/>
      <c r="C2248" s="149">
        <v>123.74</v>
      </c>
      <c r="D2248" t="str">
        <f t="shared" si="72"/>
        <v>Начисление услуг 00000003893 от 30.04.2024 23:59:59</v>
      </c>
      <c r="E2248" t="str">
        <f t="shared" si="73"/>
        <v>л/с №0000000089480</v>
      </c>
    </row>
    <row r="2249" spans="1:5" x14ac:dyDescent="0.3">
      <c r="A2249" s="150" t="s">
        <v>883</v>
      </c>
      <c r="B2249" s="150"/>
      <c r="C2249" s="149">
        <v>123.74</v>
      </c>
      <c r="D2249" t="str">
        <f t="shared" si="72"/>
        <v>л/с №0000000089480</v>
      </c>
      <c r="E2249" t="str">
        <f t="shared" si="73"/>
        <v>4МР/ДУ-3/ММ-02</v>
      </c>
    </row>
    <row r="2250" spans="1:5" x14ac:dyDescent="0.3">
      <c r="A2250" s="148" t="s">
        <v>230</v>
      </c>
      <c r="B2250" s="148" t="s">
        <v>231</v>
      </c>
      <c r="C2250" s="149">
        <v>123.74</v>
      </c>
      <c r="D2250" t="str">
        <f t="shared" si="72"/>
        <v>4МР/ДУ-3/ММ-02</v>
      </c>
      <c r="E2250" t="str">
        <f t="shared" si="73"/>
        <v>Начисление услуг 00000003893 от 30.04.2024 23:59:59</v>
      </c>
    </row>
    <row r="2251" spans="1:5" x14ac:dyDescent="0.3">
      <c r="A2251" s="148" t="s">
        <v>645</v>
      </c>
      <c r="B2251" s="148"/>
      <c r="C2251" s="149">
        <v>123.74</v>
      </c>
      <c r="D2251" t="str">
        <f t="shared" si="72"/>
        <v>Начисление услуг 00000003893 от 30.04.2024 23:59:59</v>
      </c>
      <c r="E2251" t="str">
        <f t="shared" si="73"/>
        <v>л/с №0000000089497</v>
      </c>
    </row>
    <row r="2252" spans="1:5" x14ac:dyDescent="0.3">
      <c r="A2252" s="150" t="s">
        <v>883</v>
      </c>
      <c r="B2252" s="150"/>
      <c r="C2252" s="149">
        <v>123.74</v>
      </c>
      <c r="D2252" t="str">
        <f t="shared" si="72"/>
        <v>л/с №0000000089497</v>
      </c>
      <c r="E2252" t="str">
        <f t="shared" si="73"/>
        <v>4МР/ДУ-3/ММ-20</v>
      </c>
    </row>
    <row r="2253" spans="1:5" x14ac:dyDescent="0.3">
      <c r="A2253" s="148" t="s">
        <v>232</v>
      </c>
      <c r="B2253" s="148" t="s">
        <v>233</v>
      </c>
      <c r="C2253" s="149">
        <v>123.74</v>
      </c>
      <c r="D2253" t="str">
        <f t="shared" si="72"/>
        <v>4МР/ДУ-3/ММ-20</v>
      </c>
      <c r="E2253" t="str">
        <f t="shared" si="73"/>
        <v>Начисление услуг 00000003893 от 30.04.2024 23:59:59</v>
      </c>
    </row>
    <row r="2254" spans="1:5" x14ac:dyDescent="0.3">
      <c r="A2254" s="148" t="s">
        <v>646</v>
      </c>
      <c r="B2254" s="148"/>
      <c r="C2254" s="149">
        <v>123.74</v>
      </c>
      <c r="D2254" t="str">
        <f t="shared" si="72"/>
        <v>Начисление услуг 00000003893 от 30.04.2024 23:59:59</v>
      </c>
      <c r="E2254" t="str">
        <f t="shared" si="73"/>
        <v>л/с №0000001153877</v>
      </c>
    </row>
    <row r="2255" spans="1:5" x14ac:dyDescent="0.3">
      <c r="A2255" s="150" t="s">
        <v>883</v>
      </c>
      <c r="B2255" s="150"/>
      <c r="C2255" s="149">
        <v>123.74</v>
      </c>
      <c r="D2255" t="str">
        <f t="shared" si="72"/>
        <v>л/с №0000001153877</v>
      </c>
      <c r="E2255" t="str">
        <f t="shared" si="73"/>
        <v>4МР/ДУ-3/ММ-21/ВТОР-1</v>
      </c>
    </row>
    <row r="2256" spans="1:5" x14ac:dyDescent="0.3">
      <c r="A2256" s="148" t="s">
        <v>234</v>
      </c>
      <c r="B2256" s="148" t="s">
        <v>235</v>
      </c>
      <c r="C2256" s="149">
        <v>123.74</v>
      </c>
      <c r="D2256" t="str">
        <f t="shared" si="72"/>
        <v>4МР/ДУ-3/ММ-21/ВТОР-1</v>
      </c>
      <c r="E2256" t="str">
        <f t="shared" si="73"/>
        <v>Начисление услуг 00000003893 от 30.04.2024 23:59:59</v>
      </c>
    </row>
    <row r="2257" spans="1:5" x14ac:dyDescent="0.3">
      <c r="A2257" s="148" t="s">
        <v>647</v>
      </c>
      <c r="B2257" s="148"/>
      <c r="C2257" s="149">
        <v>123.74</v>
      </c>
      <c r="D2257" t="str">
        <f t="shared" si="72"/>
        <v>Начисление услуг 00000003893 от 30.04.2024 23:59:59</v>
      </c>
      <c r="E2257" t="str">
        <f t="shared" si="73"/>
        <v>л/с №0000000089499</v>
      </c>
    </row>
    <row r="2258" spans="1:5" x14ac:dyDescent="0.3">
      <c r="A2258" s="150" t="s">
        <v>883</v>
      </c>
      <c r="B2258" s="150"/>
      <c r="C2258" s="149">
        <v>123.74</v>
      </c>
      <c r="D2258" t="str">
        <f t="shared" si="72"/>
        <v>л/с №0000000089499</v>
      </c>
      <c r="E2258" t="str">
        <f t="shared" si="73"/>
        <v>4МР/ДУ-3/ММ-22</v>
      </c>
    </row>
    <row r="2259" spans="1:5" x14ac:dyDescent="0.3">
      <c r="A2259" s="148" t="s">
        <v>236</v>
      </c>
      <c r="B2259" s="148" t="s">
        <v>237</v>
      </c>
      <c r="C2259" s="149">
        <v>123.74</v>
      </c>
      <c r="D2259" t="str">
        <f t="shared" si="72"/>
        <v>4МР/ДУ-3/ММ-22</v>
      </c>
      <c r="E2259" t="str">
        <f t="shared" si="73"/>
        <v>Начисление услуг 00000003893 от 30.04.2024 23:59:59</v>
      </c>
    </row>
    <row r="2260" spans="1:5" x14ac:dyDescent="0.3">
      <c r="A2260" s="148" t="s">
        <v>648</v>
      </c>
      <c r="B2260" s="148"/>
      <c r="C2260" s="149">
        <v>123.74</v>
      </c>
      <c r="D2260" t="str">
        <f t="shared" si="72"/>
        <v>Начисление услуг 00000003893 от 30.04.2024 23:59:59</v>
      </c>
      <c r="E2260" t="str">
        <f t="shared" si="73"/>
        <v>л/с №0000000089500</v>
      </c>
    </row>
    <row r="2261" spans="1:5" x14ac:dyDescent="0.3">
      <c r="A2261" s="150" t="s">
        <v>883</v>
      </c>
      <c r="B2261" s="150"/>
      <c r="C2261" s="149">
        <v>123.74</v>
      </c>
      <c r="D2261" t="str">
        <f t="shared" si="72"/>
        <v>л/с №0000000089500</v>
      </c>
      <c r="E2261" t="str">
        <f t="shared" si="73"/>
        <v>4МР/ДУ-3/ММ-23</v>
      </c>
    </row>
    <row r="2262" spans="1:5" x14ac:dyDescent="0.3">
      <c r="A2262" s="148" t="s">
        <v>238</v>
      </c>
      <c r="B2262" s="148" t="s">
        <v>239</v>
      </c>
      <c r="C2262" s="149">
        <v>123.74</v>
      </c>
      <c r="D2262" t="str">
        <f t="shared" si="72"/>
        <v>4МР/ДУ-3/ММ-23</v>
      </c>
      <c r="E2262" t="str">
        <f t="shared" si="73"/>
        <v>Начисление услуг 00000003893 от 30.04.2024 23:59:59</v>
      </c>
    </row>
    <row r="2263" spans="1:5" x14ac:dyDescent="0.3">
      <c r="A2263" s="148" t="s">
        <v>649</v>
      </c>
      <c r="B2263" s="148"/>
      <c r="C2263" s="149">
        <v>123.74</v>
      </c>
      <c r="D2263" t="str">
        <f t="shared" si="72"/>
        <v>Начисление услуг 00000003893 от 30.04.2024 23:59:59</v>
      </c>
      <c r="E2263" t="str">
        <f t="shared" si="73"/>
        <v>л/с №0000000089501</v>
      </c>
    </row>
    <row r="2264" spans="1:5" x14ac:dyDescent="0.3">
      <c r="A2264" s="150" t="s">
        <v>883</v>
      </c>
      <c r="B2264" s="150"/>
      <c r="C2264" s="149">
        <v>123.74</v>
      </c>
      <c r="D2264" t="str">
        <f t="shared" si="72"/>
        <v>л/с №0000000089501</v>
      </c>
      <c r="E2264" t="str">
        <f t="shared" si="73"/>
        <v>4МР/ДУ-3/ММ-24</v>
      </c>
    </row>
    <row r="2265" spans="1:5" x14ac:dyDescent="0.3">
      <c r="A2265" s="148" t="s">
        <v>240</v>
      </c>
      <c r="B2265" s="148" t="s">
        <v>241</v>
      </c>
      <c r="C2265" s="149">
        <v>123.74</v>
      </c>
      <c r="D2265" t="str">
        <f t="shared" si="72"/>
        <v>4МР/ДУ-3/ММ-24</v>
      </c>
      <c r="E2265" t="str">
        <f t="shared" si="73"/>
        <v>Начисление услуг 00000003893 от 30.04.2024 23:59:59</v>
      </c>
    </row>
    <row r="2266" spans="1:5" x14ac:dyDescent="0.3">
      <c r="A2266" s="148" t="s">
        <v>650</v>
      </c>
      <c r="B2266" s="148"/>
      <c r="C2266" s="149">
        <v>123.74</v>
      </c>
      <c r="D2266" t="str">
        <f t="shared" si="72"/>
        <v>Начисление услуг 00000003893 от 30.04.2024 23:59:59</v>
      </c>
      <c r="E2266" t="str">
        <f t="shared" si="73"/>
        <v>л/с №0000000089502</v>
      </c>
    </row>
    <row r="2267" spans="1:5" x14ac:dyDescent="0.3">
      <c r="A2267" s="150" t="s">
        <v>883</v>
      </c>
      <c r="B2267" s="150"/>
      <c r="C2267" s="149">
        <v>123.74</v>
      </c>
      <c r="D2267" t="str">
        <f t="shared" si="72"/>
        <v>л/с №0000000089502</v>
      </c>
      <c r="E2267" t="str">
        <f t="shared" si="73"/>
        <v>4МР/ДУ-3/ММ-25</v>
      </c>
    </row>
    <row r="2268" spans="1:5" x14ac:dyDescent="0.3">
      <c r="A2268" s="148" t="s">
        <v>242</v>
      </c>
      <c r="B2268" s="148" t="s">
        <v>243</v>
      </c>
      <c r="C2268" s="149">
        <v>123.74</v>
      </c>
      <c r="D2268" t="str">
        <f t="shared" si="72"/>
        <v>4МР/ДУ-3/ММ-25</v>
      </c>
      <c r="E2268" t="str">
        <f t="shared" si="73"/>
        <v>Начисление услуг 00000003893 от 30.04.2024 23:59:59</v>
      </c>
    </row>
    <row r="2269" spans="1:5" x14ac:dyDescent="0.3">
      <c r="A2269" s="148" t="s">
        <v>651</v>
      </c>
      <c r="B2269" s="148"/>
      <c r="C2269" s="149">
        <v>123.74</v>
      </c>
      <c r="D2269" t="str">
        <f t="shared" si="72"/>
        <v>Начисление услуг 00000003893 от 30.04.2024 23:59:59</v>
      </c>
      <c r="E2269" t="str">
        <f t="shared" si="73"/>
        <v>л/с №0000000089503</v>
      </c>
    </row>
    <row r="2270" spans="1:5" x14ac:dyDescent="0.3">
      <c r="A2270" s="150" t="s">
        <v>883</v>
      </c>
      <c r="B2270" s="150"/>
      <c r="C2270" s="149">
        <v>123.74</v>
      </c>
      <c r="D2270" t="str">
        <f t="shared" si="72"/>
        <v>л/с №0000000089503</v>
      </c>
      <c r="E2270" t="str">
        <f t="shared" si="73"/>
        <v>4МР/ДУ-3/ММ-26</v>
      </c>
    </row>
    <row r="2271" spans="1:5" x14ac:dyDescent="0.3">
      <c r="A2271" s="148" t="s">
        <v>244</v>
      </c>
      <c r="B2271" s="148" t="s">
        <v>245</v>
      </c>
      <c r="C2271" s="149">
        <v>123.74</v>
      </c>
      <c r="D2271" t="str">
        <f t="shared" si="72"/>
        <v>4МР/ДУ-3/ММ-26</v>
      </c>
      <c r="E2271" t="str">
        <f t="shared" si="73"/>
        <v>Начисление услуг 00000003893 от 30.04.2024 23:59:59</v>
      </c>
    </row>
    <row r="2272" spans="1:5" x14ac:dyDescent="0.3">
      <c r="A2272" s="148" t="s">
        <v>652</v>
      </c>
      <c r="B2272" s="148"/>
      <c r="C2272" s="149">
        <v>123.74</v>
      </c>
      <c r="D2272" t="str">
        <f t="shared" si="72"/>
        <v>Начисление услуг 00000003893 от 30.04.2024 23:59:59</v>
      </c>
      <c r="E2272" t="str">
        <f t="shared" si="73"/>
        <v>л/с №0000000089504</v>
      </c>
    </row>
    <row r="2273" spans="1:5" x14ac:dyDescent="0.3">
      <c r="A2273" s="150" t="s">
        <v>883</v>
      </c>
      <c r="B2273" s="150"/>
      <c r="C2273" s="149">
        <v>123.74</v>
      </c>
      <c r="D2273" t="str">
        <f t="shared" si="72"/>
        <v>л/с №0000000089504</v>
      </c>
      <c r="E2273" t="str">
        <f t="shared" si="73"/>
        <v>4МР/ДУ-3/ММ-27</v>
      </c>
    </row>
    <row r="2274" spans="1:5" x14ac:dyDescent="0.3">
      <c r="A2274" s="148" t="s">
        <v>246</v>
      </c>
      <c r="B2274" s="148" t="s">
        <v>247</v>
      </c>
      <c r="C2274" s="149">
        <v>123.74</v>
      </c>
      <c r="D2274" t="str">
        <f t="shared" si="72"/>
        <v>4МР/ДУ-3/ММ-27</v>
      </c>
      <c r="E2274" t="str">
        <f t="shared" si="73"/>
        <v>Начисление услуг 00000003893 от 30.04.2024 23:59:59</v>
      </c>
    </row>
    <row r="2275" spans="1:5" x14ac:dyDescent="0.3">
      <c r="A2275" s="148" t="s">
        <v>653</v>
      </c>
      <c r="B2275" s="148"/>
      <c r="C2275" s="149">
        <v>123.74</v>
      </c>
      <c r="D2275" t="str">
        <f t="shared" si="72"/>
        <v>Начисление услуг 00000003893 от 30.04.2024 23:59:59</v>
      </c>
      <c r="E2275" t="str">
        <f t="shared" si="73"/>
        <v>л/с №0000000095420</v>
      </c>
    </row>
    <row r="2276" spans="1:5" x14ac:dyDescent="0.3">
      <c r="A2276" s="150" t="s">
        <v>883</v>
      </c>
      <c r="B2276" s="150"/>
      <c r="C2276" s="149">
        <v>123.74</v>
      </c>
      <c r="D2276" t="str">
        <f t="shared" si="72"/>
        <v>л/с №0000000095420</v>
      </c>
      <c r="E2276" t="str">
        <f t="shared" si="73"/>
        <v>4МР/ДУ-3/ММ-28</v>
      </c>
    </row>
    <row r="2277" spans="1:5" x14ac:dyDescent="0.3">
      <c r="A2277" s="148" t="s">
        <v>248</v>
      </c>
      <c r="B2277" s="148" t="s">
        <v>249</v>
      </c>
      <c r="C2277" s="149">
        <v>123.74</v>
      </c>
      <c r="D2277" t="str">
        <f t="shared" si="72"/>
        <v>4МР/ДУ-3/ММ-28</v>
      </c>
      <c r="E2277" t="str">
        <f t="shared" si="73"/>
        <v>Начисление услуг 00000003893 от 30.04.2024 23:59:59</v>
      </c>
    </row>
    <row r="2278" spans="1:5" x14ac:dyDescent="0.3">
      <c r="A2278" s="148" t="s">
        <v>654</v>
      </c>
      <c r="B2278" s="148"/>
      <c r="C2278" s="149">
        <v>123.74</v>
      </c>
      <c r="D2278" t="str">
        <f t="shared" si="72"/>
        <v>Начисление услуг 00000003893 от 30.04.2024 23:59:59</v>
      </c>
      <c r="E2278" t="str">
        <f t="shared" si="73"/>
        <v>л/с №0000000092058</v>
      </c>
    </row>
    <row r="2279" spans="1:5" x14ac:dyDescent="0.3">
      <c r="A2279" s="150" t="s">
        <v>883</v>
      </c>
      <c r="B2279" s="150"/>
      <c r="C2279" s="149">
        <v>123.74</v>
      </c>
      <c r="D2279" t="str">
        <f t="shared" si="72"/>
        <v>л/с №0000000092058</v>
      </c>
      <c r="E2279" t="str">
        <f t="shared" si="73"/>
        <v>4МР/ДУ-3/ММ-29</v>
      </c>
    </row>
    <row r="2280" spans="1:5" x14ac:dyDescent="0.3">
      <c r="A2280" s="148" t="s">
        <v>250</v>
      </c>
      <c r="B2280" s="148" t="s">
        <v>251</v>
      </c>
      <c r="C2280" s="149">
        <v>123.74</v>
      </c>
      <c r="D2280" t="str">
        <f t="shared" si="72"/>
        <v>4МР/ДУ-3/ММ-29</v>
      </c>
      <c r="E2280" t="str">
        <f t="shared" si="73"/>
        <v>Начисление услуг 00000003893 от 30.04.2024 23:59:59</v>
      </c>
    </row>
    <row r="2281" spans="1:5" x14ac:dyDescent="0.3">
      <c r="A2281" s="148" t="s">
        <v>655</v>
      </c>
      <c r="B2281" s="148"/>
      <c r="C2281" s="149">
        <v>123.74</v>
      </c>
      <c r="D2281" t="str">
        <f t="shared" si="72"/>
        <v>Начисление услуг 00000003893 от 30.04.2024 23:59:59</v>
      </c>
      <c r="E2281" t="str">
        <f t="shared" si="73"/>
        <v>л/с №0000000089481</v>
      </c>
    </row>
    <row r="2282" spans="1:5" x14ac:dyDescent="0.3">
      <c r="A2282" s="150" t="s">
        <v>883</v>
      </c>
      <c r="B2282" s="150"/>
      <c r="C2282" s="149">
        <v>123.74</v>
      </c>
      <c r="D2282" t="str">
        <f t="shared" ref="D2282:D2345" si="74">A2283</f>
        <v>л/с №0000000089481</v>
      </c>
      <c r="E2282" t="str">
        <f t="shared" ref="E2282:E2345" si="75">A2284</f>
        <v>4МР/ДУ-3/ММ-03</v>
      </c>
    </row>
    <row r="2283" spans="1:5" x14ac:dyDescent="0.3">
      <c r="A2283" s="148" t="s">
        <v>252</v>
      </c>
      <c r="B2283" s="148" t="s">
        <v>253</v>
      </c>
      <c r="C2283" s="149">
        <v>123.74</v>
      </c>
      <c r="D2283" t="str">
        <f t="shared" si="74"/>
        <v>4МР/ДУ-3/ММ-03</v>
      </c>
      <c r="E2283" t="str">
        <f t="shared" si="75"/>
        <v>Начисление услуг 00000003893 от 30.04.2024 23:59:59</v>
      </c>
    </row>
    <row r="2284" spans="1:5" x14ac:dyDescent="0.3">
      <c r="A2284" s="148" t="s">
        <v>656</v>
      </c>
      <c r="B2284" s="148"/>
      <c r="C2284" s="149">
        <v>123.74</v>
      </c>
      <c r="D2284" t="str">
        <f t="shared" si="74"/>
        <v>Начисление услуг 00000003893 от 30.04.2024 23:59:59</v>
      </c>
      <c r="E2284" t="str">
        <f t="shared" si="75"/>
        <v>л/с №0000000092184</v>
      </c>
    </row>
    <row r="2285" spans="1:5" x14ac:dyDescent="0.3">
      <c r="A2285" s="150" t="s">
        <v>883</v>
      </c>
      <c r="B2285" s="150"/>
      <c r="C2285" s="149">
        <v>123.74</v>
      </c>
      <c r="D2285" t="str">
        <f t="shared" si="74"/>
        <v>л/с №0000000092184</v>
      </c>
      <c r="E2285" t="str">
        <f t="shared" si="75"/>
        <v>4МР/ДУ-3/ММ-30</v>
      </c>
    </row>
    <row r="2286" spans="1:5" x14ac:dyDescent="0.3">
      <c r="A2286" s="148" t="s">
        <v>254</v>
      </c>
      <c r="B2286" s="148" t="s">
        <v>255</v>
      </c>
      <c r="C2286" s="149">
        <v>123.74</v>
      </c>
      <c r="D2286" t="str">
        <f t="shared" si="74"/>
        <v>4МР/ДУ-3/ММ-30</v>
      </c>
      <c r="E2286" t="str">
        <f t="shared" si="75"/>
        <v>Начисление услуг 00000003893 от 30.04.2024 23:59:59</v>
      </c>
    </row>
    <row r="2287" spans="1:5" x14ac:dyDescent="0.3">
      <c r="A2287" s="148" t="s">
        <v>657</v>
      </c>
      <c r="B2287" s="148"/>
      <c r="C2287" s="149">
        <v>123.74</v>
      </c>
      <c r="D2287" t="str">
        <f t="shared" si="74"/>
        <v>Начисление услуг 00000003893 от 30.04.2024 23:59:59</v>
      </c>
      <c r="E2287" t="str">
        <f t="shared" si="75"/>
        <v>л/с №0000000090761</v>
      </c>
    </row>
    <row r="2288" spans="1:5" x14ac:dyDescent="0.3">
      <c r="A2288" s="150" t="s">
        <v>883</v>
      </c>
      <c r="B2288" s="150"/>
      <c r="C2288" s="149">
        <v>123.74</v>
      </c>
      <c r="D2288" t="str">
        <f t="shared" si="74"/>
        <v>л/с №0000000090761</v>
      </c>
      <c r="E2288" t="str">
        <f t="shared" si="75"/>
        <v>4МР/ДУ-3/ММ-31</v>
      </c>
    </row>
    <row r="2289" spans="1:5" x14ac:dyDescent="0.3">
      <c r="A2289" s="148" t="s">
        <v>256</v>
      </c>
      <c r="B2289" s="148" t="s">
        <v>257</v>
      </c>
      <c r="C2289" s="149">
        <v>123.74</v>
      </c>
      <c r="D2289" t="str">
        <f t="shared" si="74"/>
        <v>4МР/ДУ-3/ММ-31</v>
      </c>
      <c r="E2289" t="str">
        <f t="shared" si="75"/>
        <v>Начисление услуг 00000003893 от 30.04.2024 23:59:59</v>
      </c>
    </row>
    <row r="2290" spans="1:5" x14ac:dyDescent="0.3">
      <c r="A2290" s="148" t="s">
        <v>658</v>
      </c>
      <c r="B2290" s="148"/>
      <c r="C2290" s="149">
        <v>123.74</v>
      </c>
      <c r="D2290" t="str">
        <f t="shared" si="74"/>
        <v>Начисление услуг 00000003893 от 30.04.2024 23:59:59</v>
      </c>
      <c r="E2290" t="str">
        <f t="shared" si="75"/>
        <v>л/с №0000000089505</v>
      </c>
    </row>
    <row r="2291" spans="1:5" x14ac:dyDescent="0.3">
      <c r="A2291" s="150" t="s">
        <v>883</v>
      </c>
      <c r="B2291" s="150"/>
      <c r="C2291" s="149">
        <v>123.74</v>
      </c>
      <c r="D2291" t="str">
        <f t="shared" si="74"/>
        <v>л/с №0000000089505</v>
      </c>
      <c r="E2291" t="str">
        <f t="shared" si="75"/>
        <v>4МР/ДУ-3/ММ-32</v>
      </c>
    </row>
    <row r="2292" spans="1:5" x14ac:dyDescent="0.3">
      <c r="A2292" s="148" t="s">
        <v>258</v>
      </c>
      <c r="B2292" s="148" t="s">
        <v>259</v>
      </c>
      <c r="C2292" s="149">
        <v>123.74</v>
      </c>
      <c r="D2292" t="str">
        <f t="shared" si="74"/>
        <v>4МР/ДУ-3/ММ-32</v>
      </c>
      <c r="E2292" t="str">
        <f t="shared" si="75"/>
        <v>Начисление услуг 00000003893 от 30.04.2024 23:59:59</v>
      </c>
    </row>
    <row r="2293" spans="1:5" x14ac:dyDescent="0.3">
      <c r="A2293" s="148" t="s">
        <v>659</v>
      </c>
      <c r="B2293" s="148"/>
      <c r="C2293" s="149">
        <v>123.74</v>
      </c>
      <c r="D2293" t="str">
        <f t="shared" si="74"/>
        <v>Начисление услуг 00000003893 от 30.04.2024 23:59:59</v>
      </c>
      <c r="E2293" t="str">
        <f t="shared" si="75"/>
        <v>л/с №0000000089506</v>
      </c>
    </row>
    <row r="2294" spans="1:5" x14ac:dyDescent="0.3">
      <c r="A2294" s="150" t="s">
        <v>883</v>
      </c>
      <c r="B2294" s="150"/>
      <c r="C2294" s="149">
        <v>123.74</v>
      </c>
      <c r="D2294" t="str">
        <f t="shared" si="74"/>
        <v>л/с №0000000089506</v>
      </c>
      <c r="E2294" t="str">
        <f t="shared" si="75"/>
        <v>4МР/ДУ-3/ММ-33</v>
      </c>
    </row>
    <row r="2295" spans="1:5" x14ac:dyDescent="0.3">
      <c r="A2295" s="148" t="s">
        <v>260</v>
      </c>
      <c r="B2295" s="148" t="s">
        <v>261</v>
      </c>
      <c r="C2295" s="149">
        <v>123.74</v>
      </c>
      <c r="D2295" t="str">
        <f t="shared" si="74"/>
        <v>4МР/ДУ-3/ММ-33</v>
      </c>
      <c r="E2295" t="str">
        <f t="shared" si="75"/>
        <v>Начисление услуг 00000003893 от 30.04.2024 23:59:59</v>
      </c>
    </row>
    <row r="2296" spans="1:5" x14ac:dyDescent="0.3">
      <c r="A2296" s="148" t="s">
        <v>660</v>
      </c>
      <c r="B2296" s="148"/>
      <c r="C2296" s="149">
        <v>123.74</v>
      </c>
      <c r="D2296" t="str">
        <f t="shared" si="74"/>
        <v>Начисление услуг 00000003893 от 30.04.2024 23:59:59</v>
      </c>
      <c r="E2296" t="str">
        <f t="shared" si="75"/>
        <v>л/с №0000000090488</v>
      </c>
    </row>
    <row r="2297" spans="1:5" x14ac:dyDescent="0.3">
      <c r="A2297" s="150" t="s">
        <v>883</v>
      </c>
      <c r="B2297" s="150"/>
      <c r="C2297" s="149">
        <v>123.74</v>
      </c>
      <c r="D2297" t="str">
        <f t="shared" si="74"/>
        <v>л/с №0000000090488</v>
      </c>
      <c r="E2297" t="str">
        <f t="shared" si="75"/>
        <v>4МР/ДУ-3/ММ-34</v>
      </c>
    </row>
    <row r="2298" spans="1:5" x14ac:dyDescent="0.3">
      <c r="A2298" s="148" t="s">
        <v>262</v>
      </c>
      <c r="B2298" s="148" t="s">
        <v>263</v>
      </c>
      <c r="C2298" s="149">
        <v>123.74</v>
      </c>
      <c r="D2298" t="str">
        <f t="shared" si="74"/>
        <v>4МР/ДУ-3/ММ-34</v>
      </c>
      <c r="E2298" t="str">
        <f t="shared" si="75"/>
        <v>Начисление услуг 00000003893 от 30.04.2024 23:59:59</v>
      </c>
    </row>
    <row r="2299" spans="1:5" x14ac:dyDescent="0.3">
      <c r="A2299" s="148" t="s">
        <v>661</v>
      </c>
      <c r="B2299" s="148"/>
      <c r="C2299" s="149">
        <v>123.74</v>
      </c>
      <c r="D2299" t="str">
        <f t="shared" si="74"/>
        <v>Начисление услуг 00000003893 от 30.04.2024 23:59:59</v>
      </c>
      <c r="E2299" t="str">
        <f t="shared" si="75"/>
        <v>л/с №0000000107139</v>
      </c>
    </row>
    <row r="2300" spans="1:5" x14ac:dyDescent="0.3">
      <c r="A2300" s="150" t="s">
        <v>883</v>
      </c>
      <c r="B2300" s="150"/>
      <c r="C2300" s="149">
        <v>123.74</v>
      </c>
      <c r="D2300" t="str">
        <f t="shared" si="74"/>
        <v>л/с №0000000107139</v>
      </c>
      <c r="E2300" t="str">
        <f t="shared" si="75"/>
        <v>4МР/ДУ3-/ММ-35</v>
      </c>
    </row>
    <row r="2301" spans="1:5" x14ac:dyDescent="0.3">
      <c r="A2301" s="148" t="s">
        <v>264</v>
      </c>
      <c r="B2301" s="148" t="s">
        <v>265</v>
      </c>
      <c r="C2301" s="149">
        <v>123.74</v>
      </c>
      <c r="D2301" t="str">
        <f t="shared" si="74"/>
        <v>4МР/ДУ3-/ММ-35</v>
      </c>
      <c r="E2301" t="str">
        <f t="shared" si="75"/>
        <v>Начисление услуг 00000003893 от 30.04.2024 23:59:59</v>
      </c>
    </row>
    <row r="2302" spans="1:5" x14ac:dyDescent="0.3">
      <c r="A2302" s="148" t="s">
        <v>662</v>
      </c>
      <c r="B2302" s="148"/>
      <c r="C2302" s="149">
        <v>123.74</v>
      </c>
      <c r="D2302" t="str">
        <f t="shared" si="74"/>
        <v>Начисление услуг 00000003893 от 30.04.2024 23:59:59</v>
      </c>
      <c r="E2302" t="str">
        <f t="shared" si="75"/>
        <v>л/с №0000000090811</v>
      </c>
    </row>
    <row r="2303" spans="1:5" x14ac:dyDescent="0.3">
      <c r="A2303" s="150" t="s">
        <v>883</v>
      </c>
      <c r="B2303" s="150"/>
      <c r="C2303" s="149">
        <v>123.74</v>
      </c>
      <c r="D2303" t="str">
        <f t="shared" si="74"/>
        <v>л/с №0000000090811</v>
      </c>
      <c r="E2303" t="str">
        <f t="shared" si="75"/>
        <v>4МР/ДУ-3/ММ-36</v>
      </c>
    </row>
    <row r="2304" spans="1:5" x14ac:dyDescent="0.3">
      <c r="A2304" s="148" t="s">
        <v>266</v>
      </c>
      <c r="B2304" s="148" t="s">
        <v>267</v>
      </c>
      <c r="C2304" s="149">
        <v>123.74</v>
      </c>
      <c r="D2304" t="str">
        <f t="shared" si="74"/>
        <v>4МР/ДУ-3/ММ-36</v>
      </c>
      <c r="E2304" t="str">
        <f t="shared" si="75"/>
        <v>Начисление услуг 00000003893 от 30.04.2024 23:59:59</v>
      </c>
    </row>
    <row r="2305" spans="1:5" x14ac:dyDescent="0.3">
      <c r="A2305" s="148" t="s">
        <v>663</v>
      </c>
      <c r="B2305" s="148"/>
      <c r="C2305" s="149">
        <v>123.74</v>
      </c>
      <c r="D2305" t="str">
        <f t="shared" si="74"/>
        <v>Начисление услуг 00000003893 от 30.04.2024 23:59:59</v>
      </c>
      <c r="E2305" t="str">
        <f t="shared" si="75"/>
        <v>л/с №0000000089507</v>
      </c>
    </row>
    <row r="2306" spans="1:5" x14ac:dyDescent="0.3">
      <c r="A2306" s="150" t="s">
        <v>883</v>
      </c>
      <c r="B2306" s="150"/>
      <c r="C2306" s="149">
        <v>123.74</v>
      </c>
      <c r="D2306" t="str">
        <f t="shared" si="74"/>
        <v>л/с №0000000089507</v>
      </c>
      <c r="E2306" t="str">
        <f t="shared" si="75"/>
        <v>4МР/ДУ-3/ММ-37</v>
      </c>
    </row>
    <row r="2307" spans="1:5" x14ac:dyDescent="0.3">
      <c r="A2307" s="148" t="s">
        <v>268</v>
      </c>
      <c r="B2307" s="148" t="s">
        <v>269</v>
      </c>
      <c r="C2307" s="149">
        <v>123.74</v>
      </c>
      <c r="D2307" t="str">
        <f t="shared" si="74"/>
        <v>4МР/ДУ-3/ММ-37</v>
      </c>
      <c r="E2307" t="str">
        <f t="shared" si="75"/>
        <v>Начисление услуг 00000003893 от 30.04.2024 23:59:59</v>
      </c>
    </row>
    <row r="2308" spans="1:5" x14ac:dyDescent="0.3">
      <c r="A2308" s="148" t="s">
        <v>664</v>
      </c>
      <c r="B2308" s="148"/>
      <c r="C2308" s="149">
        <v>123.74</v>
      </c>
      <c r="D2308" t="str">
        <f t="shared" si="74"/>
        <v>Начисление услуг 00000003893 от 30.04.2024 23:59:59</v>
      </c>
      <c r="E2308" t="str">
        <f t="shared" si="75"/>
        <v>л/с №0000000089508</v>
      </c>
    </row>
    <row r="2309" spans="1:5" x14ac:dyDescent="0.3">
      <c r="A2309" s="150" t="s">
        <v>883</v>
      </c>
      <c r="B2309" s="150"/>
      <c r="C2309" s="149">
        <v>123.74</v>
      </c>
      <c r="D2309" t="str">
        <f t="shared" si="74"/>
        <v>л/с №0000000089508</v>
      </c>
      <c r="E2309" t="str">
        <f t="shared" si="75"/>
        <v>4МР/ДУ-3/ММ-38</v>
      </c>
    </row>
    <row r="2310" spans="1:5" x14ac:dyDescent="0.3">
      <c r="A2310" s="148" t="s">
        <v>270</v>
      </c>
      <c r="B2310" s="148" t="s">
        <v>271</v>
      </c>
      <c r="C2310" s="149">
        <v>123.74</v>
      </c>
      <c r="D2310" t="str">
        <f t="shared" si="74"/>
        <v>4МР/ДУ-3/ММ-38</v>
      </c>
      <c r="E2310" t="str">
        <f t="shared" si="75"/>
        <v>Начисление услуг 00000003893 от 30.04.2024 23:59:59</v>
      </c>
    </row>
    <row r="2311" spans="1:5" x14ac:dyDescent="0.3">
      <c r="A2311" s="148" t="s">
        <v>665</v>
      </c>
      <c r="B2311" s="148"/>
      <c r="C2311" s="149">
        <v>123.74</v>
      </c>
      <c r="D2311" t="str">
        <f t="shared" si="74"/>
        <v>Начисление услуг 00000003893 от 30.04.2024 23:59:59</v>
      </c>
      <c r="E2311" t="str">
        <f t="shared" si="75"/>
        <v>л/с №0000000090489</v>
      </c>
    </row>
    <row r="2312" spans="1:5" x14ac:dyDescent="0.3">
      <c r="A2312" s="150" t="s">
        <v>883</v>
      </c>
      <c r="B2312" s="150"/>
      <c r="C2312" s="149">
        <v>123.74</v>
      </c>
      <c r="D2312" t="str">
        <f t="shared" si="74"/>
        <v>л/с №0000000090489</v>
      </c>
      <c r="E2312" t="str">
        <f t="shared" si="75"/>
        <v>4МР/ДУ-3/ММ-39</v>
      </c>
    </row>
    <row r="2313" spans="1:5" x14ac:dyDescent="0.3">
      <c r="A2313" s="148" t="s">
        <v>272</v>
      </c>
      <c r="B2313" s="148" t="s">
        <v>273</v>
      </c>
      <c r="C2313" s="149">
        <v>123.74</v>
      </c>
      <c r="D2313" t="str">
        <f t="shared" si="74"/>
        <v>4МР/ДУ-3/ММ-39</v>
      </c>
      <c r="E2313" t="str">
        <f t="shared" si="75"/>
        <v>Начисление услуг 00000003893 от 30.04.2024 23:59:59</v>
      </c>
    </row>
    <row r="2314" spans="1:5" x14ac:dyDescent="0.3">
      <c r="A2314" s="148" t="s">
        <v>666</v>
      </c>
      <c r="B2314" s="148"/>
      <c r="C2314" s="149">
        <v>123.74</v>
      </c>
      <c r="D2314" t="str">
        <f t="shared" si="74"/>
        <v>Начисление услуг 00000003893 от 30.04.2024 23:59:59</v>
      </c>
      <c r="E2314" t="str">
        <f t="shared" si="75"/>
        <v>л/с №0000000089482</v>
      </c>
    </row>
    <row r="2315" spans="1:5" x14ac:dyDescent="0.3">
      <c r="A2315" s="150" t="s">
        <v>883</v>
      </c>
      <c r="B2315" s="150"/>
      <c r="C2315" s="149">
        <v>123.74</v>
      </c>
      <c r="D2315" t="str">
        <f t="shared" si="74"/>
        <v>л/с №0000000089482</v>
      </c>
      <c r="E2315" t="str">
        <f t="shared" si="75"/>
        <v>4МР/ДУ-3/ММ-04</v>
      </c>
    </row>
    <row r="2316" spans="1:5" x14ac:dyDescent="0.3">
      <c r="A2316" s="148" t="s">
        <v>274</v>
      </c>
      <c r="B2316" s="148" t="s">
        <v>275</v>
      </c>
      <c r="C2316" s="149">
        <v>123.74</v>
      </c>
      <c r="D2316" t="str">
        <f t="shared" si="74"/>
        <v>4МР/ДУ-3/ММ-04</v>
      </c>
      <c r="E2316" t="str">
        <f t="shared" si="75"/>
        <v>Начисление услуг 00000003893 от 30.04.2024 23:59:59</v>
      </c>
    </row>
    <row r="2317" spans="1:5" x14ac:dyDescent="0.3">
      <c r="A2317" s="148" t="s">
        <v>667</v>
      </c>
      <c r="B2317" s="148"/>
      <c r="C2317" s="149">
        <v>123.74</v>
      </c>
      <c r="D2317" t="str">
        <f t="shared" si="74"/>
        <v>Начисление услуг 00000003893 от 30.04.2024 23:59:59</v>
      </c>
      <c r="E2317" t="str">
        <f t="shared" si="75"/>
        <v>л/с №0000000107140</v>
      </c>
    </row>
    <row r="2318" spans="1:5" x14ac:dyDescent="0.3">
      <c r="A2318" s="150" t="s">
        <v>883</v>
      </c>
      <c r="B2318" s="150"/>
      <c r="C2318" s="149">
        <v>123.74</v>
      </c>
      <c r="D2318" t="str">
        <f t="shared" si="74"/>
        <v>л/с №0000000107140</v>
      </c>
      <c r="E2318" t="str">
        <f t="shared" si="75"/>
        <v>4МР/ДУ-3/ММ-40/ВТОР1</v>
      </c>
    </row>
    <row r="2319" spans="1:5" x14ac:dyDescent="0.3">
      <c r="A2319" s="148" t="s">
        <v>276</v>
      </c>
      <c r="B2319" s="148" t="s">
        <v>277</v>
      </c>
      <c r="C2319" s="149">
        <v>123.74</v>
      </c>
      <c r="D2319" t="str">
        <f t="shared" si="74"/>
        <v>4МР/ДУ-3/ММ-40/ВТОР1</v>
      </c>
      <c r="E2319" t="str">
        <f t="shared" si="75"/>
        <v>Начисление услуг 00000003893 от 30.04.2024 23:59:59</v>
      </c>
    </row>
    <row r="2320" spans="1:5" x14ac:dyDescent="0.3">
      <c r="A2320" s="148" t="s">
        <v>668</v>
      </c>
      <c r="B2320" s="148"/>
      <c r="C2320" s="149">
        <v>123.74</v>
      </c>
      <c r="D2320" t="str">
        <f t="shared" si="74"/>
        <v>Начисление услуг 00000003893 от 30.04.2024 23:59:59</v>
      </c>
      <c r="E2320" t="str">
        <f t="shared" si="75"/>
        <v>л/с №0000000090838</v>
      </c>
    </row>
    <row r="2321" spans="1:5" x14ac:dyDescent="0.3">
      <c r="A2321" s="150" t="s">
        <v>883</v>
      </c>
      <c r="B2321" s="150"/>
      <c r="C2321" s="149">
        <v>123.74</v>
      </c>
      <c r="D2321" t="str">
        <f t="shared" si="74"/>
        <v>л/с №0000000090838</v>
      </c>
      <c r="E2321" t="str">
        <f t="shared" si="75"/>
        <v>4МР/ДУ-3/ММ-41</v>
      </c>
    </row>
    <row r="2322" spans="1:5" x14ac:dyDescent="0.3">
      <c r="A2322" s="148" t="s">
        <v>278</v>
      </c>
      <c r="B2322" s="148" t="s">
        <v>279</v>
      </c>
      <c r="C2322" s="149">
        <v>123.74</v>
      </c>
      <c r="D2322" t="str">
        <f t="shared" si="74"/>
        <v>4МР/ДУ-3/ММ-41</v>
      </c>
      <c r="E2322" t="str">
        <f t="shared" si="75"/>
        <v>Начисление услуг 00000003893 от 30.04.2024 23:59:59</v>
      </c>
    </row>
    <row r="2323" spans="1:5" x14ac:dyDescent="0.3">
      <c r="A2323" s="148" t="s">
        <v>669</v>
      </c>
      <c r="B2323" s="148"/>
      <c r="C2323" s="149">
        <v>123.74</v>
      </c>
      <c r="D2323" t="str">
        <f t="shared" si="74"/>
        <v>Начисление услуг 00000003893 от 30.04.2024 23:59:59</v>
      </c>
      <c r="E2323" t="str">
        <f t="shared" si="75"/>
        <v>л/с №0000000089509</v>
      </c>
    </row>
    <row r="2324" spans="1:5" x14ac:dyDescent="0.3">
      <c r="A2324" s="150" t="s">
        <v>883</v>
      </c>
      <c r="B2324" s="150"/>
      <c r="C2324" s="149">
        <v>123.74</v>
      </c>
      <c r="D2324" t="str">
        <f t="shared" si="74"/>
        <v>л/с №0000000089509</v>
      </c>
      <c r="E2324" t="str">
        <f t="shared" si="75"/>
        <v>4МР/ДУ-3/ММ-42</v>
      </c>
    </row>
    <row r="2325" spans="1:5" x14ac:dyDescent="0.3">
      <c r="A2325" s="148" t="s">
        <v>280</v>
      </c>
      <c r="B2325" s="148" t="s">
        <v>281</v>
      </c>
      <c r="C2325" s="149">
        <v>123.74</v>
      </c>
      <c r="D2325" t="str">
        <f t="shared" si="74"/>
        <v>4МР/ДУ-3/ММ-42</v>
      </c>
      <c r="E2325" t="str">
        <f t="shared" si="75"/>
        <v>Начисление услуг 00000003893 от 30.04.2024 23:59:59</v>
      </c>
    </row>
    <row r="2326" spans="1:5" x14ac:dyDescent="0.3">
      <c r="A2326" s="148" t="s">
        <v>670</v>
      </c>
      <c r="B2326" s="148"/>
      <c r="C2326" s="149">
        <v>123.74</v>
      </c>
      <c r="D2326" t="str">
        <f t="shared" si="74"/>
        <v>Начисление услуг 00000003893 от 30.04.2024 23:59:59</v>
      </c>
      <c r="E2326" t="str">
        <f t="shared" si="75"/>
        <v>л/с №0000000089510</v>
      </c>
    </row>
    <row r="2327" spans="1:5" x14ac:dyDescent="0.3">
      <c r="A2327" s="150" t="s">
        <v>883</v>
      </c>
      <c r="B2327" s="150"/>
      <c r="C2327" s="149">
        <v>123.74</v>
      </c>
      <c r="D2327" t="str">
        <f t="shared" si="74"/>
        <v>л/с №0000000089510</v>
      </c>
      <c r="E2327" t="str">
        <f t="shared" si="75"/>
        <v>4МР/ДУ-3/ММ-43</v>
      </c>
    </row>
    <row r="2328" spans="1:5" x14ac:dyDescent="0.3">
      <c r="A2328" s="148" t="s">
        <v>282</v>
      </c>
      <c r="B2328" s="148" t="s">
        <v>283</v>
      </c>
      <c r="C2328" s="149">
        <v>123.74</v>
      </c>
      <c r="D2328" t="str">
        <f t="shared" si="74"/>
        <v>4МР/ДУ-3/ММ-43</v>
      </c>
      <c r="E2328" t="str">
        <f t="shared" si="75"/>
        <v>Начисление услуг 00000003893 от 30.04.2024 23:59:59</v>
      </c>
    </row>
    <row r="2329" spans="1:5" x14ac:dyDescent="0.3">
      <c r="A2329" s="148" t="s">
        <v>671</v>
      </c>
      <c r="B2329" s="148"/>
      <c r="C2329" s="149">
        <v>123.74</v>
      </c>
      <c r="D2329" t="str">
        <f t="shared" si="74"/>
        <v>Начисление услуг 00000003893 от 30.04.2024 23:59:59</v>
      </c>
      <c r="E2329" t="str">
        <f t="shared" si="75"/>
        <v>л/с №0000000089511</v>
      </c>
    </row>
    <row r="2330" spans="1:5" x14ac:dyDescent="0.3">
      <c r="A2330" s="150" t="s">
        <v>883</v>
      </c>
      <c r="B2330" s="150"/>
      <c r="C2330" s="149">
        <v>123.74</v>
      </c>
      <c r="D2330" t="str">
        <f t="shared" si="74"/>
        <v>л/с №0000000089511</v>
      </c>
      <c r="E2330" t="str">
        <f t="shared" si="75"/>
        <v>4МР/ДУ-3/ММ-44</v>
      </c>
    </row>
    <row r="2331" spans="1:5" x14ac:dyDescent="0.3">
      <c r="A2331" s="148" t="s">
        <v>284</v>
      </c>
      <c r="B2331" s="148" t="s">
        <v>285</v>
      </c>
      <c r="C2331" s="149">
        <v>123.74</v>
      </c>
      <c r="D2331" t="str">
        <f t="shared" si="74"/>
        <v>4МР/ДУ-3/ММ-44</v>
      </c>
      <c r="E2331" t="str">
        <f t="shared" si="75"/>
        <v>Начисление услуг 00000003893 от 30.04.2024 23:59:59</v>
      </c>
    </row>
    <row r="2332" spans="1:5" x14ac:dyDescent="0.3">
      <c r="A2332" s="148" t="s">
        <v>672</v>
      </c>
      <c r="B2332" s="148"/>
      <c r="C2332" s="149">
        <v>123.74</v>
      </c>
      <c r="D2332" t="str">
        <f t="shared" si="74"/>
        <v>Начисление услуг 00000003893 от 30.04.2024 23:59:59</v>
      </c>
      <c r="E2332" t="str">
        <f t="shared" si="75"/>
        <v>л/с №0000000089512</v>
      </c>
    </row>
    <row r="2333" spans="1:5" x14ac:dyDescent="0.3">
      <c r="A2333" s="150" t="s">
        <v>883</v>
      </c>
      <c r="B2333" s="150"/>
      <c r="C2333" s="149">
        <v>123.74</v>
      </c>
      <c r="D2333" t="str">
        <f t="shared" si="74"/>
        <v>л/с №0000000089512</v>
      </c>
      <c r="E2333" t="str">
        <f t="shared" si="75"/>
        <v>4МР/ДУ-3/ММ-45</v>
      </c>
    </row>
    <row r="2334" spans="1:5" x14ac:dyDescent="0.3">
      <c r="A2334" s="148" t="s">
        <v>286</v>
      </c>
      <c r="B2334" s="148" t="s">
        <v>287</v>
      </c>
      <c r="C2334" s="149">
        <v>123.74</v>
      </c>
      <c r="D2334" t="str">
        <f t="shared" si="74"/>
        <v>4МР/ДУ-3/ММ-45</v>
      </c>
      <c r="E2334" t="str">
        <f t="shared" si="75"/>
        <v>Начисление услуг 00000003893 от 30.04.2024 23:59:59</v>
      </c>
    </row>
    <row r="2335" spans="1:5" x14ac:dyDescent="0.3">
      <c r="A2335" s="148" t="s">
        <v>673</v>
      </c>
      <c r="B2335" s="148"/>
      <c r="C2335" s="149">
        <v>123.74</v>
      </c>
      <c r="D2335" t="str">
        <f t="shared" si="74"/>
        <v>Начисление услуг 00000003893 от 30.04.2024 23:59:59</v>
      </c>
      <c r="E2335" t="str">
        <f t="shared" si="75"/>
        <v>л/с №0000000089513</v>
      </c>
    </row>
    <row r="2336" spans="1:5" x14ac:dyDescent="0.3">
      <c r="A2336" s="150" t="s">
        <v>883</v>
      </c>
      <c r="B2336" s="150"/>
      <c r="C2336" s="149">
        <v>123.74</v>
      </c>
      <c r="D2336" t="str">
        <f t="shared" si="74"/>
        <v>л/с №0000000089513</v>
      </c>
      <c r="E2336" t="str">
        <f t="shared" si="75"/>
        <v>4МР/ДУ-3/ММ-46</v>
      </c>
    </row>
    <row r="2337" spans="1:5" x14ac:dyDescent="0.3">
      <c r="A2337" s="148" t="s">
        <v>288</v>
      </c>
      <c r="B2337" s="148" t="s">
        <v>289</v>
      </c>
      <c r="C2337" s="149">
        <v>123.74</v>
      </c>
      <c r="D2337" t="str">
        <f t="shared" si="74"/>
        <v>4МР/ДУ-3/ММ-46</v>
      </c>
      <c r="E2337" t="str">
        <f t="shared" si="75"/>
        <v>Начисление услуг 00000003893 от 30.04.2024 23:59:59</v>
      </c>
    </row>
    <row r="2338" spans="1:5" x14ac:dyDescent="0.3">
      <c r="A2338" s="148" t="s">
        <v>674</v>
      </c>
      <c r="B2338" s="148"/>
      <c r="C2338" s="149">
        <v>123.74</v>
      </c>
      <c r="D2338" t="str">
        <f t="shared" si="74"/>
        <v>Начисление услуг 00000003893 от 30.04.2024 23:59:59</v>
      </c>
      <c r="E2338" t="str">
        <f t="shared" si="75"/>
        <v>л/с №0000000089514</v>
      </c>
    </row>
    <row r="2339" spans="1:5" x14ac:dyDescent="0.3">
      <c r="A2339" s="150" t="s">
        <v>883</v>
      </c>
      <c r="B2339" s="150"/>
      <c r="C2339" s="149">
        <v>123.74</v>
      </c>
      <c r="D2339" t="str">
        <f t="shared" si="74"/>
        <v>л/с №0000000089514</v>
      </c>
      <c r="E2339" t="str">
        <f t="shared" si="75"/>
        <v>4МР/ДУ-3/ММ-47</v>
      </c>
    </row>
    <row r="2340" spans="1:5" x14ac:dyDescent="0.3">
      <c r="A2340" s="148" t="s">
        <v>290</v>
      </c>
      <c r="B2340" s="148" t="s">
        <v>291</v>
      </c>
      <c r="C2340" s="149">
        <v>123.74</v>
      </c>
      <c r="D2340" t="str">
        <f t="shared" si="74"/>
        <v>4МР/ДУ-3/ММ-47</v>
      </c>
      <c r="E2340" t="str">
        <f t="shared" si="75"/>
        <v>Начисление услуг 00000003893 от 30.04.2024 23:59:59</v>
      </c>
    </row>
    <row r="2341" spans="1:5" x14ac:dyDescent="0.3">
      <c r="A2341" s="148" t="s">
        <v>675</v>
      </c>
      <c r="B2341" s="148"/>
      <c r="C2341" s="149">
        <v>123.74</v>
      </c>
      <c r="D2341" t="str">
        <f t="shared" si="74"/>
        <v>Начисление услуг 00000003893 от 30.04.2024 23:59:59</v>
      </c>
      <c r="E2341" t="str">
        <f t="shared" si="75"/>
        <v>л/с №0000000104547</v>
      </c>
    </row>
    <row r="2342" spans="1:5" x14ac:dyDescent="0.3">
      <c r="A2342" s="150" t="s">
        <v>883</v>
      </c>
      <c r="B2342" s="150"/>
      <c r="C2342" s="149">
        <v>123.74</v>
      </c>
      <c r="D2342" t="str">
        <f t="shared" si="74"/>
        <v>л/с №0000000104547</v>
      </c>
      <c r="E2342" t="str">
        <f t="shared" si="75"/>
        <v>4МР/ДУ-3/ММ-48</v>
      </c>
    </row>
    <row r="2343" spans="1:5" x14ac:dyDescent="0.3">
      <c r="A2343" s="148" t="s">
        <v>292</v>
      </c>
      <c r="B2343" s="148" t="s">
        <v>293</v>
      </c>
      <c r="C2343" s="149">
        <v>123.74</v>
      </c>
      <c r="D2343" t="str">
        <f t="shared" si="74"/>
        <v>4МР/ДУ-3/ММ-48</v>
      </c>
      <c r="E2343" t="str">
        <f t="shared" si="75"/>
        <v>Начисление услуг 00000003893 от 30.04.2024 23:59:59</v>
      </c>
    </row>
    <row r="2344" spans="1:5" x14ac:dyDescent="0.3">
      <c r="A2344" s="148" t="s">
        <v>676</v>
      </c>
      <c r="B2344" s="148"/>
      <c r="C2344" s="149">
        <v>123.74</v>
      </c>
      <c r="D2344" t="str">
        <f t="shared" si="74"/>
        <v>Начисление услуг 00000003893 от 30.04.2024 23:59:59</v>
      </c>
      <c r="E2344" t="str">
        <f t="shared" si="75"/>
        <v>л/с №0000000095836</v>
      </c>
    </row>
    <row r="2345" spans="1:5" x14ac:dyDescent="0.3">
      <c r="A2345" s="150" t="s">
        <v>883</v>
      </c>
      <c r="B2345" s="150"/>
      <c r="C2345" s="149">
        <v>123.74</v>
      </c>
      <c r="D2345" t="str">
        <f t="shared" si="74"/>
        <v>л/с №0000000095836</v>
      </c>
      <c r="E2345" t="str">
        <f t="shared" si="75"/>
        <v>4МР/ДУ-3-ММ-49</v>
      </c>
    </row>
    <row r="2346" spans="1:5" x14ac:dyDescent="0.3">
      <c r="A2346" s="148" t="s">
        <v>294</v>
      </c>
      <c r="B2346" s="148" t="s">
        <v>295</v>
      </c>
      <c r="C2346" s="149">
        <v>123.74</v>
      </c>
      <c r="D2346" t="str">
        <f t="shared" ref="D2346:D2409" si="76">A2347</f>
        <v>4МР/ДУ-3-ММ-49</v>
      </c>
      <c r="E2346" t="str">
        <f t="shared" ref="E2346:E2409" si="77">A2348</f>
        <v>Начисление услуг 00000003893 от 30.04.2024 23:59:59</v>
      </c>
    </row>
    <row r="2347" spans="1:5" x14ac:dyDescent="0.3">
      <c r="A2347" s="148" t="s">
        <v>677</v>
      </c>
      <c r="B2347" s="148"/>
      <c r="C2347" s="149">
        <v>123.74</v>
      </c>
      <c r="D2347" t="str">
        <f t="shared" si="76"/>
        <v>Начисление услуг 00000003893 от 30.04.2024 23:59:59</v>
      </c>
      <c r="E2347" t="str">
        <f t="shared" si="77"/>
        <v>л/с №0000000089483</v>
      </c>
    </row>
    <row r="2348" spans="1:5" x14ac:dyDescent="0.3">
      <c r="A2348" s="150" t="s">
        <v>883</v>
      </c>
      <c r="B2348" s="150"/>
      <c r="C2348" s="149">
        <v>123.74</v>
      </c>
      <c r="D2348" t="str">
        <f t="shared" si="76"/>
        <v>л/с №0000000089483</v>
      </c>
      <c r="E2348" t="str">
        <f t="shared" si="77"/>
        <v>4МР/ДУ-3/ММ-05/ВТОР</v>
      </c>
    </row>
    <row r="2349" spans="1:5" x14ac:dyDescent="0.3">
      <c r="A2349" s="148" t="s">
        <v>296</v>
      </c>
      <c r="B2349" s="148" t="s">
        <v>297</v>
      </c>
      <c r="C2349" s="149">
        <v>123.74</v>
      </c>
      <c r="D2349" t="str">
        <f t="shared" si="76"/>
        <v>4МР/ДУ-3/ММ-05/ВТОР</v>
      </c>
      <c r="E2349" t="str">
        <f t="shared" si="77"/>
        <v>Начисление услуг 00000003893 от 30.04.2024 23:59:59</v>
      </c>
    </row>
    <row r="2350" spans="1:5" x14ac:dyDescent="0.3">
      <c r="A2350" s="148" t="s">
        <v>678</v>
      </c>
      <c r="B2350" s="148"/>
      <c r="C2350" s="149">
        <v>123.74</v>
      </c>
      <c r="D2350" t="str">
        <f t="shared" si="76"/>
        <v>Начисление услуг 00000003893 от 30.04.2024 23:59:59</v>
      </c>
      <c r="E2350" t="str">
        <f t="shared" si="77"/>
        <v>л/с №0000000092016</v>
      </c>
    </row>
    <row r="2351" spans="1:5" x14ac:dyDescent="0.3">
      <c r="A2351" s="150" t="s">
        <v>883</v>
      </c>
      <c r="B2351" s="150"/>
      <c r="C2351" s="149">
        <v>123.74</v>
      </c>
      <c r="D2351" t="str">
        <f t="shared" si="76"/>
        <v>л/с №0000000092016</v>
      </c>
      <c r="E2351" t="str">
        <f t="shared" si="77"/>
        <v>4МР/ДУ-3/ММ-50</v>
      </c>
    </row>
    <row r="2352" spans="1:5" x14ac:dyDescent="0.3">
      <c r="A2352" s="148" t="s">
        <v>298</v>
      </c>
      <c r="B2352" s="148" t="s">
        <v>299</v>
      </c>
      <c r="C2352" s="149">
        <v>123.74</v>
      </c>
      <c r="D2352" t="str">
        <f t="shared" si="76"/>
        <v>4МР/ДУ-3/ММ-50</v>
      </c>
      <c r="E2352" t="str">
        <f t="shared" si="77"/>
        <v>Начисление услуг 00000003893 от 30.04.2024 23:59:59</v>
      </c>
    </row>
    <row r="2353" spans="1:5" x14ac:dyDescent="0.3">
      <c r="A2353" s="148" t="s">
        <v>679</v>
      </c>
      <c r="B2353" s="148"/>
      <c r="C2353" s="149">
        <v>123.74</v>
      </c>
      <c r="D2353" t="str">
        <f t="shared" si="76"/>
        <v>Начисление услуг 00000003893 от 30.04.2024 23:59:59</v>
      </c>
      <c r="E2353" t="str">
        <f t="shared" si="77"/>
        <v>л/с №0000000095820</v>
      </c>
    </row>
    <row r="2354" spans="1:5" x14ac:dyDescent="0.3">
      <c r="A2354" s="150" t="s">
        <v>883</v>
      </c>
      <c r="B2354" s="150"/>
      <c r="C2354" s="149">
        <v>123.74</v>
      </c>
      <c r="D2354" t="str">
        <f t="shared" si="76"/>
        <v>л/с №0000000095820</v>
      </c>
      <c r="E2354" t="str">
        <f t="shared" si="77"/>
        <v>4МР/ДУ-3/ММ-51</v>
      </c>
    </row>
    <row r="2355" spans="1:5" x14ac:dyDescent="0.3">
      <c r="A2355" s="148" t="s">
        <v>300</v>
      </c>
      <c r="B2355" s="148" t="s">
        <v>301</v>
      </c>
      <c r="C2355" s="149">
        <v>123.74</v>
      </c>
      <c r="D2355" t="str">
        <f t="shared" si="76"/>
        <v>4МР/ДУ-3/ММ-51</v>
      </c>
      <c r="E2355" t="str">
        <f t="shared" si="77"/>
        <v>Начисление услуг 00000003893 от 30.04.2024 23:59:59</v>
      </c>
    </row>
    <row r="2356" spans="1:5" x14ac:dyDescent="0.3">
      <c r="A2356" s="148" t="s">
        <v>680</v>
      </c>
      <c r="B2356" s="148"/>
      <c r="C2356" s="149">
        <v>123.74</v>
      </c>
      <c r="D2356" t="str">
        <f t="shared" si="76"/>
        <v>Начисление услуг 00000003893 от 30.04.2024 23:59:59</v>
      </c>
      <c r="E2356" t="str">
        <f t="shared" si="77"/>
        <v>л/с №0000000095819</v>
      </c>
    </row>
    <row r="2357" spans="1:5" x14ac:dyDescent="0.3">
      <c r="A2357" s="150" t="s">
        <v>883</v>
      </c>
      <c r="B2357" s="150"/>
      <c r="C2357" s="149">
        <v>123.74</v>
      </c>
      <c r="D2357" t="str">
        <f t="shared" si="76"/>
        <v>л/с №0000000095819</v>
      </c>
      <c r="E2357" t="str">
        <f t="shared" si="77"/>
        <v>4МР/ДУ-3/ММ-52</v>
      </c>
    </row>
    <row r="2358" spans="1:5" x14ac:dyDescent="0.3">
      <c r="A2358" s="148" t="s">
        <v>302</v>
      </c>
      <c r="B2358" s="148" t="s">
        <v>303</v>
      </c>
      <c r="C2358" s="149">
        <v>123.74</v>
      </c>
      <c r="D2358" t="str">
        <f t="shared" si="76"/>
        <v>4МР/ДУ-3/ММ-52</v>
      </c>
      <c r="E2358" t="str">
        <f t="shared" si="77"/>
        <v>Начисление услуг 00000003893 от 30.04.2024 23:59:59</v>
      </c>
    </row>
    <row r="2359" spans="1:5" x14ac:dyDescent="0.3">
      <c r="A2359" s="148" t="s">
        <v>681</v>
      </c>
      <c r="B2359" s="148"/>
      <c r="C2359" s="149">
        <v>123.74</v>
      </c>
      <c r="D2359" t="str">
        <f t="shared" si="76"/>
        <v>Начисление услуг 00000003893 от 30.04.2024 23:59:59</v>
      </c>
      <c r="E2359" t="str">
        <f t="shared" si="77"/>
        <v>л/с №0000000103551</v>
      </c>
    </row>
    <row r="2360" spans="1:5" x14ac:dyDescent="0.3">
      <c r="A2360" s="150" t="s">
        <v>883</v>
      </c>
      <c r="B2360" s="150"/>
      <c r="C2360" s="149">
        <v>123.74</v>
      </c>
      <c r="D2360" t="str">
        <f t="shared" si="76"/>
        <v>л/с №0000000103551</v>
      </c>
      <c r="E2360" t="str">
        <f t="shared" si="77"/>
        <v>4МР/ДУ-3/ММ-53</v>
      </c>
    </row>
    <row r="2361" spans="1:5" x14ac:dyDescent="0.3">
      <c r="A2361" s="148" t="s">
        <v>304</v>
      </c>
      <c r="B2361" s="148" t="s">
        <v>305</v>
      </c>
      <c r="C2361" s="149">
        <v>123.74</v>
      </c>
      <c r="D2361" t="str">
        <f t="shared" si="76"/>
        <v>4МР/ДУ-3/ММ-53</v>
      </c>
      <c r="E2361" t="str">
        <f t="shared" si="77"/>
        <v>Начисление услуг 00000003893 от 30.04.2024 23:59:59</v>
      </c>
    </row>
    <row r="2362" spans="1:5" x14ac:dyDescent="0.3">
      <c r="A2362" s="148" t="s">
        <v>682</v>
      </c>
      <c r="B2362" s="148"/>
      <c r="C2362" s="149">
        <v>123.74</v>
      </c>
      <c r="D2362" t="str">
        <f t="shared" si="76"/>
        <v>Начисление услуг 00000003893 от 30.04.2024 23:59:59</v>
      </c>
      <c r="E2362" t="str">
        <f t="shared" si="77"/>
        <v>л/с №0000000104548</v>
      </c>
    </row>
    <row r="2363" spans="1:5" x14ac:dyDescent="0.3">
      <c r="A2363" s="150" t="s">
        <v>883</v>
      </c>
      <c r="B2363" s="150"/>
      <c r="C2363" s="149">
        <v>123.74</v>
      </c>
      <c r="D2363" t="str">
        <f t="shared" si="76"/>
        <v>л/с №0000000104548</v>
      </c>
      <c r="E2363" t="str">
        <f t="shared" si="77"/>
        <v>4МР/ДУ-3/ММ-54</v>
      </c>
    </row>
    <row r="2364" spans="1:5" x14ac:dyDescent="0.3">
      <c r="A2364" s="148" t="s">
        <v>306</v>
      </c>
      <c r="B2364" s="148" t="s">
        <v>307</v>
      </c>
      <c r="C2364" s="149">
        <v>123.74</v>
      </c>
      <c r="D2364" t="str">
        <f t="shared" si="76"/>
        <v>4МР/ДУ-3/ММ-54</v>
      </c>
      <c r="E2364" t="str">
        <f t="shared" si="77"/>
        <v>Начисление услуг 00000003893 от 30.04.2024 23:59:59</v>
      </c>
    </row>
    <row r="2365" spans="1:5" x14ac:dyDescent="0.3">
      <c r="A2365" s="148" t="s">
        <v>683</v>
      </c>
      <c r="B2365" s="148"/>
      <c r="C2365" s="149">
        <v>123.74</v>
      </c>
      <c r="D2365" t="str">
        <f t="shared" si="76"/>
        <v>Начисление услуг 00000003893 от 30.04.2024 23:59:59</v>
      </c>
      <c r="E2365" t="str">
        <f t="shared" si="77"/>
        <v>л/с №0000000093131</v>
      </c>
    </row>
    <row r="2366" spans="1:5" x14ac:dyDescent="0.3">
      <c r="A2366" s="150" t="s">
        <v>883</v>
      </c>
      <c r="B2366" s="150"/>
      <c r="C2366" s="149">
        <v>123.74</v>
      </c>
      <c r="D2366" t="str">
        <f t="shared" si="76"/>
        <v>л/с №0000000093131</v>
      </c>
      <c r="E2366" t="str">
        <f t="shared" si="77"/>
        <v>4МР/ДУ-3/ММ-55</v>
      </c>
    </row>
    <row r="2367" spans="1:5" x14ac:dyDescent="0.3">
      <c r="A2367" s="148" t="s">
        <v>308</v>
      </c>
      <c r="B2367" s="148" t="s">
        <v>309</v>
      </c>
      <c r="C2367" s="149">
        <v>123.74</v>
      </c>
      <c r="D2367" t="str">
        <f t="shared" si="76"/>
        <v>4МР/ДУ-3/ММ-55</v>
      </c>
      <c r="E2367" t="str">
        <f t="shared" si="77"/>
        <v>Начисление услуг 00000003893 от 30.04.2024 23:59:59</v>
      </c>
    </row>
    <row r="2368" spans="1:5" x14ac:dyDescent="0.3">
      <c r="A2368" s="148" t="s">
        <v>684</v>
      </c>
      <c r="B2368" s="148"/>
      <c r="C2368" s="149">
        <v>123.74</v>
      </c>
      <c r="D2368" t="str">
        <f t="shared" si="76"/>
        <v>Начисление услуг 00000003893 от 30.04.2024 23:59:59</v>
      </c>
      <c r="E2368" t="str">
        <f t="shared" si="77"/>
        <v>л/с №0000000123376</v>
      </c>
    </row>
    <row r="2369" spans="1:5" x14ac:dyDescent="0.3">
      <c r="A2369" s="150" t="s">
        <v>883</v>
      </c>
      <c r="B2369" s="150"/>
      <c r="C2369" s="149">
        <v>123.74</v>
      </c>
      <c r="D2369" t="str">
        <f t="shared" si="76"/>
        <v>л/с №0000000123376</v>
      </c>
      <c r="E2369" t="str">
        <f t="shared" si="77"/>
        <v>4МР/ДУ-3-ММ-56</v>
      </c>
    </row>
    <row r="2370" spans="1:5" x14ac:dyDescent="0.3">
      <c r="A2370" s="148" t="s">
        <v>310</v>
      </c>
      <c r="B2370" s="148" t="s">
        <v>311</v>
      </c>
      <c r="C2370" s="149">
        <v>123.74</v>
      </c>
      <c r="D2370" t="str">
        <f t="shared" si="76"/>
        <v>4МР/ДУ-3-ММ-56</v>
      </c>
      <c r="E2370" t="str">
        <f t="shared" si="77"/>
        <v>Начисление услуг 00000003893 от 30.04.2024 23:59:59</v>
      </c>
    </row>
    <row r="2371" spans="1:5" x14ac:dyDescent="0.3">
      <c r="A2371" s="148" t="s">
        <v>685</v>
      </c>
      <c r="B2371" s="148"/>
      <c r="C2371" s="149">
        <v>123.74</v>
      </c>
      <c r="D2371" t="str">
        <f t="shared" si="76"/>
        <v>Начисление услуг 00000003893 от 30.04.2024 23:59:59</v>
      </c>
      <c r="E2371" t="str">
        <f t="shared" si="77"/>
        <v>л/с №0000000092493</v>
      </c>
    </row>
    <row r="2372" spans="1:5" x14ac:dyDescent="0.3">
      <c r="A2372" s="150" t="s">
        <v>883</v>
      </c>
      <c r="B2372" s="150"/>
      <c r="C2372" s="149">
        <v>123.74</v>
      </c>
      <c r="D2372" t="str">
        <f t="shared" si="76"/>
        <v>л/с №0000000092493</v>
      </c>
      <c r="E2372" t="str">
        <f t="shared" si="77"/>
        <v>4МР/ДУ-3/ММ-57</v>
      </c>
    </row>
    <row r="2373" spans="1:5" x14ac:dyDescent="0.3">
      <c r="A2373" s="148" t="s">
        <v>312</v>
      </c>
      <c r="B2373" s="148" t="s">
        <v>313</v>
      </c>
      <c r="C2373" s="149">
        <v>123.74</v>
      </c>
      <c r="D2373" t="str">
        <f t="shared" si="76"/>
        <v>4МР/ДУ-3/ММ-57</v>
      </c>
      <c r="E2373" t="str">
        <f t="shared" si="77"/>
        <v>Начисление услуг 00000003893 от 30.04.2024 23:59:59</v>
      </c>
    </row>
    <row r="2374" spans="1:5" x14ac:dyDescent="0.3">
      <c r="A2374" s="148" t="s">
        <v>686</v>
      </c>
      <c r="B2374" s="148"/>
      <c r="C2374" s="149">
        <v>123.74</v>
      </c>
      <c r="D2374" t="str">
        <f t="shared" si="76"/>
        <v>Начисление услуг 00000003893 от 30.04.2024 23:59:59</v>
      </c>
      <c r="E2374" t="str">
        <f t="shared" si="77"/>
        <v>л/с №0000000095838</v>
      </c>
    </row>
    <row r="2375" spans="1:5" x14ac:dyDescent="0.3">
      <c r="A2375" s="150" t="s">
        <v>883</v>
      </c>
      <c r="B2375" s="150"/>
      <c r="C2375" s="149">
        <v>123.74</v>
      </c>
      <c r="D2375" t="str">
        <f t="shared" si="76"/>
        <v>л/с №0000000095838</v>
      </c>
      <c r="E2375" t="str">
        <f t="shared" si="77"/>
        <v>4МР/ДУ-3-ММ-58</v>
      </c>
    </row>
    <row r="2376" spans="1:5" x14ac:dyDescent="0.3">
      <c r="A2376" s="148" t="s">
        <v>314</v>
      </c>
      <c r="B2376" s="148" t="s">
        <v>315</v>
      </c>
      <c r="C2376" s="149">
        <v>123.74</v>
      </c>
      <c r="D2376" t="str">
        <f t="shared" si="76"/>
        <v>4МР/ДУ-3-ММ-58</v>
      </c>
      <c r="E2376" t="str">
        <f t="shared" si="77"/>
        <v>Начисление услуг 00000003893 от 30.04.2024 23:59:59</v>
      </c>
    </row>
    <row r="2377" spans="1:5" x14ac:dyDescent="0.3">
      <c r="A2377" s="148" t="s">
        <v>687</v>
      </c>
      <c r="B2377" s="148"/>
      <c r="C2377" s="149">
        <v>123.74</v>
      </c>
      <c r="D2377" t="str">
        <f t="shared" si="76"/>
        <v>Начисление услуг 00000003893 от 30.04.2024 23:59:59</v>
      </c>
      <c r="E2377" t="str">
        <f t="shared" si="77"/>
        <v>л/с №0000000094412</v>
      </c>
    </row>
    <row r="2378" spans="1:5" x14ac:dyDescent="0.3">
      <c r="A2378" s="150" t="s">
        <v>883</v>
      </c>
      <c r="B2378" s="150"/>
      <c r="C2378" s="149">
        <v>123.74</v>
      </c>
      <c r="D2378" t="str">
        <f t="shared" si="76"/>
        <v>л/с №0000000094412</v>
      </c>
      <c r="E2378" t="str">
        <f t="shared" si="77"/>
        <v>4МР/ДУ-3/ММ-59/ВТОР1</v>
      </c>
    </row>
    <row r="2379" spans="1:5" x14ac:dyDescent="0.3">
      <c r="A2379" s="148" t="s">
        <v>316</v>
      </c>
      <c r="B2379" s="148" t="s">
        <v>317</v>
      </c>
      <c r="C2379" s="149">
        <v>123.74</v>
      </c>
      <c r="D2379" t="str">
        <f t="shared" si="76"/>
        <v>4МР/ДУ-3/ММ-59/ВТОР1</v>
      </c>
      <c r="E2379" t="str">
        <f t="shared" si="77"/>
        <v>Начисление услуг 00000003893 от 30.04.2024 23:59:59</v>
      </c>
    </row>
    <row r="2380" spans="1:5" x14ac:dyDescent="0.3">
      <c r="A2380" s="148" t="s">
        <v>688</v>
      </c>
      <c r="B2380" s="148"/>
      <c r="C2380" s="149">
        <v>123.74</v>
      </c>
      <c r="D2380" t="str">
        <f t="shared" si="76"/>
        <v>Начисление услуг 00000003893 от 30.04.2024 23:59:59</v>
      </c>
      <c r="E2380" t="str">
        <f t="shared" si="77"/>
        <v>л/с №0000000089484</v>
      </c>
    </row>
    <row r="2381" spans="1:5" x14ac:dyDescent="0.3">
      <c r="A2381" s="150" t="s">
        <v>883</v>
      </c>
      <c r="B2381" s="150"/>
      <c r="C2381" s="149">
        <v>123.74</v>
      </c>
      <c r="D2381" t="str">
        <f t="shared" si="76"/>
        <v>л/с №0000000089484</v>
      </c>
      <c r="E2381" t="str">
        <f t="shared" si="77"/>
        <v>4МР/ДУ-3/ММ-06</v>
      </c>
    </row>
    <row r="2382" spans="1:5" x14ac:dyDescent="0.3">
      <c r="A2382" s="148" t="s">
        <v>318</v>
      </c>
      <c r="B2382" s="148" t="s">
        <v>319</v>
      </c>
      <c r="C2382" s="149">
        <v>123.74</v>
      </c>
      <c r="D2382" t="str">
        <f t="shared" si="76"/>
        <v>4МР/ДУ-3/ММ-06</v>
      </c>
      <c r="E2382" t="str">
        <f t="shared" si="77"/>
        <v>Начисление услуг 00000003893 от 30.04.2024 23:59:59</v>
      </c>
    </row>
    <row r="2383" spans="1:5" x14ac:dyDescent="0.3">
      <c r="A2383" s="148" t="s">
        <v>689</v>
      </c>
      <c r="B2383" s="148"/>
      <c r="C2383" s="149">
        <v>123.74</v>
      </c>
      <c r="D2383" t="str">
        <f t="shared" si="76"/>
        <v>Начисление услуг 00000003893 от 30.04.2024 23:59:59</v>
      </c>
      <c r="E2383" t="str">
        <f t="shared" si="77"/>
        <v>л/с №0000000094413</v>
      </c>
    </row>
    <row r="2384" spans="1:5" x14ac:dyDescent="0.3">
      <c r="A2384" s="150" t="s">
        <v>883</v>
      </c>
      <c r="B2384" s="150"/>
      <c r="C2384" s="149">
        <v>123.74</v>
      </c>
      <c r="D2384" t="str">
        <f t="shared" si="76"/>
        <v>л/с №0000000094413</v>
      </c>
      <c r="E2384" t="str">
        <f t="shared" si="77"/>
        <v>4МР/ДУ-3/ММ-60/ВТОР1</v>
      </c>
    </row>
    <row r="2385" spans="1:5" x14ac:dyDescent="0.3">
      <c r="A2385" s="148" t="s">
        <v>320</v>
      </c>
      <c r="B2385" s="148" t="s">
        <v>321</v>
      </c>
      <c r="C2385" s="149">
        <v>123.74</v>
      </c>
      <c r="D2385" t="str">
        <f t="shared" si="76"/>
        <v>4МР/ДУ-3/ММ-60/ВТОР1</v>
      </c>
      <c r="E2385" t="str">
        <f t="shared" si="77"/>
        <v>Начисление услуг 00000003893 от 30.04.2024 23:59:59</v>
      </c>
    </row>
    <row r="2386" spans="1:5" x14ac:dyDescent="0.3">
      <c r="A2386" s="148" t="s">
        <v>690</v>
      </c>
      <c r="B2386" s="148"/>
      <c r="C2386" s="149">
        <v>123.74</v>
      </c>
      <c r="D2386" t="str">
        <f t="shared" si="76"/>
        <v>Начисление услуг 00000003893 от 30.04.2024 23:59:59</v>
      </c>
      <c r="E2386" t="str">
        <f t="shared" si="77"/>
        <v>л/с №0000000153936</v>
      </c>
    </row>
    <row r="2387" spans="1:5" x14ac:dyDescent="0.3">
      <c r="A2387" s="150" t="s">
        <v>883</v>
      </c>
      <c r="B2387" s="150"/>
      <c r="C2387" s="149">
        <v>123.74</v>
      </c>
      <c r="D2387" t="str">
        <f t="shared" si="76"/>
        <v>л/с №0000000153936</v>
      </c>
      <c r="E2387" t="str">
        <f t="shared" si="77"/>
        <v>4МР/ДУ/-3-ММ-61 ВТОР</v>
      </c>
    </row>
    <row r="2388" spans="1:5" x14ac:dyDescent="0.3">
      <c r="A2388" s="148" t="s">
        <v>322</v>
      </c>
      <c r="B2388" s="148" t="s">
        <v>323</v>
      </c>
      <c r="C2388" s="149">
        <v>123.74</v>
      </c>
      <c r="D2388" t="str">
        <f t="shared" si="76"/>
        <v>4МР/ДУ/-3-ММ-61 ВТОР</v>
      </c>
      <c r="E2388" t="str">
        <f t="shared" si="77"/>
        <v>Начисление услуг 00000003893 от 30.04.2024 23:59:59</v>
      </c>
    </row>
    <row r="2389" spans="1:5" x14ac:dyDescent="0.3">
      <c r="A2389" s="148" t="s">
        <v>691</v>
      </c>
      <c r="B2389" s="148"/>
      <c r="C2389" s="149">
        <v>123.74</v>
      </c>
      <c r="D2389" t="str">
        <f t="shared" si="76"/>
        <v>Начисление услуг 00000003893 от 30.04.2024 23:59:59</v>
      </c>
      <c r="E2389" t="str">
        <f t="shared" si="77"/>
        <v>л/с №0000000153937</v>
      </c>
    </row>
    <row r="2390" spans="1:5" x14ac:dyDescent="0.3">
      <c r="A2390" s="150" t="s">
        <v>883</v>
      </c>
      <c r="B2390" s="150"/>
      <c r="C2390" s="149">
        <v>123.74</v>
      </c>
      <c r="D2390" t="str">
        <f t="shared" si="76"/>
        <v>л/с №0000000153937</v>
      </c>
      <c r="E2390" t="str">
        <f t="shared" si="77"/>
        <v>4МР/ДУ/-3-ММ-62 ВТОР</v>
      </c>
    </row>
    <row r="2391" spans="1:5" x14ac:dyDescent="0.3">
      <c r="A2391" s="148" t="s">
        <v>324</v>
      </c>
      <c r="B2391" s="148" t="s">
        <v>325</v>
      </c>
      <c r="C2391" s="149">
        <v>123.74</v>
      </c>
      <c r="D2391" t="str">
        <f t="shared" si="76"/>
        <v>4МР/ДУ/-3-ММ-62 ВТОР</v>
      </c>
      <c r="E2391" t="str">
        <f t="shared" si="77"/>
        <v>Начисление услуг 00000003893 от 30.04.2024 23:59:59</v>
      </c>
    </row>
    <row r="2392" spans="1:5" x14ac:dyDescent="0.3">
      <c r="A2392" s="148" t="s">
        <v>692</v>
      </c>
      <c r="B2392" s="148"/>
      <c r="C2392" s="149">
        <v>123.74</v>
      </c>
      <c r="D2392" t="str">
        <f t="shared" si="76"/>
        <v>Начисление услуг 00000003893 от 30.04.2024 23:59:59</v>
      </c>
      <c r="E2392" t="str">
        <f t="shared" si="77"/>
        <v>л/с №0000000089519</v>
      </c>
    </row>
    <row r="2393" spans="1:5" x14ac:dyDescent="0.3">
      <c r="A2393" s="150" t="s">
        <v>883</v>
      </c>
      <c r="B2393" s="150"/>
      <c r="C2393" s="149">
        <v>123.74</v>
      </c>
      <c r="D2393" t="str">
        <f t="shared" si="76"/>
        <v>л/с №0000000089519</v>
      </c>
      <c r="E2393" t="str">
        <f t="shared" si="77"/>
        <v>4МР/ДУ-3/ММ-63</v>
      </c>
    </row>
    <row r="2394" spans="1:5" x14ac:dyDescent="0.3">
      <c r="A2394" s="148" t="s">
        <v>326</v>
      </c>
      <c r="B2394" s="148" t="s">
        <v>327</v>
      </c>
      <c r="C2394" s="149">
        <v>123.74</v>
      </c>
      <c r="D2394" t="str">
        <f t="shared" si="76"/>
        <v>4МР/ДУ-3/ММ-63</v>
      </c>
      <c r="E2394" t="str">
        <f t="shared" si="77"/>
        <v>Начисление услуг 00000003893 от 30.04.2024 23:59:59</v>
      </c>
    </row>
    <row r="2395" spans="1:5" x14ac:dyDescent="0.3">
      <c r="A2395" s="148" t="s">
        <v>693</v>
      </c>
      <c r="B2395" s="148"/>
      <c r="C2395" s="149">
        <v>123.74</v>
      </c>
      <c r="D2395" t="str">
        <f t="shared" si="76"/>
        <v>Начисление услуг 00000003893 от 30.04.2024 23:59:59</v>
      </c>
      <c r="E2395" t="str">
        <f t="shared" si="77"/>
        <v>л/с №0000000089520</v>
      </c>
    </row>
    <row r="2396" spans="1:5" x14ac:dyDescent="0.3">
      <c r="A2396" s="150" t="s">
        <v>883</v>
      </c>
      <c r="B2396" s="150"/>
      <c r="C2396" s="149">
        <v>123.74</v>
      </c>
      <c r="D2396" t="str">
        <f t="shared" si="76"/>
        <v>л/с №0000000089520</v>
      </c>
      <c r="E2396" t="str">
        <f t="shared" si="77"/>
        <v>4МР/ДУ-3/ММ-64</v>
      </c>
    </row>
    <row r="2397" spans="1:5" x14ac:dyDescent="0.3">
      <c r="A2397" s="148" t="s">
        <v>328</v>
      </c>
      <c r="B2397" s="148" t="s">
        <v>329</v>
      </c>
      <c r="C2397" s="149">
        <v>123.74</v>
      </c>
      <c r="D2397" t="str">
        <f t="shared" si="76"/>
        <v>4МР/ДУ-3/ММ-64</v>
      </c>
      <c r="E2397" t="str">
        <f t="shared" si="77"/>
        <v>Начисление услуг 00000003893 от 30.04.2024 23:59:59</v>
      </c>
    </row>
    <row r="2398" spans="1:5" x14ac:dyDescent="0.3">
      <c r="A2398" s="148" t="s">
        <v>694</v>
      </c>
      <c r="B2398" s="148"/>
      <c r="C2398" s="149">
        <v>123.74</v>
      </c>
      <c r="D2398" t="str">
        <f t="shared" si="76"/>
        <v>Начисление услуг 00000003893 от 30.04.2024 23:59:59</v>
      </c>
      <c r="E2398" t="str">
        <f t="shared" si="77"/>
        <v>л/с №0000000104521</v>
      </c>
    </row>
    <row r="2399" spans="1:5" x14ac:dyDescent="0.3">
      <c r="A2399" s="150" t="s">
        <v>883</v>
      </c>
      <c r="B2399" s="150"/>
      <c r="C2399" s="149">
        <v>123.74</v>
      </c>
      <c r="D2399" t="str">
        <f t="shared" si="76"/>
        <v>л/с №0000000104521</v>
      </c>
      <c r="E2399" t="str">
        <f t="shared" si="77"/>
        <v>4МР/ДУ-3/ММ-65</v>
      </c>
    </row>
    <row r="2400" spans="1:5" x14ac:dyDescent="0.3">
      <c r="A2400" s="148" t="s">
        <v>330</v>
      </c>
      <c r="B2400" s="148" t="s">
        <v>331</v>
      </c>
      <c r="C2400" s="149">
        <v>123.74</v>
      </c>
      <c r="D2400" t="str">
        <f t="shared" si="76"/>
        <v>4МР/ДУ-3/ММ-65</v>
      </c>
      <c r="E2400" t="str">
        <f t="shared" si="77"/>
        <v>Начисление услуг 00000003893 от 30.04.2024 23:59:59</v>
      </c>
    </row>
    <row r="2401" spans="1:5" x14ac:dyDescent="0.3">
      <c r="A2401" s="148" t="s">
        <v>695</v>
      </c>
      <c r="B2401" s="148"/>
      <c r="C2401" s="149">
        <v>123.74</v>
      </c>
      <c r="D2401" t="str">
        <f t="shared" si="76"/>
        <v>Начисление услуг 00000003893 от 30.04.2024 23:59:59</v>
      </c>
      <c r="E2401" t="str">
        <f t="shared" si="77"/>
        <v>л/с №0000000089521</v>
      </c>
    </row>
    <row r="2402" spans="1:5" x14ac:dyDescent="0.3">
      <c r="A2402" s="150" t="s">
        <v>883</v>
      </c>
      <c r="B2402" s="150"/>
      <c r="C2402" s="149">
        <v>123.74</v>
      </c>
      <c r="D2402" t="str">
        <f t="shared" si="76"/>
        <v>л/с №0000000089521</v>
      </c>
      <c r="E2402" t="str">
        <f t="shared" si="77"/>
        <v>4МР/ДУ-3/ММ-66</v>
      </c>
    </row>
    <row r="2403" spans="1:5" x14ac:dyDescent="0.3">
      <c r="A2403" s="148" t="s">
        <v>332</v>
      </c>
      <c r="B2403" s="148" t="s">
        <v>333</v>
      </c>
      <c r="C2403" s="149">
        <v>123.74</v>
      </c>
      <c r="D2403" t="str">
        <f t="shared" si="76"/>
        <v>4МР/ДУ-3/ММ-66</v>
      </c>
      <c r="E2403" t="str">
        <f t="shared" si="77"/>
        <v>Начисление услуг 00000003893 от 30.04.2024 23:59:59</v>
      </c>
    </row>
    <row r="2404" spans="1:5" x14ac:dyDescent="0.3">
      <c r="A2404" s="148" t="s">
        <v>696</v>
      </c>
      <c r="B2404" s="148"/>
      <c r="C2404" s="149">
        <v>123.74</v>
      </c>
      <c r="D2404" t="str">
        <f t="shared" si="76"/>
        <v>Начисление услуг 00000003893 от 30.04.2024 23:59:59</v>
      </c>
      <c r="E2404" t="str">
        <f t="shared" si="77"/>
        <v>л/с №0000000091693</v>
      </c>
    </row>
    <row r="2405" spans="1:5" x14ac:dyDescent="0.3">
      <c r="A2405" s="150" t="s">
        <v>883</v>
      </c>
      <c r="B2405" s="150"/>
      <c r="C2405" s="149">
        <v>123.74</v>
      </c>
      <c r="D2405" t="str">
        <f t="shared" si="76"/>
        <v>л/с №0000000091693</v>
      </c>
      <c r="E2405" t="str">
        <f t="shared" si="77"/>
        <v>4МР/ДУ-3/ММ-67</v>
      </c>
    </row>
    <row r="2406" spans="1:5" x14ac:dyDescent="0.3">
      <c r="A2406" s="148" t="s">
        <v>334</v>
      </c>
      <c r="B2406" s="148" t="s">
        <v>335</v>
      </c>
      <c r="C2406" s="149">
        <v>123.74</v>
      </c>
      <c r="D2406" t="str">
        <f t="shared" si="76"/>
        <v>4МР/ДУ-3/ММ-67</v>
      </c>
      <c r="E2406" t="str">
        <f t="shared" si="77"/>
        <v>Начисление услуг 00000003893 от 30.04.2024 23:59:59</v>
      </c>
    </row>
    <row r="2407" spans="1:5" x14ac:dyDescent="0.3">
      <c r="A2407" s="148" t="s">
        <v>697</v>
      </c>
      <c r="B2407" s="148"/>
      <c r="C2407" s="149">
        <v>123.74</v>
      </c>
      <c r="D2407" t="str">
        <f t="shared" si="76"/>
        <v>Начисление услуг 00000003893 от 30.04.2024 23:59:59</v>
      </c>
      <c r="E2407" t="str">
        <f t="shared" si="77"/>
        <v>л/с №0000000089522</v>
      </c>
    </row>
    <row r="2408" spans="1:5" x14ac:dyDescent="0.3">
      <c r="A2408" s="150" t="s">
        <v>883</v>
      </c>
      <c r="B2408" s="150"/>
      <c r="C2408" s="149">
        <v>123.74</v>
      </c>
      <c r="D2408" t="str">
        <f t="shared" si="76"/>
        <v>л/с №0000000089522</v>
      </c>
      <c r="E2408" t="str">
        <f t="shared" si="77"/>
        <v>4МР/ДУ-3/ММ-68</v>
      </c>
    </row>
    <row r="2409" spans="1:5" x14ac:dyDescent="0.3">
      <c r="A2409" s="148" t="s">
        <v>336</v>
      </c>
      <c r="B2409" s="148" t="s">
        <v>337</v>
      </c>
      <c r="C2409" s="149">
        <v>123.74</v>
      </c>
      <c r="D2409" t="str">
        <f t="shared" si="76"/>
        <v>4МР/ДУ-3/ММ-68</v>
      </c>
      <c r="E2409" t="str">
        <f t="shared" si="77"/>
        <v>Начисление услуг 00000003893 от 30.04.2024 23:59:59</v>
      </c>
    </row>
    <row r="2410" spans="1:5" x14ac:dyDescent="0.3">
      <c r="A2410" s="148" t="s">
        <v>698</v>
      </c>
      <c r="B2410" s="148"/>
      <c r="C2410" s="149">
        <v>123.74</v>
      </c>
      <c r="D2410" t="str">
        <f t="shared" ref="D2410:D2473" si="78">A2411</f>
        <v>Начисление услуг 00000003893 от 30.04.2024 23:59:59</v>
      </c>
      <c r="E2410" t="str">
        <f t="shared" ref="E2410:E2473" si="79">A2412</f>
        <v>л/с №0000000089523</v>
      </c>
    </row>
    <row r="2411" spans="1:5" x14ac:dyDescent="0.3">
      <c r="A2411" s="150" t="s">
        <v>883</v>
      </c>
      <c r="B2411" s="150"/>
      <c r="C2411" s="149">
        <v>123.74</v>
      </c>
      <c r="D2411" t="str">
        <f t="shared" si="78"/>
        <v>л/с №0000000089523</v>
      </c>
      <c r="E2411" t="str">
        <f t="shared" si="79"/>
        <v>4МР/ДУ-3/ММ-69</v>
      </c>
    </row>
    <row r="2412" spans="1:5" x14ac:dyDescent="0.3">
      <c r="A2412" s="148" t="s">
        <v>338</v>
      </c>
      <c r="B2412" s="148" t="s">
        <v>339</v>
      </c>
      <c r="C2412" s="149">
        <v>123.74</v>
      </c>
      <c r="D2412" t="str">
        <f t="shared" si="78"/>
        <v>4МР/ДУ-3/ММ-69</v>
      </c>
      <c r="E2412" t="str">
        <f t="shared" si="79"/>
        <v>Начисление услуг 00000003893 от 30.04.2024 23:59:59</v>
      </c>
    </row>
    <row r="2413" spans="1:5" x14ac:dyDescent="0.3">
      <c r="A2413" s="148" t="s">
        <v>699</v>
      </c>
      <c r="B2413" s="148"/>
      <c r="C2413" s="149">
        <v>123.74</v>
      </c>
      <c r="D2413" t="str">
        <f t="shared" si="78"/>
        <v>Начисление услуг 00000003893 от 30.04.2024 23:59:59</v>
      </c>
      <c r="E2413" t="str">
        <f t="shared" si="79"/>
        <v>л/с №0000000089485</v>
      </c>
    </row>
    <row r="2414" spans="1:5" x14ac:dyDescent="0.3">
      <c r="A2414" s="150" t="s">
        <v>883</v>
      </c>
      <c r="B2414" s="150"/>
      <c r="C2414" s="149">
        <v>123.74</v>
      </c>
      <c r="D2414" t="str">
        <f t="shared" si="78"/>
        <v>л/с №0000000089485</v>
      </c>
      <c r="E2414" t="str">
        <f t="shared" si="79"/>
        <v>4МР/ДУ-3/ММ-07</v>
      </c>
    </row>
    <row r="2415" spans="1:5" x14ac:dyDescent="0.3">
      <c r="A2415" s="148" t="s">
        <v>340</v>
      </c>
      <c r="B2415" s="148" t="s">
        <v>341</v>
      </c>
      <c r="C2415" s="149">
        <v>123.74</v>
      </c>
      <c r="D2415" t="str">
        <f t="shared" si="78"/>
        <v>4МР/ДУ-3/ММ-07</v>
      </c>
      <c r="E2415" t="str">
        <f t="shared" si="79"/>
        <v>Начисление услуг 00000003893 от 30.04.2024 23:59:59</v>
      </c>
    </row>
    <row r="2416" spans="1:5" x14ac:dyDescent="0.3">
      <c r="A2416" s="148" t="s">
        <v>700</v>
      </c>
      <c r="B2416" s="148"/>
      <c r="C2416" s="149">
        <v>123.74</v>
      </c>
      <c r="D2416" t="str">
        <f t="shared" si="78"/>
        <v>Начисление услуг 00000003893 от 30.04.2024 23:59:59</v>
      </c>
      <c r="E2416" t="str">
        <f t="shared" si="79"/>
        <v>л/с №0000000089524</v>
      </c>
    </row>
    <row r="2417" spans="1:5" x14ac:dyDescent="0.3">
      <c r="A2417" s="150" t="s">
        <v>883</v>
      </c>
      <c r="B2417" s="150"/>
      <c r="C2417" s="149">
        <v>123.74</v>
      </c>
      <c r="D2417" t="str">
        <f t="shared" si="78"/>
        <v>л/с №0000000089524</v>
      </c>
      <c r="E2417" t="str">
        <f t="shared" si="79"/>
        <v>4МР/ДУ-3/ММ-70</v>
      </c>
    </row>
    <row r="2418" spans="1:5" x14ac:dyDescent="0.3">
      <c r="A2418" s="148" t="s">
        <v>342</v>
      </c>
      <c r="B2418" s="148" t="s">
        <v>343</v>
      </c>
      <c r="C2418" s="149">
        <v>123.74</v>
      </c>
      <c r="D2418" t="str">
        <f t="shared" si="78"/>
        <v>4МР/ДУ-3/ММ-70</v>
      </c>
      <c r="E2418" t="str">
        <f t="shared" si="79"/>
        <v>Начисление услуг 00000003893 от 30.04.2024 23:59:59</v>
      </c>
    </row>
    <row r="2419" spans="1:5" x14ac:dyDescent="0.3">
      <c r="A2419" s="148" t="s">
        <v>701</v>
      </c>
      <c r="B2419" s="148"/>
      <c r="C2419" s="149">
        <v>123.74</v>
      </c>
      <c r="D2419" t="str">
        <f t="shared" si="78"/>
        <v>Начисление услуг 00000003893 от 30.04.2024 23:59:59</v>
      </c>
      <c r="E2419" t="str">
        <f t="shared" si="79"/>
        <v>л/с №0000000089525</v>
      </c>
    </row>
    <row r="2420" spans="1:5" x14ac:dyDescent="0.3">
      <c r="A2420" s="150" t="s">
        <v>883</v>
      </c>
      <c r="B2420" s="150"/>
      <c r="C2420" s="149">
        <v>123.74</v>
      </c>
      <c r="D2420" t="str">
        <f t="shared" si="78"/>
        <v>л/с №0000000089525</v>
      </c>
      <c r="E2420" t="str">
        <f t="shared" si="79"/>
        <v>4МР/ДУ-3/ММ-71</v>
      </c>
    </row>
    <row r="2421" spans="1:5" x14ac:dyDescent="0.3">
      <c r="A2421" s="148" t="s">
        <v>344</v>
      </c>
      <c r="B2421" s="148" t="s">
        <v>345</v>
      </c>
      <c r="C2421" s="149">
        <v>123.74</v>
      </c>
      <c r="D2421" t="str">
        <f t="shared" si="78"/>
        <v>4МР/ДУ-3/ММ-71</v>
      </c>
      <c r="E2421" t="str">
        <f t="shared" si="79"/>
        <v>Начисление услуг 00000003893 от 30.04.2024 23:59:59</v>
      </c>
    </row>
    <row r="2422" spans="1:5" x14ac:dyDescent="0.3">
      <c r="A2422" s="148" t="s">
        <v>702</v>
      </c>
      <c r="B2422" s="148"/>
      <c r="C2422" s="149">
        <v>123.74</v>
      </c>
      <c r="D2422" t="str">
        <f t="shared" si="78"/>
        <v>Начисление услуг 00000003893 от 30.04.2024 23:59:59</v>
      </c>
      <c r="E2422" t="str">
        <f t="shared" si="79"/>
        <v>л/с №0000000089526</v>
      </c>
    </row>
    <row r="2423" spans="1:5" x14ac:dyDescent="0.3">
      <c r="A2423" s="150" t="s">
        <v>883</v>
      </c>
      <c r="B2423" s="150"/>
      <c r="C2423" s="149">
        <v>123.74</v>
      </c>
      <c r="D2423" t="str">
        <f t="shared" si="78"/>
        <v>л/с №0000000089526</v>
      </c>
      <c r="E2423" t="str">
        <f t="shared" si="79"/>
        <v>4МР/ДУ-3/ММ-72</v>
      </c>
    </row>
    <row r="2424" spans="1:5" x14ac:dyDescent="0.3">
      <c r="A2424" s="148" t="s">
        <v>346</v>
      </c>
      <c r="B2424" s="148" t="s">
        <v>347</v>
      </c>
      <c r="C2424" s="149">
        <v>123.74</v>
      </c>
      <c r="D2424" t="str">
        <f t="shared" si="78"/>
        <v>4МР/ДУ-3/ММ-72</v>
      </c>
      <c r="E2424" t="str">
        <f t="shared" si="79"/>
        <v>Начисление услуг 00000003893 от 30.04.2024 23:59:59</v>
      </c>
    </row>
    <row r="2425" spans="1:5" x14ac:dyDescent="0.3">
      <c r="A2425" s="148" t="s">
        <v>703</v>
      </c>
      <c r="B2425" s="148"/>
      <c r="C2425" s="149">
        <v>123.74</v>
      </c>
      <c r="D2425" t="str">
        <f t="shared" si="78"/>
        <v>Начисление услуг 00000003893 от 30.04.2024 23:59:59</v>
      </c>
      <c r="E2425" t="str">
        <f t="shared" si="79"/>
        <v>л/с №0000000089527</v>
      </c>
    </row>
    <row r="2426" spans="1:5" x14ac:dyDescent="0.3">
      <c r="A2426" s="150" t="s">
        <v>883</v>
      </c>
      <c r="B2426" s="150"/>
      <c r="C2426" s="149">
        <v>123.74</v>
      </c>
      <c r="D2426" t="str">
        <f t="shared" si="78"/>
        <v>л/с №0000000089527</v>
      </c>
      <c r="E2426" t="str">
        <f t="shared" si="79"/>
        <v>4МР/ДУ-3/ММ-73</v>
      </c>
    </row>
    <row r="2427" spans="1:5" x14ac:dyDescent="0.3">
      <c r="A2427" s="148" t="s">
        <v>348</v>
      </c>
      <c r="B2427" s="148" t="s">
        <v>349</v>
      </c>
      <c r="C2427" s="149">
        <v>123.74</v>
      </c>
      <c r="D2427" t="str">
        <f t="shared" si="78"/>
        <v>4МР/ДУ-3/ММ-73</v>
      </c>
      <c r="E2427" t="str">
        <f t="shared" si="79"/>
        <v>Начисление услуг 00000003893 от 30.04.2024 23:59:59</v>
      </c>
    </row>
    <row r="2428" spans="1:5" x14ac:dyDescent="0.3">
      <c r="A2428" s="148" t="s">
        <v>704</v>
      </c>
      <c r="B2428" s="148"/>
      <c r="C2428" s="149">
        <v>123.74</v>
      </c>
      <c r="D2428" t="str">
        <f t="shared" si="78"/>
        <v>Начисление услуг 00000003893 от 30.04.2024 23:59:59</v>
      </c>
      <c r="E2428" t="str">
        <f t="shared" si="79"/>
        <v>л/с №0000000095839</v>
      </c>
    </row>
    <row r="2429" spans="1:5" x14ac:dyDescent="0.3">
      <c r="A2429" s="150" t="s">
        <v>883</v>
      </c>
      <c r="B2429" s="150"/>
      <c r="C2429" s="149">
        <v>123.74</v>
      </c>
      <c r="D2429" t="str">
        <f t="shared" si="78"/>
        <v>л/с №0000000095839</v>
      </c>
      <c r="E2429" t="str">
        <f t="shared" si="79"/>
        <v>4МР/ДУ-3-ММ-74</v>
      </c>
    </row>
    <row r="2430" spans="1:5" x14ac:dyDescent="0.3">
      <c r="A2430" s="148" t="s">
        <v>350</v>
      </c>
      <c r="B2430" s="148" t="s">
        <v>351</v>
      </c>
      <c r="C2430" s="149">
        <v>123.74</v>
      </c>
      <c r="D2430" t="str">
        <f t="shared" si="78"/>
        <v>4МР/ДУ-3-ММ-74</v>
      </c>
      <c r="E2430" t="str">
        <f t="shared" si="79"/>
        <v>Начисление услуг 00000003893 от 30.04.2024 23:59:59</v>
      </c>
    </row>
    <row r="2431" spans="1:5" x14ac:dyDescent="0.3">
      <c r="A2431" s="148" t="s">
        <v>705</v>
      </c>
      <c r="B2431" s="148"/>
      <c r="C2431" s="149">
        <v>123.74</v>
      </c>
      <c r="D2431" t="str">
        <f t="shared" si="78"/>
        <v>Начисление услуг 00000003893 от 30.04.2024 23:59:59</v>
      </c>
      <c r="E2431" t="str">
        <f t="shared" si="79"/>
        <v>л/с №0000000095841</v>
      </c>
    </row>
    <row r="2432" spans="1:5" x14ac:dyDescent="0.3">
      <c r="A2432" s="150" t="s">
        <v>883</v>
      </c>
      <c r="B2432" s="150"/>
      <c r="C2432" s="149">
        <v>123.74</v>
      </c>
      <c r="D2432" t="str">
        <f t="shared" si="78"/>
        <v>л/с №0000000095841</v>
      </c>
      <c r="E2432" t="str">
        <f t="shared" si="79"/>
        <v>4МР/ДУ-3/ММ-75</v>
      </c>
    </row>
    <row r="2433" spans="1:5" x14ac:dyDescent="0.3">
      <c r="A2433" s="148" t="s">
        <v>352</v>
      </c>
      <c r="B2433" s="148" t="s">
        <v>353</v>
      </c>
      <c r="C2433" s="149">
        <v>123.74</v>
      </c>
      <c r="D2433" t="str">
        <f t="shared" si="78"/>
        <v>4МР/ДУ-3/ММ-75</v>
      </c>
      <c r="E2433" t="str">
        <f t="shared" si="79"/>
        <v>Начисление услуг 00000003893 от 30.04.2024 23:59:59</v>
      </c>
    </row>
    <row r="2434" spans="1:5" x14ac:dyDescent="0.3">
      <c r="A2434" s="148" t="s">
        <v>706</v>
      </c>
      <c r="B2434" s="148"/>
      <c r="C2434" s="149">
        <v>123.74</v>
      </c>
      <c r="D2434" t="str">
        <f t="shared" si="78"/>
        <v>Начисление услуг 00000003893 от 30.04.2024 23:59:59</v>
      </c>
      <c r="E2434" t="str">
        <f t="shared" si="79"/>
        <v>л/с №0000001155219</v>
      </c>
    </row>
    <row r="2435" spans="1:5" x14ac:dyDescent="0.3">
      <c r="A2435" s="150" t="s">
        <v>883</v>
      </c>
      <c r="B2435" s="150"/>
      <c r="C2435" s="149">
        <v>123.74</v>
      </c>
      <c r="D2435" t="str">
        <f t="shared" si="78"/>
        <v>л/с №0000001155219</v>
      </c>
      <c r="E2435" t="str">
        <f t="shared" si="79"/>
        <v>4МР/ДУ-3/ММ-76/Втор-1</v>
      </c>
    </row>
    <row r="2436" spans="1:5" x14ac:dyDescent="0.3">
      <c r="A2436" s="148" t="s">
        <v>355</v>
      </c>
      <c r="B2436" s="148" t="s">
        <v>354</v>
      </c>
      <c r="C2436" s="149">
        <v>123.74</v>
      </c>
      <c r="D2436" t="str">
        <f t="shared" si="78"/>
        <v>4МР/ДУ-3/ММ-76/Втор-1</v>
      </c>
      <c r="E2436" t="str">
        <f t="shared" si="79"/>
        <v>Начисление услуг 00000003893 от 30.04.2024 23:59:59</v>
      </c>
    </row>
    <row r="2437" spans="1:5" x14ac:dyDescent="0.3">
      <c r="A2437" s="148" t="s">
        <v>707</v>
      </c>
      <c r="B2437" s="148"/>
      <c r="C2437" s="149">
        <v>123.74</v>
      </c>
      <c r="D2437" t="str">
        <f t="shared" si="78"/>
        <v>Начисление услуг 00000003893 от 30.04.2024 23:59:59</v>
      </c>
      <c r="E2437" t="str">
        <f t="shared" si="79"/>
        <v>л/с №0000001156142</v>
      </c>
    </row>
    <row r="2438" spans="1:5" x14ac:dyDescent="0.3">
      <c r="A2438" s="150" t="s">
        <v>883</v>
      </c>
      <c r="B2438" s="150"/>
      <c r="C2438" s="149">
        <v>123.74</v>
      </c>
      <c r="D2438" t="str">
        <f t="shared" si="78"/>
        <v>л/с №0000001156142</v>
      </c>
      <c r="E2438" t="str">
        <f t="shared" si="79"/>
        <v>4МР/ДУ-3/ММ-77/Втор</v>
      </c>
    </row>
    <row r="2439" spans="1:5" x14ac:dyDescent="0.3">
      <c r="A2439" s="148" t="s">
        <v>357</v>
      </c>
      <c r="B2439" s="148" t="s">
        <v>356</v>
      </c>
      <c r="C2439" s="149">
        <v>123.74</v>
      </c>
      <c r="D2439" t="str">
        <f t="shared" si="78"/>
        <v>4МР/ДУ-3/ММ-77/Втор</v>
      </c>
      <c r="E2439" t="str">
        <f t="shared" si="79"/>
        <v>Начисление услуг 00000003893 от 30.04.2024 23:59:59</v>
      </c>
    </row>
    <row r="2440" spans="1:5" x14ac:dyDescent="0.3">
      <c r="A2440" s="148" t="s">
        <v>708</v>
      </c>
      <c r="B2440" s="148"/>
      <c r="C2440" s="149">
        <v>123.74</v>
      </c>
      <c r="D2440" t="str">
        <f t="shared" si="78"/>
        <v>Начисление услуг 00000003893 от 30.04.2024 23:59:59</v>
      </c>
      <c r="E2440" t="str">
        <f t="shared" si="79"/>
        <v>л/с №0000000115226</v>
      </c>
    </row>
    <row r="2441" spans="1:5" x14ac:dyDescent="0.3">
      <c r="A2441" s="150" t="s">
        <v>883</v>
      </c>
      <c r="B2441" s="150"/>
      <c r="C2441" s="149">
        <v>123.74</v>
      </c>
      <c r="D2441" t="str">
        <f t="shared" si="78"/>
        <v>л/с №0000000115226</v>
      </c>
      <c r="E2441" t="str">
        <f t="shared" si="79"/>
        <v>4МР/ДУ-3/ММ-78/ВТОР1</v>
      </c>
    </row>
    <row r="2442" spans="1:5" x14ac:dyDescent="0.3">
      <c r="A2442" s="148" t="s">
        <v>358</v>
      </c>
      <c r="B2442" s="148" t="s">
        <v>359</v>
      </c>
      <c r="C2442" s="149">
        <v>123.74</v>
      </c>
      <c r="D2442" t="str">
        <f t="shared" si="78"/>
        <v>4МР/ДУ-3/ММ-78/ВТОР1</v>
      </c>
      <c r="E2442" t="str">
        <f t="shared" si="79"/>
        <v>Начисление услуг 00000003893 от 30.04.2024 23:59:59</v>
      </c>
    </row>
    <row r="2443" spans="1:5" x14ac:dyDescent="0.3">
      <c r="A2443" s="148" t="s">
        <v>709</v>
      </c>
      <c r="B2443" s="148"/>
      <c r="C2443" s="149">
        <v>123.74</v>
      </c>
      <c r="D2443" t="str">
        <f t="shared" si="78"/>
        <v>Начисление услуг 00000003893 от 30.04.2024 23:59:59</v>
      </c>
      <c r="E2443" t="str">
        <f t="shared" si="79"/>
        <v>л/с №0000000113765</v>
      </c>
    </row>
    <row r="2444" spans="1:5" x14ac:dyDescent="0.3">
      <c r="A2444" s="150" t="s">
        <v>883</v>
      </c>
      <c r="B2444" s="150"/>
      <c r="C2444" s="149">
        <v>123.74</v>
      </c>
      <c r="D2444" t="str">
        <f t="shared" si="78"/>
        <v>л/с №0000000113765</v>
      </c>
      <c r="E2444" t="str">
        <f t="shared" si="79"/>
        <v>4МР/ДУ-3/ММ-79/ВТОР</v>
      </c>
    </row>
    <row r="2445" spans="1:5" x14ac:dyDescent="0.3">
      <c r="A2445" s="148" t="s">
        <v>360</v>
      </c>
      <c r="B2445" s="148" t="s">
        <v>361</v>
      </c>
      <c r="C2445" s="149">
        <v>123.74</v>
      </c>
      <c r="D2445" t="str">
        <f t="shared" si="78"/>
        <v>4МР/ДУ-3/ММ-79/ВТОР</v>
      </c>
      <c r="E2445" t="str">
        <f t="shared" si="79"/>
        <v>Начисление услуг 00000003893 от 30.04.2024 23:59:59</v>
      </c>
    </row>
    <row r="2446" spans="1:5" x14ac:dyDescent="0.3">
      <c r="A2446" s="148" t="s">
        <v>710</v>
      </c>
      <c r="B2446" s="148"/>
      <c r="C2446" s="149">
        <v>123.74</v>
      </c>
      <c r="D2446" t="str">
        <f t="shared" si="78"/>
        <v>Начисление услуг 00000003893 от 30.04.2024 23:59:59</v>
      </c>
      <c r="E2446" t="str">
        <f t="shared" si="79"/>
        <v>л/с №0000000090694</v>
      </c>
    </row>
    <row r="2447" spans="1:5" x14ac:dyDescent="0.3">
      <c r="A2447" s="150" t="s">
        <v>883</v>
      </c>
      <c r="B2447" s="150"/>
      <c r="C2447" s="149">
        <v>123.74</v>
      </c>
      <c r="D2447" t="str">
        <f t="shared" si="78"/>
        <v>л/с №0000000090694</v>
      </c>
      <c r="E2447" t="str">
        <f t="shared" si="79"/>
        <v>4МР/ДУ-3/ММ-08</v>
      </c>
    </row>
    <row r="2448" spans="1:5" x14ac:dyDescent="0.3">
      <c r="A2448" s="148" t="s">
        <v>362</v>
      </c>
      <c r="B2448" s="148" t="s">
        <v>363</v>
      </c>
      <c r="C2448" s="149">
        <v>123.74</v>
      </c>
      <c r="D2448" t="str">
        <f t="shared" si="78"/>
        <v>4МР/ДУ-3/ММ-08</v>
      </c>
      <c r="E2448" t="str">
        <f t="shared" si="79"/>
        <v>Начисление услуг 00000003893 от 30.04.2024 23:59:59</v>
      </c>
    </row>
    <row r="2449" spans="1:5" x14ac:dyDescent="0.3">
      <c r="A2449" s="148" t="s">
        <v>711</v>
      </c>
      <c r="B2449" s="148"/>
      <c r="C2449" s="149">
        <v>123.74</v>
      </c>
      <c r="D2449" t="str">
        <f t="shared" si="78"/>
        <v>Начисление услуг 00000003893 от 30.04.2024 23:59:59</v>
      </c>
      <c r="E2449" t="str">
        <f t="shared" si="79"/>
        <v>л/с №0000000092059</v>
      </c>
    </row>
    <row r="2450" spans="1:5" x14ac:dyDescent="0.3">
      <c r="A2450" s="150" t="s">
        <v>883</v>
      </c>
      <c r="B2450" s="150"/>
      <c r="C2450" s="149">
        <v>123.74</v>
      </c>
      <c r="D2450" t="str">
        <f t="shared" si="78"/>
        <v>л/с №0000000092059</v>
      </c>
      <c r="E2450" t="str">
        <f t="shared" si="79"/>
        <v>4МР/ДУ-3/ММ-80</v>
      </c>
    </row>
    <row r="2451" spans="1:5" x14ac:dyDescent="0.3">
      <c r="A2451" s="148" t="s">
        <v>364</v>
      </c>
      <c r="B2451" s="148" t="s">
        <v>365</v>
      </c>
      <c r="C2451" s="149">
        <v>123.74</v>
      </c>
      <c r="D2451" t="str">
        <f t="shared" si="78"/>
        <v>4МР/ДУ-3/ММ-80</v>
      </c>
      <c r="E2451" t="str">
        <f t="shared" si="79"/>
        <v>Начисление услуг 00000003893 от 30.04.2024 23:59:59</v>
      </c>
    </row>
    <row r="2452" spans="1:5" x14ac:dyDescent="0.3">
      <c r="A2452" s="148" t="s">
        <v>712</v>
      </c>
      <c r="B2452" s="148"/>
      <c r="C2452" s="149">
        <v>123.74</v>
      </c>
      <c r="D2452" t="str">
        <f t="shared" si="78"/>
        <v>Начисление услуг 00000003893 от 30.04.2024 23:59:59</v>
      </c>
      <c r="E2452" t="str">
        <f t="shared" si="79"/>
        <v>л/с №0000000092183</v>
      </c>
    </row>
    <row r="2453" spans="1:5" x14ac:dyDescent="0.3">
      <c r="A2453" s="150" t="s">
        <v>883</v>
      </c>
      <c r="B2453" s="150"/>
      <c r="C2453" s="149">
        <v>123.74</v>
      </c>
      <c r="D2453" t="str">
        <f t="shared" si="78"/>
        <v>л/с №0000000092183</v>
      </c>
      <c r="E2453" t="str">
        <f t="shared" si="79"/>
        <v>4МР/ДУ-3/ММ-81</v>
      </c>
    </row>
    <row r="2454" spans="1:5" x14ac:dyDescent="0.3">
      <c r="A2454" s="148" t="s">
        <v>366</v>
      </c>
      <c r="B2454" s="148" t="s">
        <v>367</v>
      </c>
      <c r="C2454" s="149">
        <v>123.74</v>
      </c>
      <c r="D2454" t="str">
        <f t="shared" si="78"/>
        <v>4МР/ДУ-3/ММ-81</v>
      </c>
      <c r="E2454" t="str">
        <f t="shared" si="79"/>
        <v>Начисление услуг 00000003893 от 30.04.2024 23:59:59</v>
      </c>
    </row>
    <row r="2455" spans="1:5" x14ac:dyDescent="0.3">
      <c r="A2455" s="148" t="s">
        <v>713</v>
      </c>
      <c r="B2455" s="148"/>
      <c r="C2455" s="149">
        <v>123.74</v>
      </c>
      <c r="D2455" t="str">
        <f t="shared" si="78"/>
        <v>Начисление услуг 00000003893 от 30.04.2024 23:59:59</v>
      </c>
      <c r="E2455" t="str">
        <f t="shared" si="79"/>
        <v>л/с №0000000092447</v>
      </c>
    </row>
    <row r="2456" spans="1:5" x14ac:dyDescent="0.3">
      <c r="A2456" s="150" t="s">
        <v>883</v>
      </c>
      <c r="B2456" s="150"/>
      <c r="C2456" s="149">
        <v>123.74</v>
      </c>
      <c r="D2456" t="str">
        <f t="shared" si="78"/>
        <v>л/с №0000000092447</v>
      </c>
      <c r="E2456" t="str">
        <f t="shared" si="79"/>
        <v>4МР/ДУ-3/ММ-82</v>
      </c>
    </row>
    <row r="2457" spans="1:5" x14ac:dyDescent="0.3">
      <c r="A2457" s="148" t="s">
        <v>368</v>
      </c>
      <c r="B2457" s="148" t="s">
        <v>369</v>
      </c>
      <c r="C2457" s="149">
        <v>123.74</v>
      </c>
      <c r="D2457" t="str">
        <f t="shared" si="78"/>
        <v>4МР/ДУ-3/ММ-82</v>
      </c>
      <c r="E2457" t="str">
        <f t="shared" si="79"/>
        <v>Начисление услуг 00000003893 от 30.04.2024 23:59:59</v>
      </c>
    </row>
    <row r="2458" spans="1:5" x14ac:dyDescent="0.3">
      <c r="A2458" s="148" t="s">
        <v>714</v>
      </c>
      <c r="B2458" s="148"/>
      <c r="C2458" s="149">
        <v>123.74</v>
      </c>
      <c r="D2458" t="str">
        <f t="shared" si="78"/>
        <v>Начисление услуг 00000003893 от 30.04.2024 23:59:59</v>
      </c>
      <c r="E2458" t="str">
        <f t="shared" si="79"/>
        <v>л/с №0000000104285</v>
      </c>
    </row>
    <row r="2459" spans="1:5" x14ac:dyDescent="0.3">
      <c r="A2459" s="150" t="s">
        <v>883</v>
      </c>
      <c r="B2459" s="150"/>
      <c r="C2459" s="149">
        <v>123.74</v>
      </c>
      <c r="D2459" t="str">
        <f t="shared" si="78"/>
        <v>л/с №0000000104285</v>
      </c>
      <c r="E2459" t="str">
        <f t="shared" si="79"/>
        <v>4МР/ДУ-3/ММ-83</v>
      </c>
    </row>
    <row r="2460" spans="1:5" x14ac:dyDescent="0.3">
      <c r="A2460" s="148" t="s">
        <v>370</v>
      </c>
      <c r="B2460" s="148" t="s">
        <v>371</v>
      </c>
      <c r="C2460" s="149">
        <v>123.74</v>
      </c>
      <c r="D2460" t="str">
        <f t="shared" si="78"/>
        <v>4МР/ДУ-3/ММ-83</v>
      </c>
      <c r="E2460" t="str">
        <f t="shared" si="79"/>
        <v>Начисление услуг 00000003893 от 30.04.2024 23:59:59</v>
      </c>
    </row>
    <row r="2461" spans="1:5" x14ac:dyDescent="0.3">
      <c r="A2461" s="148" t="s">
        <v>715</v>
      </c>
      <c r="B2461" s="148"/>
      <c r="C2461" s="149">
        <v>123.74</v>
      </c>
      <c r="D2461" t="str">
        <f t="shared" si="78"/>
        <v>Начисление услуг 00000003893 от 30.04.2024 23:59:59</v>
      </c>
      <c r="E2461" t="str">
        <f t="shared" si="79"/>
        <v>л/с №0000000089532</v>
      </c>
    </row>
    <row r="2462" spans="1:5" x14ac:dyDescent="0.3">
      <c r="A2462" s="150" t="s">
        <v>883</v>
      </c>
      <c r="B2462" s="150"/>
      <c r="C2462" s="149">
        <v>123.74</v>
      </c>
      <c r="D2462" t="str">
        <f t="shared" si="78"/>
        <v>л/с №0000000089532</v>
      </c>
      <c r="E2462" t="str">
        <f t="shared" si="79"/>
        <v>4МР/ДУ-3/ММ-84</v>
      </c>
    </row>
    <row r="2463" spans="1:5" x14ac:dyDescent="0.3">
      <c r="A2463" s="148" t="s">
        <v>372</v>
      </c>
      <c r="B2463" s="148" t="s">
        <v>373</v>
      </c>
      <c r="C2463" s="149">
        <v>123.74</v>
      </c>
      <c r="D2463" t="str">
        <f t="shared" si="78"/>
        <v>4МР/ДУ-3/ММ-84</v>
      </c>
      <c r="E2463" t="str">
        <f t="shared" si="79"/>
        <v>Начисление услуг 00000003893 от 30.04.2024 23:59:59</v>
      </c>
    </row>
    <row r="2464" spans="1:5" x14ac:dyDescent="0.3">
      <c r="A2464" s="148" t="s">
        <v>716</v>
      </c>
      <c r="B2464" s="148"/>
      <c r="C2464" s="149">
        <v>123.74</v>
      </c>
      <c r="D2464" t="str">
        <f t="shared" si="78"/>
        <v>Начисление услуг 00000003893 от 30.04.2024 23:59:59</v>
      </c>
      <c r="E2464" t="str">
        <f t="shared" si="79"/>
        <v>л/с №0000000090503</v>
      </c>
    </row>
    <row r="2465" spans="1:5" x14ac:dyDescent="0.3">
      <c r="A2465" s="150" t="s">
        <v>883</v>
      </c>
      <c r="B2465" s="150"/>
      <c r="C2465" s="149">
        <v>123.74</v>
      </c>
      <c r="D2465" t="str">
        <f t="shared" si="78"/>
        <v>л/с №0000000090503</v>
      </c>
      <c r="E2465" t="str">
        <f t="shared" si="79"/>
        <v>4МР/ДУ-3/ММ-85</v>
      </c>
    </row>
    <row r="2466" spans="1:5" x14ac:dyDescent="0.3">
      <c r="A2466" s="148" t="s">
        <v>374</v>
      </c>
      <c r="B2466" s="148" t="s">
        <v>375</v>
      </c>
      <c r="C2466" s="149">
        <v>123.74</v>
      </c>
      <c r="D2466" t="str">
        <f t="shared" si="78"/>
        <v>4МР/ДУ-3/ММ-85</v>
      </c>
      <c r="E2466" t="str">
        <f t="shared" si="79"/>
        <v>Начисление услуг 00000003893 от 30.04.2024 23:59:59</v>
      </c>
    </row>
    <row r="2467" spans="1:5" x14ac:dyDescent="0.3">
      <c r="A2467" s="148" t="s">
        <v>717</v>
      </c>
      <c r="B2467" s="148"/>
      <c r="C2467" s="149">
        <v>123.74</v>
      </c>
      <c r="D2467" t="str">
        <f t="shared" si="78"/>
        <v>Начисление услуг 00000003893 от 30.04.2024 23:59:59</v>
      </c>
      <c r="E2467" t="str">
        <f t="shared" si="79"/>
        <v>л/с №0000000090504</v>
      </c>
    </row>
    <row r="2468" spans="1:5" x14ac:dyDescent="0.3">
      <c r="A2468" s="150" t="s">
        <v>883</v>
      </c>
      <c r="B2468" s="150"/>
      <c r="C2468" s="149">
        <v>123.74</v>
      </c>
      <c r="D2468" t="str">
        <f t="shared" si="78"/>
        <v>л/с №0000000090504</v>
      </c>
      <c r="E2468" t="str">
        <f t="shared" si="79"/>
        <v>4МР/ДУ-3/ММ-86</v>
      </c>
    </row>
    <row r="2469" spans="1:5" x14ac:dyDescent="0.3">
      <c r="A2469" s="148" t="s">
        <v>376</v>
      </c>
      <c r="B2469" s="148" t="s">
        <v>377</v>
      </c>
      <c r="C2469" s="149">
        <v>123.74</v>
      </c>
      <c r="D2469" t="str">
        <f t="shared" si="78"/>
        <v>4МР/ДУ-3/ММ-86</v>
      </c>
      <c r="E2469" t="str">
        <f t="shared" si="79"/>
        <v>Начисление услуг 00000003893 от 30.04.2024 23:59:59</v>
      </c>
    </row>
    <row r="2470" spans="1:5" x14ac:dyDescent="0.3">
      <c r="A2470" s="148" t="s">
        <v>718</v>
      </c>
      <c r="B2470" s="148"/>
      <c r="C2470" s="149">
        <v>123.74</v>
      </c>
      <c r="D2470" t="str">
        <f t="shared" si="78"/>
        <v>Начисление услуг 00000003893 от 30.04.2024 23:59:59</v>
      </c>
      <c r="E2470" t="str">
        <f t="shared" si="79"/>
        <v>л/с №0000000089533</v>
      </c>
    </row>
    <row r="2471" spans="1:5" x14ac:dyDescent="0.3">
      <c r="A2471" s="150" t="s">
        <v>883</v>
      </c>
      <c r="B2471" s="150"/>
      <c r="C2471" s="149">
        <v>123.74</v>
      </c>
      <c r="D2471" t="str">
        <f t="shared" si="78"/>
        <v>л/с №0000000089533</v>
      </c>
      <c r="E2471" t="str">
        <f t="shared" si="79"/>
        <v>4МР/ДУ-3/ММ-87</v>
      </c>
    </row>
    <row r="2472" spans="1:5" x14ac:dyDescent="0.3">
      <c r="A2472" s="148" t="s">
        <v>378</v>
      </c>
      <c r="B2472" s="148" t="s">
        <v>379</v>
      </c>
      <c r="C2472" s="149">
        <v>123.74</v>
      </c>
      <c r="D2472" t="str">
        <f t="shared" si="78"/>
        <v>4МР/ДУ-3/ММ-87</v>
      </c>
      <c r="E2472" t="str">
        <f t="shared" si="79"/>
        <v>Начисление услуг 00000003893 от 30.04.2024 23:59:59</v>
      </c>
    </row>
    <row r="2473" spans="1:5" x14ac:dyDescent="0.3">
      <c r="A2473" s="148" t="s">
        <v>719</v>
      </c>
      <c r="B2473" s="148"/>
      <c r="C2473" s="149">
        <v>123.74</v>
      </c>
      <c r="D2473" t="str">
        <f t="shared" si="78"/>
        <v>Начисление услуг 00000003893 от 30.04.2024 23:59:59</v>
      </c>
      <c r="E2473" t="str">
        <f t="shared" si="79"/>
        <v>л/с №0000000130348</v>
      </c>
    </row>
    <row r="2474" spans="1:5" x14ac:dyDescent="0.3">
      <c r="A2474" s="150" t="s">
        <v>883</v>
      </c>
      <c r="B2474" s="150"/>
      <c r="C2474" s="149">
        <v>123.74</v>
      </c>
      <c r="D2474" t="str">
        <f t="shared" ref="D2474:D2537" si="80">A2475</f>
        <v>л/с №0000000130348</v>
      </c>
      <c r="E2474" t="str">
        <f t="shared" ref="E2474:E2537" si="81">A2476</f>
        <v>МР/ДУ-3/ММ-88</v>
      </c>
    </row>
    <row r="2475" spans="1:5" x14ac:dyDescent="0.3">
      <c r="A2475" s="148" t="s">
        <v>380</v>
      </c>
      <c r="B2475" s="148" t="s">
        <v>381</v>
      </c>
      <c r="C2475" s="149">
        <v>123.74</v>
      </c>
      <c r="D2475" t="str">
        <f t="shared" si="80"/>
        <v>МР/ДУ-3/ММ-88</v>
      </c>
      <c r="E2475" t="str">
        <f t="shared" si="81"/>
        <v>Начисление услуг 00000003893 от 30.04.2024 23:59:59</v>
      </c>
    </row>
    <row r="2476" spans="1:5" x14ac:dyDescent="0.3">
      <c r="A2476" s="148" t="s">
        <v>720</v>
      </c>
      <c r="B2476" s="148"/>
      <c r="C2476" s="149">
        <v>123.74</v>
      </c>
      <c r="D2476" t="str">
        <f t="shared" si="80"/>
        <v>Начисление услуг 00000003893 от 30.04.2024 23:59:59</v>
      </c>
      <c r="E2476" t="str">
        <f t="shared" si="81"/>
        <v>л/с №0000000092365</v>
      </c>
    </row>
    <row r="2477" spans="1:5" x14ac:dyDescent="0.3">
      <c r="A2477" s="150" t="s">
        <v>883</v>
      </c>
      <c r="B2477" s="150"/>
      <c r="C2477" s="149">
        <v>123.74</v>
      </c>
      <c r="D2477" t="str">
        <f t="shared" si="80"/>
        <v>л/с №0000000092365</v>
      </c>
      <c r="E2477" t="str">
        <f t="shared" si="81"/>
        <v>4МР/ДУ-3/ММ-89</v>
      </c>
    </row>
    <row r="2478" spans="1:5" x14ac:dyDescent="0.3">
      <c r="A2478" s="148" t="s">
        <v>382</v>
      </c>
      <c r="B2478" s="148" t="s">
        <v>383</v>
      </c>
      <c r="C2478" s="149">
        <v>123.74</v>
      </c>
      <c r="D2478" t="str">
        <f t="shared" si="80"/>
        <v>4МР/ДУ-3/ММ-89</v>
      </c>
      <c r="E2478" t="str">
        <f t="shared" si="81"/>
        <v>Начисление услуг 00000003893 от 30.04.2024 23:59:59</v>
      </c>
    </row>
    <row r="2479" spans="1:5" x14ac:dyDescent="0.3">
      <c r="A2479" s="148" t="s">
        <v>721</v>
      </c>
      <c r="B2479" s="148"/>
      <c r="C2479" s="149">
        <v>123.74</v>
      </c>
      <c r="D2479" t="str">
        <f t="shared" si="80"/>
        <v>Начисление услуг 00000003893 от 30.04.2024 23:59:59</v>
      </c>
      <c r="E2479" t="str">
        <f t="shared" si="81"/>
        <v>л/с №0000000089486</v>
      </c>
    </row>
    <row r="2480" spans="1:5" x14ac:dyDescent="0.3">
      <c r="A2480" s="150" t="s">
        <v>883</v>
      </c>
      <c r="B2480" s="150"/>
      <c r="C2480" s="149">
        <v>123.74</v>
      </c>
      <c r="D2480" t="str">
        <f t="shared" si="80"/>
        <v>л/с №0000000089486</v>
      </c>
      <c r="E2480" t="str">
        <f t="shared" si="81"/>
        <v>4МР/ДУ-3/ММ-09</v>
      </c>
    </row>
    <row r="2481" spans="1:5" x14ac:dyDescent="0.3">
      <c r="A2481" s="148" t="s">
        <v>384</v>
      </c>
      <c r="B2481" s="148" t="s">
        <v>385</v>
      </c>
      <c r="C2481" s="149">
        <v>123.74</v>
      </c>
      <c r="D2481" t="str">
        <f t="shared" si="80"/>
        <v>4МР/ДУ-3/ММ-09</v>
      </c>
      <c r="E2481" t="str">
        <f t="shared" si="81"/>
        <v>Начисление услуг 00000003893 от 30.04.2024 23:59:59</v>
      </c>
    </row>
    <row r="2482" spans="1:5" x14ac:dyDescent="0.3">
      <c r="A2482" s="148" t="s">
        <v>722</v>
      </c>
      <c r="B2482" s="148"/>
      <c r="C2482" s="149">
        <v>123.74</v>
      </c>
      <c r="D2482" t="str">
        <f t="shared" si="80"/>
        <v>Начисление услуг 00000003893 от 30.04.2024 23:59:59</v>
      </c>
      <c r="E2482" t="str">
        <f t="shared" si="81"/>
        <v>л/с №0000000089534</v>
      </c>
    </row>
    <row r="2483" spans="1:5" x14ac:dyDescent="0.3">
      <c r="A2483" s="150" t="s">
        <v>883</v>
      </c>
      <c r="B2483" s="150"/>
      <c r="C2483" s="149">
        <v>123.74</v>
      </c>
      <c r="D2483" t="str">
        <f t="shared" si="80"/>
        <v>л/с №0000000089534</v>
      </c>
      <c r="E2483" t="str">
        <f t="shared" si="81"/>
        <v>4МР/ДУ-3/ММ-90</v>
      </c>
    </row>
    <row r="2484" spans="1:5" x14ac:dyDescent="0.3">
      <c r="A2484" s="148" t="s">
        <v>386</v>
      </c>
      <c r="B2484" s="148" t="s">
        <v>387</v>
      </c>
      <c r="C2484" s="149">
        <v>123.74</v>
      </c>
      <c r="D2484" t="str">
        <f t="shared" si="80"/>
        <v>4МР/ДУ-3/ММ-90</v>
      </c>
      <c r="E2484" t="str">
        <f t="shared" si="81"/>
        <v>Начисление услуг 00000003893 от 30.04.2024 23:59:59</v>
      </c>
    </row>
    <row r="2485" spans="1:5" x14ac:dyDescent="0.3">
      <c r="A2485" s="148" t="s">
        <v>723</v>
      </c>
      <c r="B2485" s="148"/>
      <c r="C2485" s="149">
        <v>123.74</v>
      </c>
      <c r="D2485" t="str">
        <f t="shared" si="80"/>
        <v>Начисление услуг 00000003893 от 30.04.2024 23:59:59</v>
      </c>
      <c r="E2485" t="str">
        <f t="shared" si="81"/>
        <v>л/с №0000000147063</v>
      </c>
    </row>
    <row r="2486" spans="1:5" x14ac:dyDescent="0.3">
      <c r="A2486" s="150" t="s">
        <v>883</v>
      </c>
      <c r="B2486" s="150"/>
      <c r="C2486" s="149">
        <v>123.74</v>
      </c>
      <c r="D2486" t="str">
        <f t="shared" si="80"/>
        <v>л/с №0000000147063</v>
      </c>
      <c r="E2486" t="str">
        <f t="shared" si="81"/>
        <v>4МР/ДУ-3/ММ-91/ВТОР</v>
      </c>
    </row>
    <row r="2487" spans="1:5" x14ac:dyDescent="0.3">
      <c r="A2487" s="148" t="s">
        <v>388</v>
      </c>
      <c r="B2487" s="148" t="s">
        <v>389</v>
      </c>
      <c r="C2487" s="149">
        <v>123.74</v>
      </c>
      <c r="D2487" t="str">
        <f t="shared" si="80"/>
        <v>4МР/ДУ-3/ММ-91/ВТОР</v>
      </c>
      <c r="E2487" t="str">
        <f t="shared" si="81"/>
        <v>Начисление услуг 00000003893 от 30.04.2024 23:59:59</v>
      </c>
    </row>
    <row r="2488" spans="1:5" x14ac:dyDescent="0.3">
      <c r="A2488" s="148" t="s">
        <v>724</v>
      </c>
      <c r="B2488" s="148"/>
      <c r="C2488" s="149">
        <v>123.74</v>
      </c>
      <c r="D2488" t="str">
        <f t="shared" si="80"/>
        <v>Начисление услуг 00000003893 от 30.04.2024 23:59:59</v>
      </c>
      <c r="E2488" t="str">
        <f t="shared" si="81"/>
        <v>л/с №0000000089535</v>
      </c>
    </row>
    <row r="2489" spans="1:5" x14ac:dyDescent="0.3">
      <c r="A2489" s="150" t="s">
        <v>883</v>
      </c>
      <c r="B2489" s="150"/>
      <c r="C2489" s="149">
        <v>123.74</v>
      </c>
      <c r="D2489" t="str">
        <f t="shared" si="80"/>
        <v>л/с №0000000089535</v>
      </c>
      <c r="E2489" t="str">
        <f t="shared" si="81"/>
        <v>4МР/ДУ-3/ММ-92</v>
      </c>
    </row>
    <row r="2490" spans="1:5" x14ac:dyDescent="0.3">
      <c r="A2490" s="148" t="s">
        <v>390</v>
      </c>
      <c r="B2490" s="148" t="s">
        <v>391</v>
      </c>
      <c r="C2490" s="149">
        <v>123.74</v>
      </c>
      <c r="D2490" t="str">
        <f t="shared" si="80"/>
        <v>4МР/ДУ-3/ММ-92</v>
      </c>
      <c r="E2490" t="str">
        <f t="shared" si="81"/>
        <v>Начисление услуг 00000003893 от 30.04.2024 23:59:59</v>
      </c>
    </row>
    <row r="2491" spans="1:5" x14ac:dyDescent="0.3">
      <c r="A2491" s="148" t="s">
        <v>725</v>
      </c>
      <c r="B2491" s="148"/>
      <c r="C2491" s="149">
        <v>123.74</v>
      </c>
      <c r="D2491" t="str">
        <f t="shared" si="80"/>
        <v>Начисление услуг 00000003893 от 30.04.2024 23:59:59</v>
      </c>
      <c r="E2491" t="str">
        <f t="shared" si="81"/>
        <v>л/с №0000000089536</v>
      </c>
    </row>
    <row r="2492" spans="1:5" x14ac:dyDescent="0.3">
      <c r="A2492" s="150" t="s">
        <v>883</v>
      </c>
      <c r="B2492" s="150"/>
      <c r="C2492" s="149">
        <v>123.74</v>
      </c>
      <c r="D2492" t="str">
        <f t="shared" si="80"/>
        <v>л/с №0000000089536</v>
      </c>
      <c r="E2492" t="str">
        <f t="shared" si="81"/>
        <v>4МР/ДУ-3/ММ-93</v>
      </c>
    </row>
    <row r="2493" spans="1:5" x14ac:dyDescent="0.3">
      <c r="A2493" s="148" t="s">
        <v>392</v>
      </c>
      <c r="B2493" s="148" t="s">
        <v>393</v>
      </c>
      <c r="C2493" s="149">
        <v>123.74</v>
      </c>
      <c r="D2493" t="str">
        <f t="shared" si="80"/>
        <v>4МР/ДУ-3/ММ-93</v>
      </c>
      <c r="E2493" t="str">
        <f t="shared" si="81"/>
        <v>Начисление услуг 00000003893 от 30.04.2024 23:59:59</v>
      </c>
    </row>
    <row r="2494" spans="1:5" x14ac:dyDescent="0.3">
      <c r="A2494" s="148" t="s">
        <v>726</v>
      </c>
      <c r="B2494" s="148"/>
      <c r="C2494" s="149">
        <v>123.74</v>
      </c>
      <c r="D2494" t="str">
        <f t="shared" si="80"/>
        <v>Начисление услуг 00000003893 от 30.04.2024 23:59:59</v>
      </c>
      <c r="E2494" t="str">
        <f t="shared" si="81"/>
        <v>л/с №0000000104546</v>
      </c>
    </row>
    <row r="2495" spans="1:5" x14ac:dyDescent="0.3">
      <c r="A2495" s="150" t="s">
        <v>883</v>
      </c>
      <c r="B2495" s="150"/>
      <c r="C2495" s="149">
        <v>123.74</v>
      </c>
      <c r="D2495" t="str">
        <f t="shared" si="80"/>
        <v>л/с №0000000104546</v>
      </c>
      <c r="E2495" t="str">
        <f t="shared" si="81"/>
        <v>4МР/ДУ-3/ММ-94</v>
      </c>
    </row>
    <row r="2496" spans="1:5" x14ac:dyDescent="0.3">
      <c r="A2496" s="148" t="s">
        <v>394</v>
      </c>
      <c r="B2496" s="148" t="s">
        <v>395</v>
      </c>
      <c r="C2496" s="149">
        <v>123.74</v>
      </c>
      <c r="D2496" t="str">
        <f t="shared" si="80"/>
        <v>4МР/ДУ-3/ММ-94</v>
      </c>
      <c r="E2496" t="str">
        <f t="shared" si="81"/>
        <v>Начисление услуг 00000003893 от 30.04.2024 23:59:59</v>
      </c>
    </row>
    <row r="2497" spans="1:5" x14ac:dyDescent="0.3">
      <c r="A2497" s="148" t="s">
        <v>727</v>
      </c>
      <c r="B2497" s="148"/>
      <c r="C2497" s="149">
        <v>123.74</v>
      </c>
      <c r="D2497" t="str">
        <f t="shared" si="80"/>
        <v>Начисление услуг 00000003893 от 30.04.2024 23:59:59</v>
      </c>
      <c r="E2497" t="str">
        <f t="shared" si="81"/>
        <v>л/с №0000000095977</v>
      </c>
    </row>
    <row r="2498" spans="1:5" x14ac:dyDescent="0.3">
      <c r="A2498" s="150" t="s">
        <v>883</v>
      </c>
      <c r="B2498" s="150"/>
      <c r="C2498" s="149">
        <v>123.74</v>
      </c>
      <c r="D2498" t="str">
        <f t="shared" si="80"/>
        <v>л/с №0000000095977</v>
      </c>
      <c r="E2498" t="str">
        <f t="shared" si="81"/>
        <v>4МР/ДУ-3/ММ-95/ВТОР</v>
      </c>
    </row>
    <row r="2499" spans="1:5" x14ac:dyDescent="0.3">
      <c r="A2499" s="148" t="s">
        <v>396</v>
      </c>
      <c r="B2499" s="148" t="s">
        <v>397</v>
      </c>
      <c r="C2499" s="149">
        <v>123.74</v>
      </c>
      <c r="D2499" t="str">
        <f t="shared" si="80"/>
        <v>4МР/ДУ-3/ММ-95/ВТОР</v>
      </c>
      <c r="E2499" t="str">
        <f t="shared" si="81"/>
        <v>Начисление услуг 00000003893 от 30.04.2024 23:59:59</v>
      </c>
    </row>
    <row r="2500" spans="1:5" x14ac:dyDescent="0.3">
      <c r="A2500" s="148" t="s">
        <v>728</v>
      </c>
      <c r="B2500" s="148"/>
      <c r="C2500" s="149">
        <v>123.74</v>
      </c>
      <c r="D2500" t="str">
        <f t="shared" si="80"/>
        <v>Начисление услуг 00000003893 от 30.04.2024 23:59:59</v>
      </c>
      <c r="E2500" t="str">
        <f t="shared" si="81"/>
        <v>л/с №0000000093924</v>
      </c>
    </row>
    <row r="2501" spans="1:5" x14ac:dyDescent="0.3">
      <c r="A2501" s="150" t="s">
        <v>883</v>
      </c>
      <c r="B2501" s="150"/>
      <c r="C2501" s="149">
        <v>123.74</v>
      </c>
      <c r="D2501" t="str">
        <f t="shared" si="80"/>
        <v>л/с №0000000093924</v>
      </c>
      <c r="E2501" t="str">
        <f t="shared" si="81"/>
        <v>4МР/ДУ-3/КЛ-10</v>
      </c>
    </row>
    <row r="2502" spans="1:5" x14ac:dyDescent="0.3">
      <c r="A2502" s="148" t="s">
        <v>398</v>
      </c>
      <c r="B2502" s="148" t="s">
        <v>399</v>
      </c>
      <c r="C2502" s="149">
        <v>31.63</v>
      </c>
      <c r="D2502" t="str">
        <f t="shared" si="80"/>
        <v>4МР/ДУ-3/КЛ-10</v>
      </c>
      <c r="E2502" t="str">
        <f t="shared" si="81"/>
        <v>Начисление услуг 00000003893 от 30.04.2024 23:59:59</v>
      </c>
    </row>
    <row r="2503" spans="1:5" x14ac:dyDescent="0.3">
      <c r="A2503" s="148" t="s">
        <v>729</v>
      </c>
      <c r="B2503" s="148"/>
      <c r="C2503" s="149">
        <v>31.63</v>
      </c>
      <c r="D2503" t="str">
        <f t="shared" si="80"/>
        <v>Начисление услуг 00000003893 от 30.04.2024 23:59:59</v>
      </c>
      <c r="E2503" t="str">
        <f t="shared" si="81"/>
        <v>л/с №0000000093925</v>
      </c>
    </row>
    <row r="2504" spans="1:5" x14ac:dyDescent="0.3">
      <c r="A2504" s="150" t="s">
        <v>883</v>
      </c>
      <c r="B2504" s="150"/>
      <c r="C2504" s="149">
        <v>31.63</v>
      </c>
      <c r="D2504" t="str">
        <f t="shared" si="80"/>
        <v>л/с №0000000093925</v>
      </c>
      <c r="E2504" t="str">
        <f t="shared" si="81"/>
        <v>4МР/ДУ-3/КЛ-11</v>
      </c>
    </row>
    <row r="2505" spans="1:5" x14ac:dyDescent="0.3">
      <c r="A2505" s="148" t="s">
        <v>400</v>
      </c>
      <c r="B2505" s="148" t="s">
        <v>401</v>
      </c>
      <c r="C2505" s="149">
        <v>31.63</v>
      </c>
      <c r="D2505" t="str">
        <f t="shared" si="80"/>
        <v>4МР/ДУ-3/КЛ-11</v>
      </c>
      <c r="E2505" t="str">
        <f t="shared" si="81"/>
        <v>Начисление услуг 00000003893 от 30.04.2024 23:59:59</v>
      </c>
    </row>
    <row r="2506" spans="1:5" x14ac:dyDescent="0.3">
      <c r="A2506" s="148" t="s">
        <v>730</v>
      </c>
      <c r="B2506" s="148"/>
      <c r="C2506" s="149">
        <v>31.63</v>
      </c>
      <c r="D2506" t="str">
        <f t="shared" si="80"/>
        <v>Начисление услуг 00000003893 от 30.04.2024 23:59:59</v>
      </c>
      <c r="E2506" t="str">
        <f t="shared" si="81"/>
        <v>л/с №0000000093705</v>
      </c>
    </row>
    <row r="2507" spans="1:5" x14ac:dyDescent="0.3">
      <c r="A2507" s="150" t="s">
        <v>883</v>
      </c>
      <c r="B2507" s="150"/>
      <c r="C2507" s="149">
        <v>31.63</v>
      </c>
      <c r="D2507" t="str">
        <f t="shared" si="80"/>
        <v>л/с №0000000093705</v>
      </c>
      <c r="E2507" t="str">
        <f t="shared" si="81"/>
        <v>4МР/ДУ-3/КЛ-12</v>
      </c>
    </row>
    <row r="2508" spans="1:5" x14ac:dyDescent="0.3">
      <c r="A2508" s="148" t="s">
        <v>402</v>
      </c>
      <c r="B2508" s="148" t="s">
        <v>403</v>
      </c>
      <c r="C2508" s="149">
        <v>31.63</v>
      </c>
      <c r="D2508" t="str">
        <f t="shared" si="80"/>
        <v>4МР/ДУ-3/КЛ-12</v>
      </c>
      <c r="E2508" t="str">
        <f t="shared" si="81"/>
        <v>Начисление услуг 00000003893 от 30.04.2024 23:59:59</v>
      </c>
    </row>
    <row r="2509" spans="1:5" x14ac:dyDescent="0.3">
      <c r="A2509" s="148" t="s">
        <v>731</v>
      </c>
      <c r="B2509" s="148"/>
      <c r="C2509" s="149">
        <v>31.63</v>
      </c>
      <c r="D2509" t="str">
        <f t="shared" si="80"/>
        <v>Начисление услуг 00000003893 от 30.04.2024 23:59:59</v>
      </c>
      <c r="E2509" t="str">
        <f t="shared" si="81"/>
        <v>л/с №0000000094407</v>
      </c>
    </row>
    <row r="2510" spans="1:5" x14ac:dyDescent="0.3">
      <c r="A2510" s="150" t="s">
        <v>883</v>
      </c>
      <c r="B2510" s="150"/>
      <c r="C2510" s="149">
        <v>31.63</v>
      </c>
      <c r="D2510" t="str">
        <f t="shared" si="80"/>
        <v>л/с №0000000094407</v>
      </c>
      <c r="E2510" t="str">
        <f t="shared" si="81"/>
        <v>4МР/ДУ-3/КЛ-13</v>
      </c>
    </row>
    <row r="2511" spans="1:5" x14ac:dyDescent="0.3">
      <c r="A2511" s="148" t="s">
        <v>404</v>
      </c>
      <c r="B2511" s="148" t="s">
        <v>405</v>
      </c>
      <c r="C2511" s="149">
        <v>31.63</v>
      </c>
      <c r="D2511" t="str">
        <f t="shared" si="80"/>
        <v>4МР/ДУ-3/КЛ-13</v>
      </c>
      <c r="E2511" t="str">
        <f t="shared" si="81"/>
        <v>Начисление услуг 00000003893 от 30.04.2024 23:59:59</v>
      </c>
    </row>
    <row r="2512" spans="1:5" x14ac:dyDescent="0.3">
      <c r="A2512" s="148" t="s">
        <v>732</v>
      </c>
      <c r="B2512" s="148"/>
      <c r="C2512" s="149">
        <v>31.63</v>
      </c>
      <c r="D2512" t="str">
        <f t="shared" si="80"/>
        <v>Начисление услуг 00000003893 от 30.04.2024 23:59:59</v>
      </c>
      <c r="E2512" t="str">
        <f t="shared" si="81"/>
        <v>л/с №0000000094848</v>
      </c>
    </row>
    <row r="2513" spans="1:5" x14ac:dyDescent="0.3">
      <c r="A2513" s="150" t="s">
        <v>883</v>
      </c>
      <c r="B2513" s="150"/>
      <c r="C2513" s="149">
        <v>31.63</v>
      </c>
      <c r="D2513" t="str">
        <f t="shared" si="80"/>
        <v>л/с №0000000094848</v>
      </c>
      <c r="E2513" t="str">
        <f t="shared" si="81"/>
        <v>4МР/ДУ-3/КЛ-14</v>
      </c>
    </row>
    <row r="2514" spans="1:5" x14ac:dyDescent="0.3">
      <c r="A2514" s="148" t="s">
        <v>406</v>
      </c>
      <c r="B2514" s="148" t="s">
        <v>407</v>
      </c>
      <c r="C2514" s="149">
        <v>48.38</v>
      </c>
      <c r="D2514" t="str">
        <f t="shared" si="80"/>
        <v>4МР/ДУ-3/КЛ-14</v>
      </c>
      <c r="E2514" t="str">
        <f t="shared" si="81"/>
        <v>Начисление услуг 00000003893 от 30.04.2024 23:59:59</v>
      </c>
    </row>
    <row r="2515" spans="1:5" x14ac:dyDescent="0.3">
      <c r="A2515" s="148" t="s">
        <v>733</v>
      </c>
      <c r="B2515" s="148"/>
      <c r="C2515" s="149">
        <v>48.38</v>
      </c>
      <c r="D2515" t="str">
        <f t="shared" si="80"/>
        <v>Начисление услуг 00000003893 от 30.04.2024 23:59:59</v>
      </c>
      <c r="E2515" t="str">
        <f t="shared" si="81"/>
        <v>л/с №0000000093699</v>
      </c>
    </row>
    <row r="2516" spans="1:5" x14ac:dyDescent="0.3">
      <c r="A2516" s="150" t="s">
        <v>883</v>
      </c>
      <c r="B2516" s="150"/>
      <c r="C2516" s="149">
        <v>48.38</v>
      </c>
      <c r="D2516" t="str">
        <f t="shared" si="80"/>
        <v>л/с №0000000093699</v>
      </c>
      <c r="E2516" t="str">
        <f t="shared" si="81"/>
        <v>4МР/ДУ-3/КЛ-15</v>
      </c>
    </row>
    <row r="2517" spans="1:5" x14ac:dyDescent="0.3">
      <c r="A2517" s="148" t="s">
        <v>408</v>
      </c>
      <c r="B2517" s="148" t="s">
        <v>409</v>
      </c>
      <c r="C2517" s="149">
        <v>26.05</v>
      </c>
      <c r="D2517" t="str">
        <f t="shared" si="80"/>
        <v>4МР/ДУ-3/КЛ-15</v>
      </c>
      <c r="E2517" t="str">
        <f t="shared" si="81"/>
        <v>Начисление услуг 00000003893 от 30.04.2024 23:59:59</v>
      </c>
    </row>
    <row r="2518" spans="1:5" x14ac:dyDescent="0.3">
      <c r="A2518" s="148" t="s">
        <v>734</v>
      </c>
      <c r="B2518" s="148"/>
      <c r="C2518" s="149">
        <v>26.05</v>
      </c>
      <c r="D2518" t="str">
        <f t="shared" si="80"/>
        <v>Начисление услуг 00000003893 от 30.04.2024 23:59:59</v>
      </c>
      <c r="E2518" t="str">
        <f t="shared" si="81"/>
        <v>л/с №0000000095818</v>
      </c>
    </row>
    <row r="2519" spans="1:5" x14ac:dyDescent="0.3">
      <c r="A2519" s="150" t="s">
        <v>883</v>
      </c>
      <c r="B2519" s="150"/>
      <c r="C2519" s="149">
        <v>26.05</v>
      </c>
      <c r="D2519" t="str">
        <f t="shared" si="80"/>
        <v>л/с №0000000095818</v>
      </c>
      <c r="E2519" t="str">
        <f t="shared" si="81"/>
        <v>4МР/ДУ-3/КЛ-16</v>
      </c>
    </row>
    <row r="2520" spans="1:5" x14ac:dyDescent="0.3">
      <c r="A2520" s="148" t="s">
        <v>410</v>
      </c>
      <c r="B2520" s="148" t="s">
        <v>411</v>
      </c>
      <c r="C2520" s="149">
        <v>25.12</v>
      </c>
      <c r="D2520" t="str">
        <f t="shared" si="80"/>
        <v>4МР/ДУ-3/КЛ-16</v>
      </c>
      <c r="E2520" t="str">
        <f t="shared" si="81"/>
        <v>Начисление услуг 00000003893 от 30.04.2024 23:59:59</v>
      </c>
    </row>
    <row r="2521" spans="1:5" x14ac:dyDescent="0.3">
      <c r="A2521" s="148" t="s">
        <v>735</v>
      </c>
      <c r="B2521" s="148"/>
      <c r="C2521" s="149">
        <v>25.12</v>
      </c>
      <c r="D2521" t="str">
        <f t="shared" si="80"/>
        <v>Начисление услуг 00000003893 от 30.04.2024 23:59:59</v>
      </c>
      <c r="E2521" t="str">
        <f t="shared" si="81"/>
        <v>л/с №0000000095816</v>
      </c>
    </row>
    <row r="2522" spans="1:5" x14ac:dyDescent="0.3">
      <c r="A2522" s="150" t="s">
        <v>883</v>
      </c>
      <c r="B2522" s="150"/>
      <c r="C2522" s="149">
        <v>25.12</v>
      </c>
      <c r="D2522" t="str">
        <f t="shared" si="80"/>
        <v>л/с №0000000095816</v>
      </c>
      <c r="E2522" t="str">
        <f t="shared" si="81"/>
        <v>4МР/ДУ-3/КЛ-17</v>
      </c>
    </row>
    <row r="2523" spans="1:5" x14ac:dyDescent="0.3">
      <c r="A2523" s="148" t="s">
        <v>412</v>
      </c>
      <c r="B2523" s="148" t="s">
        <v>413</v>
      </c>
      <c r="C2523" s="149">
        <v>25.12</v>
      </c>
      <c r="D2523" t="str">
        <f t="shared" si="80"/>
        <v>4МР/ДУ-3/КЛ-17</v>
      </c>
      <c r="E2523" t="str">
        <f t="shared" si="81"/>
        <v>Начисление услуг 00000003893 от 30.04.2024 23:59:59</v>
      </c>
    </row>
    <row r="2524" spans="1:5" x14ac:dyDescent="0.3">
      <c r="A2524" s="148" t="s">
        <v>736</v>
      </c>
      <c r="B2524" s="148"/>
      <c r="C2524" s="149">
        <v>25.12</v>
      </c>
      <c r="D2524" t="str">
        <f t="shared" si="80"/>
        <v>Начисление услуг 00000003893 от 30.04.2024 23:59:59</v>
      </c>
      <c r="E2524" t="str">
        <f t="shared" si="81"/>
        <v>л/с №0000000095817</v>
      </c>
    </row>
    <row r="2525" spans="1:5" x14ac:dyDescent="0.3">
      <c r="A2525" s="150" t="s">
        <v>883</v>
      </c>
      <c r="B2525" s="150"/>
      <c r="C2525" s="149">
        <v>25.12</v>
      </c>
      <c r="D2525" t="str">
        <f t="shared" si="80"/>
        <v>л/с №0000000095817</v>
      </c>
      <c r="E2525" t="str">
        <f t="shared" si="81"/>
        <v>4МР/ДУ-3/КЛ-18</v>
      </c>
    </row>
    <row r="2526" spans="1:5" x14ac:dyDescent="0.3">
      <c r="A2526" s="148" t="s">
        <v>414</v>
      </c>
      <c r="B2526" s="148" t="s">
        <v>415</v>
      </c>
      <c r="C2526" s="149">
        <v>24.19</v>
      </c>
      <c r="D2526" t="str">
        <f t="shared" si="80"/>
        <v>4МР/ДУ-3/КЛ-18</v>
      </c>
      <c r="E2526" t="str">
        <f t="shared" si="81"/>
        <v>Начисление услуг 00000003893 от 30.04.2024 23:59:59</v>
      </c>
    </row>
    <row r="2527" spans="1:5" x14ac:dyDescent="0.3">
      <c r="A2527" s="148" t="s">
        <v>737</v>
      </c>
      <c r="B2527" s="148"/>
      <c r="C2527" s="149">
        <v>24.19</v>
      </c>
      <c r="D2527" t="str">
        <f t="shared" si="80"/>
        <v>Начисление услуг 00000003893 от 30.04.2024 23:59:59</v>
      </c>
      <c r="E2527" t="str">
        <f t="shared" si="81"/>
        <v>л/с №0000000112481</v>
      </c>
    </row>
    <row r="2528" spans="1:5" x14ac:dyDescent="0.3">
      <c r="A2528" s="150" t="s">
        <v>883</v>
      </c>
      <c r="B2528" s="150"/>
      <c r="C2528" s="149">
        <v>24.19</v>
      </c>
      <c r="D2528" t="str">
        <f t="shared" si="80"/>
        <v>л/с №0000000112481</v>
      </c>
      <c r="E2528" t="str">
        <f t="shared" si="81"/>
        <v>4МР/ДУ-3/КЛ-19/ВТОР</v>
      </c>
    </row>
    <row r="2529" spans="1:5" x14ac:dyDescent="0.3">
      <c r="A2529" s="148" t="s">
        <v>416</v>
      </c>
      <c r="B2529" s="148" t="s">
        <v>417</v>
      </c>
      <c r="C2529" s="149">
        <v>20.47</v>
      </c>
      <c r="D2529" t="str">
        <f t="shared" si="80"/>
        <v>4МР/ДУ-3/КЛ-19/ВТОР</v>
      </c>
      <c r="E2529" t="str">
        <f t="shared" si="81"/>
        <v>Начисление услуг 00000003893 от 30.04.2024 23:59:59</v>
      </c>
    </row>
    <row r="2530" spans="1:5" x14ac:dyDescent="0.3">
      <c r="A2530" s="148" t="s">
        <v>738</v>
      </c>
      <c r="B2530" s="148"/>
      <c r="C2530" s="149">
        <v>20.47</v>
      </c>
      <c r="D2530" t="str">
        <f t="shared" si="80"/>
        <v>Начисление услуг 00000003893 от 30.04.2024 23:59:59</v>
      </c>
      <c r="E2530" t="str">
        <f t="shared" si="81"/>
        <v>л/с №0000000113637</v>
      </c>
    </row>
    <row r="2531" spans="1:5" x14ac:dyDescent="0.3">
      <c r="A2531" s="150" t="s">
        <v>883</v>
      </c>
      <c r="B2531" s="150"/>
      <c r="C2531" s="149">
        <v>20.47</v>
      </c>
      <c r="D2531" t="str">
        <f t="shared" si="80"/>
        <v>л/с №0000000113637</v>
      </c>
      <c r="E2531" t="str">
        <f t="shared" si="81"/>
        <v>4МР/ДУ-3/КЛ-1/ВТОР</v>
      </c>
    </row>
    <row r="2532" spans="1:5" x14ac:dyDescent="0.3">
      <c r="A2532" s="148" t="s">
        <v>418</v>
      </c>
      <c r="B2532" s="148" t="s">
        <v>419</v>
      </c>
      <c r="C2532" s="149">
        <v>48.38</v>
      </c>
      <c r="D2532" t="str">
        <f t="shared" si="80"/>
        <v>4МР/ДУ-3/КЛ-1/ВТОР</v>
      </c>
      <c r="E2532" t="str">
        <f t="shared" si="81"/>
        <v>Начисление услуг 00000003893 от 30.04.2024 23:59:59</v>
      </c>
    </row>
    <row r="2533" spans="1:5" x14ac:dyDescent="0.3">
      <c r="A2533" s="148" t="s">
        <v>739</v>
      </c>
      <c r="B2533" s="148"/>
      <c r="C2533" s="149">
        <v>48.38</v>
      </c>
      <c r="D2533" t="str">
        <f t="shared" si="80"/>
        <v>Начисление услуг 00000003893 от 30.04.2024 23:59:59</v>
      </c>
      <c r="E2533" t="str">
        <f t="shared" si="81"/>
        <v>л/с №0000000095423</v>
      </c>
    </row>
    <row r="2534" spans="1:5" x14ac:dyDescent="0.3">
      <c r="A2534" s="150" t="s">
        <v>883</v>
      </c>
      <c r="B2534" s="150"/>
      <c r="C2534" s="149">
        <v>48.38</v>
      </c>
      <c r="D2534" t="str">
        <f t="shared" si="80"/>
        <v>л/с №0000000095423</v>
      </c>
      <c r="E2534" t="str">
        <f t="shared" si="81"/>
        <v>4МР/ДУ-3/КЛ-20</v>
      </c>
    </row>
    <row r="2535" spans="1:5" x14ac:dyDescent="0.3">
      <c r="A2535" s="148" t="s">
        <v>420</v>
      </c>
      <c r="B2535" s="148" t="s">
        <v>421</v>
      </c>
      <c r="C2535" s="149">
        <v>24.19</v>
      </c>
      <c r="D2535" t="str">
        <f t="shared" si="80"/>
        <v>4МР/ДУ-3/КЛ-20</v>
      </c>
      <c r="E2535" t="str">
        <f t="shared" si="81"/>
        <v>Начисление услуг 00000003893 от 30.04.2024 23:59:59</v>
      </c>
    </row>
    <row r="2536" spans="1:5" x14ac:dyDescent="0.3">
      <c r="A2536" s="148" t="s">
        <v>740</v>
      </c>
      <c r="B2536" s="148"/>
      <c r="C2536" s="149">
        <v>24.19</v>
      </c>
      <c r="D2536" t="str">
        <f t="shared" si="80"/>
        <v>Начисление услуг 00000003893 от 30.04.2024 23:59:59</v>
      </c>
      <c r="E2536" t="str">
        <f t="shared" si="81"/>
        <v>л/с №0000000095844</v>
      </c>
    </row>
    <row r="2537" spans="1:5" x14ac:dyDescent="0.3">
      <c r="A2537" s="150" t="s">
        <v>883</v>
      </c>
      <c r="B2537" s="150"/>
      <c r="C2537" s="149">
        <v>24.19</v>
      </c>
      <c r="D2537" t="str">
        <f t="shared" si="80"/>
        <v>л/с №0000000095844</v>
      </c>
      <c r="E2537" t="str">
        <f t="shared" si="81"/>
        <v>4МР/ДУ-3/КЛ-21</v>
      </c>
    </row>
    <row r="2538" spans="1:5" x14ac:dyDescent="0.3">
      <c r="A2538" s="148" t="s">
        <v>422</v>
      </c>
      <c r="B2538" s="148" t="s">
        <v>423</v>
      </c>
      <c r="C2538" s="149">
        <v>20.47</v>
      </c>
      <c r="D2538" t="str">
        <f t="shared" ref="D2538:D2601" si="82">A2539</f>
        <v>4МР/ДУ-3/КЛ-21</v>
      </c>
      <c r="E2538" t="str">
        <f t="shared" ref="E2538:E2601" si="83">A2540</f>
        <v>Начисление услуг 00000003893 от 30.04.2024 23:59:59</v>
      </c>
    </row>
    <row r="2539" spans="1:5" x14ac:dyDescent="0.3">
      <c r="A2539" s="148" t="s">
        <v>741</v>
      </c>
      <c r="B2539" s="148"/>
      <c r="C2539" s="149">
        <v>20.47</v>
      </c>
      <c r="D2539" t="str">
        <f t="shared" si="82"/>
        <v>Начисление услуг 00000003893 от 30.04.2024 23:59:59</v>
      </c>
      <c r="E2539" t="str">
        <f t="shared" si="83"/>
        <v>л/с №0000000093975</v>
      </c>
    </row>
    <row r="2540" spans="1:5" x14ac:dyDescent="0.3">
      <c r="A2540" s="150" t="s">
        <v>883</v>
      </c>
      <c r="B2540" s="150"/>
      <c r="C2540" s="149">
        <v>20.47</v>
      </c>
      <c r="D2540" t="str">
        <f t="shared" si="82"/>
        <v>л/с №0000000093975</v>
      </c>
      <c r="E2540" t="str">
        <f t="shared" si="83"/>
        <v>4МР/ДУ-3/КЛ-22</v>
      </c>
    </row>
    <row r="2541" spans="1:5" x14ac:dyDescent="0.3">
      <c r="A2541" s="148" t="s">
        <v>424</v>
      </c>
      <c r="B2541" s="148" t="s">
        <v>425</v>
      </c>
      <c r="C2541" s="149">
        <v>25.12</v>
      </c>
      <c r="D2541" t="str">
        <f t="shared" si="82"/>
        <v>4МР/ДУ-3/КЛ-22</v>
      </c>
      <c r="E2541" t="str">
        <f t="shared" si="83"/>
        <v>Начисление услуг 00000003893 от 30.04.2024 23:59:59</v>
      </c>
    </row>
    <row r="2542" spans="1:5" x14ac:dyDescent="0.3">
      <c r="A2542" s="148" t="s">
        <v>742</v>
      </c>
      <c r="B2542" s="148"/>
      <c r="C2542" s="149">
        <v>25.12</v>
      </c>
      <c r="D2542" t="str">
        <f t="shared" si="82"/>
        <v>Начисление услуг 00000003893 от 30.04.2024 23:59:59</v>
      </c>
      <c r="E2542" t="str">
        <f t="shared" si="83"/>
        <v>л/с №0000000093976</v>
      </c>
    </row>
    <row r="2543" spans="1:5" x14ac:dyDescent="0.3">
      <c r="A2543" s="150" t="s">
        <v>883</v>
      </c>
      <c r="B2543" s="150"/>
      <c r="C2543" s="149">
        <v>25.12</v>
      </c>
      <c r="D2543" t="str">
        <f t="shared" si="82"/>
        <v>л/с №0000000093976</v>
      </c>
      <c r="E2543" t="str">
        <f t="shared" si="83"/>
        <v>4МР/ДУ-3/КЛ-23</v>
      </c>
    </row>
    <row r="2544" spans="1:5" x14ac:dyDescent="0.3">
      <c r="A2544" s="148" t="s">
        <v>426</v>
      </c>
      <c r="B2544" s="148" t="s">
        <v>427</v>
      </c>
      <c r="C2544" s="149">
        <v>43.73</v>
      </c>
      <c r="D2544" t="str">
        <f t="shared" si="82"/>
        <v>4МР/ДУ-3/КЛ-23</v>
      </c>
      <c r="E2544" t="str">
        <f t="shared" si="83"/>
        <v>Начисление услуг 00000003893 от 30.04.2024 23:59:59</v>
      </c>
    </row>
    <row r="2545" spans="1:5" x14ac:dyDescent="0.3">
      <c r="A2545" s="148" t="s">
        <v>743</v>
      </c>
      <c r="B2545" s="148"/>
      <c r="C2545" s="149">
        <v>43.73</v>
      </c>
      <c r="D2545" t="str">
        <f t="shared" si="82"/>
        <v>Начисление услуг 00000003893 от 30.04.2024 23:59:59</v>
      </c>
      <c r="E2545" t="str">
        <f t="shared" si="83"/>
        <v>л/с №0000000127524</v>
      </c>
    </row>
    <row r="2546" spans="1:5" x14ac:dyDescent="0.3">
      <c r="A2546" s="150" t="s">
        <v>883</v>
      </c>
      <c r="B2546" s="150"/>
      <c r="C2546" s="149">
        <v>43.73</v>
      </c>
      <c r="D2546" t="str">
        <f t="shared" si="82"/>
        <v>л/с №0000000127524</v>
      </c>
      <c r="E2546" t="str">
        <f t="shared" si="83"/>
        <v>4МР/ДУ-3/КЛ-24Втор-1</v>
      </c>
    </row>
    <row r="2547" spans="1:5" x14ac:dyDescent="0.3">
      <c r="A2547" s="148" t="s">
        <v>428</v>
      </c>
      <c r="B2547" s="148" t="s">
        <v>429</v>
      </c>
      <c r="C2547" s="149">
        <v>21.4</v>
      </c>
      <c r="D2547" t="str">
        <f t="shared" si="82"/>
        <v>4МР/ДУ-3/КЛ-24Втор-1</v>
      </c>
      <c r="E2547" t="str">
        <f t="shared" si="83"/>
        <v>Начисление услуг 00000003893 от 30.04.2024 23:59:59</v>
      </c>
    </row>
    <row r="2548" spans="1:5" x14ac:dyDescent="0.3">
      <c r="A2548" s="148" t="s">
        <v>744</v>
      </c>
      <c r="B2548" s="148"/>
      <c r="C2548" s="149">
        <v>21.4</v>
      </c>
      <c r="D2548" t="str">
        <f t="shared" si="82"/>
        <v>Начисление услуг 00000003893 от 30.04.2024 23:59:59</v>
      </c>
      <c r="E2548" t="str">
        <f t="shared" si="83"/>
        <v>л/с №0000000093817</v>
      </c>
    </row>
    <row r="2549" spans="1:5" x14ac:dyDescent="0.3">
      <c r="A2549" s="150" t="s">
        <v>883</v>
      </c>
      <c r="B2549" s="150"/>
      <c r="C2549" s="149">
        <v>21.4</v>
      </c>
      <c r="D2549" t="str">
        <f t="shared" si="82"/>
        <v>л/с №0000000093817</v>
      </c>
      <c r="E2549" t="str">
        <f t="shared" si="83"/>
        <v>4МР/ДУ-3/КЛ-25</v>
      </c>
    </row>
    <row r="2550" spans="1:5" x14ac:dyDescent="0.3">
      <c r="A2550" s="148" t="s">
        <v>430</v>
      </c>
      <c r="B2550" s="148" t="s">
        <v>431</v>
      </c>
      <c r="C2550" s="149">
        <v>26.05</v>
      </c>
      <c r="D2550" t="str">
        <f t="shared" si="82"/>
        <v>4МР/ДУ-3/КЛ-25</v>
      </c>
      <c r="E2550" t="str">
        <f t="shared" si="83"/>
        <v>Начисление услуг 00000003893 от 30.04.2024 23:59:59</v>
      </c>
    </row>
    <row r="2551" spans="1:5" x14ac:dyDescent="0.3">
      <c r="A2551" s="148" t="s">
        <v>745</v>
      </c>
      <c r="B2551" s="148"/>
      <c r="C2551" s="149">
        <v>26.05</v>
      </c>
      <c r="D2551" t="str">
        <f t="shared" si="82"/>
        <v>Начисление услуг 00000003893 от 30.04.2024 23:59:59</v>
      </c>
      <c r="E2551" t="str">
        <f t="shared" si="83"/>
        <v>л/с №0000000093818</v>
      </c>
    </row>
    <row r="2552" spans="1:5" x14ac:dyDescent="0.3">
      <c r="A2552" s="150" t="s">
        <v>883</v>
      </c>
      <c r="B2552" s="150"/>
      <c r="C2552" s="149">
        <v>26.05</v>
      </c>
      <c r="D2552" t="str">
        <f t="shared" si="82"/>
        <v>л/с №0000000093818</v>
      </c>
      <c r="E2552" t="str">
        <f t="shared" si="83"/>
        <v>4МР/ДУ-3/КЛ-26</v>
      </c>
    </row>
    <row r="2553" spans="1:5" x14ac:dyDescent="0.3">
      <c r="A2553" s="148" t="s">
        <v>432</v>
      </c>
      <c r="B2553" s="148" t="s">
        <v>433</v>
      </c>
      <c r="C2553" s="149">
        <v>26.05</v>
      </c>
      <c r="D2553" t="str">
        <f t="shared" si="82"/>
        <v>4МР/ДУ-3/КЛ-26</v>
      </c>
      <c r="E2553" t="str">
        <f t="shared" si="83"/>
        <v>Начисление услуг 00000003893 от 30.04.2024 23:59:59</v>
      </c>
    </row>
    <row r="2554" spans="1:5" x14ac:dyDescent="0.3">
      <c r="A2554" s="148" t="s">
        <v>746</v>
      </c>
      <c r="B2554" s="148"/>
      <c r="C2554" s="149">
        <v>26.05</v>
      </c>
      <c r="D2554" t="str">
        <f t="shared" si="82"/>
        <v>Начисление услуг 00000003893 от 30.04.2024 23:59:59</v>
      </c>
      <c r="E2554" t="str">
        <f t="shared" si="83"/>
        <v>л/с №0000000095846</v>
      </c>
    </row>
    <row r="2555" spans="1:5" x14ac:dyDescent="0.3">
      <c r="A2555" s="150" t="s">
        <v>883</v>
      </c>
      <c r="B2555" s="150"/>
      <c r="C2555" s="149">
        <v>26.05</v>
      </c>
      <c r="D2555" t="str">
        <f t="shared" si="82"/>
        <v>л/с №0000000095846</v>
      </c>
      <c r="E2555" t="str">
        <f t="shared" si="83"/>
        <v>4МР/ДУ-3/КЛ-27</v>
      </c>
    </row>
    <row r="2556" spans="1:5" x14ac:dyDescent="0.3">
      <c r="A2556" s="148" t="s">
        <v>434</v>
      </c>
      <c r="B2556" s="148" t="s">
        <v>435</v>
      </c>
      <c r="C2556" s="149">
        <v>41.87</v>
      </c>
      <c r="D2556" t="str">
        <f t="shared" si="82"/>
        <v>4МР/ДУ-3/КЛ-27</v>
      </c>
      <c r="E2556" t="str">
        <f t="shared" si="83"/>
        <v>Начисление услуг 00000003893 от 30.04.2024 23:59:59</v>
      </c>
    </row>
    <row r="2557" spans="1:5" x14ac:dyDescent="0.3">
      <c r="A2557" s="148" t="s">
        <v>747</v>
      </c>
      <c r="B2557" s="148"/>
      <c r="C2557" s="149">
        <v>41.87</v>
      </c>
      <c r="D2557" t="str">
        <f t="shared" si="82"/>
        <v>Начисление услуг 00000003893 от 30.04.2024 23:59:59</v>
      </c>
      <c r="E2557" t="str">
        <f t="shared" si="83"/>
        <v>л/с №0000000094850</v>
      </c>
    </row>
    <row r="2558" spans="1:5" x14ac:dyDescent="0.3">
      <c r="A2558" s="150" t="s">
        <v>883</v>
      </c>
      <c r="B2558" s="150"/>
      <c r="C2558" s="149">
        <v>41.87</v>
      </c>
      <c r="D2558" t="str">
        <f t="shared" si="82"/>
        <v>л/с №0000000094850</v>
      </c>
      <c r="E2558" t="str">
        <f t="shared" si="83"/>
        <v>4МР/ДУ-3/КЛ-28</v>
      </c>
    </row>
    <row r="2559" spans="1:5" x14ac:dyDescent="0.3">
      <c r="A2559" s="148" t="s">
        <v>436</v>
      </c>
      <c r="B2559" s="148" t="s">
        <v>437</v>
      </c>
      <c r="C2559" s="149">
        <v>36.28</v>
      </c>
      <c r="D2559" t="str">
        <f t="shared" si="82"/>
        <v>4МР/ДУ-3/КЛ-28</v>
      </c>
      <c r="E2559" t="str">
        <f t="shared" si="83"/>
        <v>Начисление услуг 00000003893 от 30.04.2024 23:59:59</v>
      </c>
    </row>
    <row r="2560" spans="1:5" x14ac:dyDescent="0.3">
      <c r="A2560" s="148" t="s">
        <v>748</v>
      </c>
      <c r="B2560" s="148"/>
      <c r="C2560" s="149">
        <v>36.28</v>
      </c>
      <c r="D2560" t="str">
        <f t="shared" si="82"/>
        <v>Начисление услуг 00000003893 от 30.04.2024 23:59:59</v>
      </c>
      <c r="E2560" t="str">
        <f t="shared" si="83"/>
        <v>л/с №0000000093706</v>
      </c>
    </row>
    <row r="2561" spans="1:5" x14ac:dyDescent="0.3">
      <c r="A2561" s="150" t="s">
        <v>883</v>
      </c>
      <c r="B2561" s="150"/>
      <c r="C2561" s="149">
        <v>36.28</v>
      </c>
      <c r="D2561" t="str">
        <f t="shared" si="82"/>
        <v>л/с №0000000093706</v>
      </c>
      <c r="E2561" t="str">
        <f t="shared" si="83"/>
        <v>4МР/ДУ-3/КЛ-29</v>
      </c>
    </row>
    <row r="2562" spans="1:5" x14ac:dyDescent="0.3">
      <c r="A2562" s="148" t="s">
        <v>438</v>
      </c>
      <c r="B2562" s="148" t="s">
        <v>439</v>
      </c>
      <c r="C2562" s="149">
        <v>33.49</v>
      </c>
      <c r="D2562" t="str">
        <f t="shared" si="82"/>
        <v>4МР/ДУ-3/КЛ-29</v>
      </c>
      <c r="E2562" t="str">
        <f t="shared" si="83"/>
        <v>Начисление услуг 00000003893 от 30.04.2024 23:59:59</v>
      </c>
    </row>
    <row r="2563" spans="1:5" x14ac:dyDescent="0.3">
      <c r="A2563" s="148" t="s">
        <v>749</v>
      </c>
      <c r="B2563" s="148"/>
      <c r="C2563" s="149">
        <v>33.49</v>
      </c>
      <c r="D2563" t="str">
        <f t="shared" si="82"/>
        <v>Начисление услуг 00000003893 от 30.04.2024 23:59:59</v>
      </c>
      <c r="E2563" t="str">
        <f t="shared" si="83"/>
        <v>л/с №0000000093707</v>
      </c>
    </row>
    <row r="2564" spans="1:5" x14ac:dyDescent="0.3">
      <c r="A2564" s="150" t="s">
        <v>883</v>
      </c>
      <c r="B2564" s="150"/>
      <c r="C2564" s="149">
        <v>33.49</v>
      </c>
      <c r="D2564" t="str">
        <f t="shared" si="82"/>
        <v>л/с №0000000093707</v>
      </c>
      <c r="E2564" t="str">
        <f t="shared" si="83"/>
        <v>4МР/ДУ-3/КЛ-02</v>
      </c>
    </row>
    <row r="2565" spans="1:5" x14ac:dyDescent="0.3">
      <c r="A2565" s="148" t="s">
        <v>440</v>
      </c>
      <c r="B2565" s="148" t="s">
        <v>441</v>
      </c>
      <c r="C2565" s="149">
        <v>23.26</v>
      </c>
      <c r="D2565" t="str">
        <f t="shared" si="82"/>
        <v>4МР/ДУ-3/КЛ-02</v>
      </c>
      <c r="E2565" t="str">
        <f t="shared" si="83"/>
        <v>Начисление услуг 00000003893 от 30.04.2024 23:59:59</v>
      </c>
    </row>
    <row r="2566" spans="1:5" x14ac:dyDescent="0.3">
      <c r="A2566" s="148" t="s">
        <v>750</v>
      </c>
      <c r="B2566" s="148"/>
      <c r="C2566" s="149">
        <v>23.26</v>
      </c>
      <c r="D2566" t="str">
        <f t="shared" si="82"/>
        <v>Начисление услуг 00000003893 от 30.04.2024 23:59:59</v>
      </c>
      <c r="E2566" t="str">
        <f t="shared" si="83"/>
        <v>л/с №0000000093703</v>
      </c>
    </row>
    <row r="2567" spans="1:5" x14ac:dyDescent="0.3">
      <c r="A2567" s="150" t="s">
        <v>883</v>
      </c>
      <c r="B2567" s="150"/>
      <c r="C2567" s="149">
        <v>23.26</v>
      </c>
      <c r="D2567" t="str">
        <f t="shared" si="82"/>
        <v>л/с №0000000093703</v>
      </c>
      <c r="E2567" t="str">
        <f t="shared" si="83"/>
        <v>4МР/ДУ-3/КЛ-30</v>
      </c>
    </row>
    <row r="2568" spans="1:5" x14ac:dyDescent="0.3">
      <c r="A2568" s="148" t="s">
        <v>442</v>
      </c>
      <c r="B2568" s="148" t="s">
        <v>443</v>
      </c>
      <c r="C2568" s="149">
        <v>33.49</v>
      </c>
      <c r="D2568" t="str">
        <f t="shared" si="82"/>
        <v>4МР/ДУ-3/КЛ-30</v>
      </c>
      <c r="E2568" t="str">
        <f t="shared" si="83"/>
        <v>Начисление услуг 00000003893 от 30.04.2024 23:59:59</v>
      </c>
    </row>
    <row r="2569" spans="1:5" x14ac:dyDescent="0.3">
      <c r="A2569" s="148" t="s">
        <v>751</v>
      </c>
      <c r="B2569" s="148"/>
      <c r="C2569" s="149">
        <v>33.49</v>
      </c>
      <c r="D2569" t="str">
        <f t="shared" si="82"/>
        <v>Начисление услуг 00000003893 от 30.04.2024 23:59:59</v>
      </c>
      <c r="E2569" t="str">
        <f t="shared" si="83"/>
        <v>л/с №0000000093709</v>
      </c>
    </row>
    <row r="2570" spans="1:5" x14ac:dyDescent="0.3">
      <c r="A2570" s="150" t="s">
        <v>883</v>
      </c>
      <c r="B2570" s="150"/>
      <c r="C2570" s="149">
        <v>33.49</v>
      </c>
      <c r="D2570" t="str">
        <f t="shared" si="82"/>
        <v>л/с №0000000093709</v>
      </c>
      <c r="E2570" t="str">
        <f t="shared" si="83"/>
        <v>4МР/ДУ-3/КЛ-31</v>
      </c>
    </row>
    <row r="2571" spans="1:5" x14ac:dyDescent="0.3">
      <c r="A2571" s="148" t="s">
        <v>444</v>
      </c>
      <c r="B2571" s="148" t="s">
        <v>445</v>
      </c>
      <c r="C2571" s="149">
        <v>33.49</v>
      </c>
      <c r="D2571" t="str">
        <f t="shared" si="82"/>
        <v>4МР/ДУ-3/КЛ-31</v>
      </c>
      <c r="E2571" t="str">
        <f t="shared" si="83"/>
        <v>Начисление услуг 00000003893 от 30.04.2024 23:59:59</v>
      </c>
    </row>
    <row r="2572" spans="1:5" x14ac:dyDescent="0.3">
      <c r="A2572" s="148" t="s">
        <v>752</v>
      </c>
      <c r="B2572" s="148"/>
      <c r="C2572" s="149">
        <v>33.49</v>
      </c>
      <c r="D2572" t="str">
        <f t="shared" si="82"/>
        <v>Начисление услуг 00000003893 от 30.04.2024 23:59:59</v>
      </c>
      <c r="E2572" t="str">
        <f t="shared" si="83"/>
        <v>л/с №0000000093710</v>
      </c>
    </row>
    <row r="2573" spans="1:5" x14ac:dyDescent="0.3">
      <c r="A2573" s="150" t="s">
        <v>883</v>
      </c>
      <c r="B2573" s="150"/>
      <c r="C2573" s="149">
        <v>33.49</v>
      </c>
      <c r="D2573" t="str">
        <f t="shared" si="82"/>
        <v>л/с №0000000093710</v>
      </c>
      <c r="E2573" t="str">
        <f t="shared" si="83"/>
        <v>4МР/ДУ-3/КЛ-32</v>
      </c>
    </row>
    <row r="2574" spans="1:5" x14ac:dyDescent="0.3">
      <c r="A2574" s="148" t="s">
        <v>446</v>
      </c>
      <c r="B2574" s="148" t="s">
        <v>447</v>
      </c>
      <c r="C2574" s="149">
        <v>33.49</v>
      </c>
      <c r="D2574" t="str">
        <f t="shared" si="82"/>
        <v>4МР/ДУ-3/КЛ-32</v>
      </c>
      <c r="E2574" t="str">
        <f t="shared" si="83"/>
        <v>Начисление услуг 00000003893 от 30.04.2024 23:59:59</v>
      </c>
    </row>
    <row r="2575" spans="1:5" x14ac:dyDescent="0.3">
      <c r="A2575" s="148" t="s">
        <v>753</v>
      </c>
      <c r="B2575" s="148"/>
      <c r="C2575" s="149">
        <v>33.49</v>
      </c>
      <c r="D2575" t="str">
        <f t="shared" si="82"/>
        <v>Начисление услуг 00000003893 от 30.04.2024 23:59:59</v>
      </c>
      <c r="E2575" t="str">
        <f t="shared" si="83"/>
        <v>л/с №0000001155111</v>
      </c>
    </row>
    <row r="2576" spans="1:5" x14ac:dyDescent="0.3">
      <c r="A2576" s="150" t="s">
        <v>883</v>
      </c>
      <c r="B2576" s="150"/>
      <c r="C2576" s="149">
        <v>33.49</v>
      </c>
      <c r="D2576" t="str">
        <f t="shared" si="82"/>
        <v>л/с №0000001155111</v>
      </c>
      <c r="E2576" t="str">
        <f t="shared" si="83"/>
        <v>4МР/ДУ-3/КЛ-33/Втор-1</v>
      </c>
    </row>
    <row r="2577" spans="1:5" x14ac:dyDescent="0.3">
      <c r="A2577" s="148" t="s">
        <v>449</v>
      </c>
      <c r="B2577" s="148" t="s">
        <v>448</v>
      </c>
      <c r="C2577" s="149">
        <v>33.49</v>
      </c>
      <c r="D2577" t="str">
        <f t="shared" si="82"/>
        <v>4МР/ДУ-3/КЛ-33/Втор-1</v>
      </c>
      <c r="E2577" t="str">
        <f t="shared" si="83"/>
        <v>Начисление услуг 00000003893 от 30.04.2024 23:59:59</v>
      </c>
    </row>
    <row r="2578" spans="1:5" x14ac:dyDescent="0.3">
      <c r="A2578" s="148" t="s">
        <v>754</v>
      </c>
      <c r="B2578" s="148"/>
      <c r="C2578" s="149">
        <v>33.49</v>
      </c>
      <c r="D2578" t="str">
        <f t="shared" si="82"/>
        <v>Начисление услуг 00000003893 от 30.04.2024 23:59:59</v>
      </c>
      <c r="E2578" t="str">
        <f t="shared" si="83"/>
        <v>л/с №0000000094408</v>
      </c>
    </row>
    <row r="2579" spans="1:5" x14ac:dyDescent="0.3">
      <c r="A2579" s="150" t="s">
        <v>883</v>
      </c>
      <c r="B2579" s="150"/>
      <c r="C2579" s="149">
        <v>33.49</v>
      </c>
      <c r="D2579" t="str">
        <f t="shared" si="82"/>
        <v>л/с №0000000094408</v>
      </c>
      <c r="E2579" t="str">
        <f t="shared" si="83"/>
        <v>4МР/ДУ-3/КЛ-34</v>
      </c>
    </row>
    <row r="2580" spans="1:5" x14ac:dyDescent="0.3">
      <c r="A2580" s="148" t="s">
        <v>450</v>
      </c>
      <c r="B2580" s="148" t="s">
        <v>451</v>
      </c>
      <c r="C2580" s="149">
        <v>70.709999999999994</v>
      </c>
      <c r="D2580" t="str">
        <f t="shared" si="82"/>
        <v>4МР/ДУ-3/КЛ-34</v>
      </c>
      <c r="E2580" t="str">
        <f t="shared" si="83"/>
        <v>Начисление услуг 00000003893 от 30.04.2024 23:59:59</v>
      </c>
    </row>
    <row r="2581" spans="1:5" x14ac:dyDescent="0.3">
      <c r="A2581" s="148" t="s">
        <v>755</v>
      </c>
      <c r="B2581" s="148"/>
      <c r="C2581" s="149">
        <v>70.709999999999994</v>
      </c>
      <c r="D2581" t="str">
        <f t="shared" si="82"/>
        <v>Начисление услуг 00000003893 от 30.04.2024 23:59:59</v>
      </c>
      <c r="E2581" t="str">
        <f t="shared" si="83"/>
        <v>л/с №0000000093695</v>
      </c>
    </row>
    <row r="2582" spans="1:5" x14ac:dyDescent="0.3">
      <c r="A2582" s="150" t="s">
        <v>883</v>
      </c>
      <c r="B2582" s="150"/>
      <c r="C2582" s="149">
        <v>70.709999999999994</v>
      </c>
      <c r="D2582" t="str">
        <f t="shared" si="82"/>
        <v>л/с №0000000093695</v>
      </c>
      <c r="E2582" t="str">
        <f t="shared" si="83"/>
        <v>4МР/ДУ-3/КЛ-35</v>
      </c>
    </row>
    <row r="2583" spans="1:5" x14ac:dyDescent="0.3">
      <c r="A2583" s="148" t="s">
        <v>452</v>
      </c>
      <c r="B2583" s="148" t="s">
        <v>453</v>
      </c>
      <c r="C2583" s="149">
        <v>55.82</v>
      </c>
      <c r="D2583" t="str">
        <f t="shared" si="82"/>
        <v>4МР/ДУ-3/КЛ-35</v>
      </c>
      <c r="E2583" t="str">
        <f t="shared" si="83"/>
        <v>Начисление услуг 00000003893 от 30.04.2024 23:59:59</v>
      </c>
    </row>
    <row r="2584" spans="1:5" x14ac:dyDescent="0.3">
      <c r="A2584" s="148" t="s">
        <v>756</v>
      </c>
      <c r="B2584" s="148"/>
      <c r="C2584" s="149">
        <v>55.82</v>
      </c>
      <c r="D2584" t="str">
        <f t="shared" si="82"/>
        <v>Начисление услуг 00000003893 от 30.04.2024 23:59:59</v>
      </c>
      <c r="E2584" t="str">
        <f t="shared" si="83"/>
        <v>л/с №0000000093977</v>
      </c>
    </row>
    <row r="2585" spans="1:5" x14ac:dyDescent="0.3">
      <c r="A2585" s="150" t="s">
        <v>883</v>
      </c>
      <c r="B2585" s="150"/>
      <c r="C2585" s="149">
        <v>55.82</v>
      </c>
      <c r="D2585" t="str">
        <f t="shared" si="82"/>
        <v>л/с №0000000093977</v>
      </c>
      <c r="E2585" t="str">
        <f t="shared" si="83"/>
        <v>4МР/ДУ-3/КЛ-36</v>
      </c>
    </row>
    <row r="2586" spans="1:5" x14ac:dyDescent="0.3">
      <c r="A2586" s="148" t="s">
        <v>454</v>
      </c>
      <c r="B2586" s="148" t="s">
        <v>455</v>
      </c>
      <c r="C2586" s="149">
        <v>55.82</v>
      </c>
      <c r="D2586" t="str">
        <f t="shared" si="82"/>
        <v>4МР/ДУ-3/КЛ-36</v>
      </c>
      <c r="E2586" t="str">
        <f t="shared" si="83"/>
        <v>Начисление услуг 00000003893 от 30.04.2024 23:59:59</v>
      </c>
    </row>
    <row r="2587" spans="1:5" x14ac:dyDescent="0.3">
      <c r="A2587" s="148" t="s">
        <v>757</v>
      </c>
      <c r="B2587" s="148"/>
      <c r="C2587" s="149">
        <v>55.82</v>
      </c>
      <c r="D2587" t="str">
        <f t="shared" si="82"/>
        <v>Начисление услуг 00000003893 от 30.04.2024 23:59:59</v>
      </c>
      <c r="E2587" t="str">
        <f t="shared" si="83"/>
        <v>л/с №0000000093700</v>
      </c>
    </row>
    <row r="2588" spans="1:5" x14ac:dyDescent="0.3">
      <c r="A2588" s="150" t="s">
        <v>883</v>
      </c>
      <c r="B2588" s="150"/>
      <c r="C2588" s="149">
        <v>55.82</v>
      </c>
      <c r="D2588" t="str">
        <f t="shared" si="82"/>
        <v>л/с №0000000093700</v>
      </c>
      <c r="E2588" t="str">
        <f t="shared" si="83"/>
        <v>4МР/ДУ-3/КЛ-37</v>
      </c>
    </row>
    <row r="2589" spans="1:5" x14ac:dyDescent="0.3">
      <c r="A2589" s="148" t="s">
        <v>456</v>
      </c>
      <c r="B2589" s="148" t="s">
        <v>457</v>
      </c>
      <c r="C2589" s="149">
        <v>54.89</v>
      </c>
      <c r="D2589" t="str">
        <f t="shared" si="82"/>
        <v>4МР/ДУ-3/КЛ-37</v>
      </c>
      <c r="E2589" t="str">
        <f t="shared" si="83"/>
        <v>Начисление услуг 00000003893 от 30.04.2024 23:59:59</v>
      </c>
    </row>
    <row r="2590" spans="1:5" x14ac:dyDescent="0.3">
      <c r="A2590" s="148" t="s">
        <v>758</v>
      </c>
      <c r="B2590" s="148"/>
      <c r="C2590" s="149">
        <v>54.89</v>
      </c>
      <c r="D2590" t="str">
        <f t="shared" si="82"/>
        <v>Начисление услуг 00000003893 от 30.04.2024 23:59:59</v>
      </c>
      <c r="E2590" t="str">
        <f t="shared" si="83"/>
        <v>л/с №0000000094307</v>
      </c>
    </row>
    <row r="2591" spans="1:5" x14ac:dyDescent="0.3">
      <c r="A2591" s="150" t="s">
        <v>883</v>
      </c>
      <c r="B2591" s="150"/>
      <c r="C2591" s="149">
        <v>54.89</v>
      </c>
      <c r="D2591" t="str">
        <f t="shared" si="82"/>
        <v>л/с №0000000094307</v>
      </c>
      <c r="E2591" t="str">
        <f t="shared" si="83"/>
        <v>4МР/ДУ-3/КЛ-38</v>
      </c>
    </row>
    <row r="2592" spans="1:5" x14ac:dyDescent="0.3">
      <c r="A2592" s="148" t="s">
        <v>458</v>
      </c>
      <c r="B2592" s="148" t="s">
        <v>459</v>
      </c>
      <c r="C2592" s="149">
        <v>54.89</v>
      </c>
      <c r="D2592" t="str">
        <f t="shared" si="82"/>
        <v>4МР/ДУ-3/КЛ-38</v>
      </c>
      <c r="E2592" t="str">
        <f t="shared" si="83"/>
        <v>Начисление услуг 00000003893 от 30.04.2024 23:59:59</v>
      </c>
    </row>
    <row r="2593" spans="1:5" x14ac:dyDescent="0.3">
      <c r="A2593" s="148" t="s">
        <v>759</v>
      </c>
      <c r="B2593" s="148"/>
      <c r="C2593" s="149">
        <v>54.89</v>
      </c>
      <c r="D2593" t="str">
        <f t="shared" si="82"/>
        <v>Начисление услуг 00000003893 от 30.04.2024 23:59:59</v>
      </c>
      <c r="E2593" t="str">
        <f t="shared" si="83"/>
        <v>л/с №0000000093814</v>
      </c>
    </row>
    <row r="2594" spans="1:5" x14ac:dyDescent="0.3">
      <c r="A2594" s="150" t="s">
        <v>883</v>
      </c>
      <c r="B2594" s="150"/>
      <c r="C2594" s="149">
        <v>54.89</v>
      </c>
      <c r="D2594" t="str">
        <f t="shared" si="82"/>
        <v>л/с №0000000093814</v>
      </c>
      <c r="E2594" t="str">
        <f t="shared" si="83"/>
        <v>4МР/ДУ-3/КЛ-39</v>
      </c>
    </row>
    <row r="2595" spans="1:5" x14ac:dyDescent="0.3">
      <c r="A2595" s="148" t="s">
        <v>460</v>
      </c>
      <c r="B2595" s="148" t="s">
        <v>461</v>
      </c>
      <c r="C2595" s="149">
        <v>40.94</v>
      </c>
      <c r="D2595" t="str">
        <f t="shared" si="82"/>
        <v>4МР/ДУ-3/КЛ-39</v>
      </c>
      <c r="E2595" t="str">
        <f t="shared" si="83"/>
        <v>Начисление услуг 00000003893 от 30.04.2024 23:59:59</v>
      </c>
    </row>
    <row r="2596" spans="1:5" x14ac:dyDescent="0.3">
      <c r="A2596" s="148" t="s">
        <v>760</v>
      </c>
      <c r="B2596" s="148"/>
      <c r="C2596" s="149">
        <v>40.94</v>
      </c>
      <c r="D2596" t="str">
        <f t="shared" si="82"/>
        <v>Начисление услуг 00000003893 от 30.04.2024 23:59:59</v>
      </c>
      <c r="E2596" t="str">
        <f t="shared" si="83"/>
        <v>л/с №0000000093702</v>
      </c>
    </row>
    <row r="2597" spans="1:5" x14ac:dyDescent="0.3">
      <c r="A2597" s="150" t="s">
        <v>883</v>
      </c>
      <c r="B2597" s="150"/>
      <c r="C2597" s="149">
        <v>40.94</v>
      </c>
      <c r="D2597" t="str">
        <f t="shared" si="82"/>
        <v>л/с №0000000093702</v>
      </c>
      <c r="E2597" t="str">
        <f t="shared" si="83"/>
        <v>4МР/ДУ-3/КЛ-03</v>
      </c>
    </row>
    <row r="2598" spans="1:5" x14ac:dyDescent="0.3">
      <c r="A2598" s="148" t="s">
        <v>462</v>
      </c>
      <c r="B2598" s="148" t="s">
        <v>463</v>
      </c>
      <c r="C2598" s="149">
        <v>23.26</v>
      </c>
      <c r="D2598" t="str">
        <f t="shared" si="82"/>
        <v>4МР/ДУ-3/КЛ-03</v>
      </c>
      <c r="E2598" t="str">
        <f t="shared" si="83"/>
        <v>Начисление услуг 00000003893 от 30.04.2024 23:59:59</v>
      </c>
    </row>
    <row r="2599" spans="1:5" x14ac:dyDescent="0.3">
      <c r="A2599" s="148" t="s">
        <v>761</v>
      </c>
      <c r="B2599" s="148"/>
      <c r="C2599" s="149">
        <v>23.26</v>
      </c>
      <c r="D2599" t="str">
        <f t="shared" si="82"/>
        <v>Начисление услуг 00000003893 от 30.04.2024 23:59:59</v>
      </c>
      <c r="E2599" t="str">
        <f t="shared" si="83"/>
        <v>л/с №0000000095847</v>
      </c>
    </row>
    <row r="2600" spans="1:5" x14ac:dyDescent="0.3">
      <c r="A2600" s="150" t="s">
        <v>883</v>
      </c>
      <c r="B2600" s="150"/>
      <c r="C2600" s="149">
        <v>23.26</v>
      </c>
      <c r="D2600" t="str">
        <f t="shared" si="82"/>
        <v>л/с №0000000095847</v>
      </c>
      <c r="E2600" t="str">
        <f t="shared" si="83"/>
        <v>4МР/ДУ-3/КЛ-40</v>
      </c>
    </row>
    <row r="2601" spans="1:5" x14ac:dyDescent="0.3">
      <c r="A2601" s="148" t="s">
        <v>464</v>
      </c>
      <c r="B2601" s="148" t="s">
        <v>465</v>
      </c>
      <c r="C2601" s="149">
        <v>35.35</v>
      </c>
      <c r="D2601" t="str">
        <f t="shared" si="82"/>
        <v>4МР/ДУ-3/КЛ-40</v>
      </c>
      <c r="E2601" t="str">
        <f t="shared" si="83"/>
        <v>Начисление услуг 00000003893 от 30.04.2024 23:59:59</v>
      </c>
    </row>
    <row r="2602" spans="1:5" x14ac:dyDescent="0.3">
      <c r="A2602" s="148" t="s">
        <v>762</v>
      </c>
      <c r="B2602" s="148"/>
      <c r="C2602" s="149">
        <v>35.35</v>
      </c>
      <c r="D2602" t="str">
        <f t="shared" ref="D2602:D2665" si="84">A2603</f>
        <v>Начисление услуг 00000003893 от 30.04.2024 23:59:59</v>
      </c>
      <c r="E2602" t="str">
        <f t="shared" ref="E2602:E2665" si="85">A2604</f>
        <v>л/с №0000000094078</v>
      </c>
    </row>
    <row r="2603" spans="1:5" x14ac:dyDescent="0.3">
      <c r="A2603" s="150" t="s">
        <v>883</v>
      </c>
      <c r="B2603" s="150"/>
      <c r="C2603" s="149">
        <v>35.35</v>
      </c>
      <c r="D2603" t="str">
        <f t="shared" si="84"/>
        <v>л/с №0000000094078</v>
      </c>
      <c r="E2603" t="str">
        <f t="shared" si="85"/>
        <v>4МР/ДУ-3/КЛ-41</v>
      </c>
    </row>
    <row r="2604" spans="1:5" x14ac:dyDescent="0.3">
      <c r="A2604" s="148" t="s">
        <v>466</v>
      </c>
      <c r="B2604" s="148" t="s">
        <v>467</v>
      </c>
      <c r="C2604" s="149">
        <v>34.42</v>
      </c>
      <c r="D2604" t="str">
        <f t="shared" si="84"/>
        <v>4МР/ДУ-3/КЛ-41</v>
      </c>
      <c r="E2604" t="str">
        <f t="shared" si="85"/>
        <v>Начисление услуг 00000003893 от 30.04.2024 23:59:59</v>
      </c>
    </row>
    <row r="2605" spans="1:5" x14ac:dyDescent="0.3">
      <c r="A2605" s="148" t="s">
        <v>763</v>
      </c>
      <c r="B2605" s="148"/>
      <c r="C2605" s="149">
        <v>34.42</v>
      </c>
      <c r="D2605" t="str">
        <f t="shared" si="84"/>
        <v>Начисление услуг 00000003893 от 30.04.2024 23:59:59</v>
      </c>
      <c r="E2605" t="str">
        <f t="shared" si="85"/>
        <v>л/с №0000000093694</v>
      </c>
    </row>
    <row r="2606" spans="1:5" x14ac:dyDescent="0.3">
      <c r="A2606" s="150" t="s">
        <v>883</v>
      </c>
      <c r="B2606" s="150"/>
      <c r="C2606" s="149">
        <v>34.42</v>
      </c>
      <c r="D2606" t="str">
        <f t="shared" si="84"/>
        <v>л/с №0000000093694</v>
      </c>
      <c r="E2606" t="str">
        <f t="shared" si="85"/>
        <v>4МР/ДУ-3/КЛ-42</v>
      </c>
    </row>
    <row r="2607" spans="1:5" x14ac:dyDescent="0.3">
      <c r="A2607" s="148" t="s">
        <v>468</v>
      </c>
      <c r="B2607" s="148" t="s">
        <v>469</v>
      </c>
      <c r="C2607" s="149">
        <v>32.56</v>
      </c>
      <c r="D2607" t="str">
        <f t="shared" si="84"/>
        <v>4МР/ДУ-3/КЛ-42</v>
      </c>
      <c r="E2607" t="str">
        <f t="shared" si="85"/>
        <v>Начисление услуг 00000003893 от 30.04.2024 23:59:59</v>
      </c>
    </row>
    <row r="2608" spans="1:5" x14ac:dyDescent="0.3">
      <c r="A2608" s="148" t="s">
        <v>764</v>
      </c>
      <c r="B2608" s="148"/>
      <c r="C2608" s="149">
        <v>32.56</v>
      </c>
      <c r="D2608" t="str">
        <f t="shared" si="84"/>
        <v>Начисление услуг 00000003893 от 30.04.2024 23:59:59</v>
      </c>
      <c r="E2608" t="str">
        <f t="shared" si="85"/>
        <v>л/с №0000000093812</v>
      </c>
    </row>
    <row r="2609" spans="1:5" x14ac:dyDescent="0.3">
      <c r="A2609" s="150" t="s">
        <v>883</v>
      </c>
      <c r="B2609" s="150"/>
      <c r="C2609" s="149">
        <v>32.56</v>
      </c>
      <c r="D2609" t="str">
        <f t="shared" si="84"/>
        <v>л/с №0000000093812</v>
      </c>
      <c r="E2609" t="str">
        <f t="shared" si="85"/>
        <v>4МР/ДУ-3/КЛ-43</v>
      </c>
    </row>
    <row r="2610" spans="1:5" x14ac:dyDescent="0.3">
      <c r="A2610" s="148" t="s">
        <v>470</v>
      </c>
      <c r="B2610" s="148" t="s">
        <v>471</v>
      </c>
      <c r="C2610" s="149">
        <v>31.63</v>
      </c>
      <c r="D2610" t="str">
        <f t="shared" si="84"/>
        <v>4МР/ДУ-3/КЛ-43</v>
      </c>
      <c r="E2610" t="str">
        <f t="shared" si="85"/>
        <v>Начисление услуг 00000003893 от 30.04.2024 23:59:59</v>
      </c>
    </row>
    <row r="2611" spans="1:5" x14ac:dyDescent="0.3">
      <c r="A2611" s="148" t="s">
        <v>765</v>
      </c>
      <c r="B2611" s="148"/>
      <c r="C2611" s="149">
        <v>31.63</v>
      </c>
      <c r="D2611" t="str">
        <f t="shared" si="84"/>
        <v>Начисление услуг 00000003893 от 30.04.2024 23:59:59</v>
      </c>
      <c r="E2611" t="str">
        <f t="shared" si="85"/>
        <v>л/с №0000000093813</v>
      </c>
    </row>
    <row r="2612" spans="1:5" x14ac:dyDescent="0.3">
      <c r="A2612" s="150" t="s">
        <v>883</v>
      </c>
      <c r="B2612" s="150"/>
      <c r="C2612" s="149">
        <v>31.63</v>
      </c>
      <c r="D2612" t="str">
        <f t="shared" si="84"/>
        <v>л/с №0000000093813</v>
      </c>
      <c r="E2612" t="str">
        <f t="shared" si="85"/>
        <v>4МР/ДУ-3/КЛ-44</v>
      </c>
    </row>
    <row r="2613" spans="1:5" x14ac:dyDescent="0.3">
      <c r="A2613" s="148" t="s">
        <v>472</v>
      </c>
      <c r="B2613" s="148" t="s">
        <v>473</v>
      </c>
      <c r="C2613" s="149">
        <v>26.98</v>
      </c>
      <c r="D2613" t="str">
        <f t="shared" si="84"/>
        <v>4МР/ДУ-3/КЛ-44</v>
      </c>
      <c r="E2613" t="str">
        <f t="shared" si="85"/>
        <v>Начисление услуг 00000003893 от 30.04.2024 23:59:59</v>
      </c>
    </row>
    <row r="2614" spans="1:5" x14ac:dyDescent="0.3">
      <c r="A2614" s="148" t="s">
        <v>766</v>
      </c>
      <c r="B2614" s="148"/>
      <c r="C2614" s="149">
        <v>26.98</v>
      </c>
      <c r="D2614" t="str">
        <f t="shared" si="84"/>
        <v>Начисление услуг 00000003893 от 30.04.2024 23:59:59</v>
      </c>
      <c r="E2614" t="str">
        <f t="shared" si="85"/>
        <v>л/с №0000000095848</v>
      </c>
    </row>
    <row r="2615" spans="1:5" x14ac:dyDescent="0.3">
      <c r="A2615" s="150" t="s">
        <v>883</v>
      </c>
      <c r="B2615" s="150"/>
      <c r="C2615" s="149">
        <v>26.98</v>
      </c>
      <c r="D2615" t="str">
        <f t="shared" si="84"/>
        <v>л/с №0000000095848</v>
      </c>
      <c r="E2615" t="str">
        <f t="shared" si="85"/>
        <v>4МР/ДУ-3/КЛ-45</v>
      </c>
    </row>
    <row r="2616" spans="1:5" x14ac:dyDescent="0.3">
      <c r="A2616" s="148" t="s">
        <v>474</v>
      </c>
      <c r="B2616" s="148" t="s">
        <v>475</v>
      </c>
      <c r="C2616" s="149">
        <v>32.56</v>
      </c>
      <c r="D2616" t="str">
        <f t="shared" si="84"/>
        <v>4МР/ДУ-3/КЛ-45</v>
      </c>
      <c r="E2616" t="str">
        <f t="shared" si="85"/>
        <v>Начисление услуг 00000003893 от 30.04.2024 23:59:59</v>
      </c>
    </row>
    <row r="2617" spans="1:5" x14ac:dyDescent="0.3">
      <c r="A2617" s="148" t="s">
        <v>767</v>
      </c>
      <c r="B2617" s="148"/>
      <c r="C2617" s="149">
        <v>32.56</v>
      </c>
      <c r="D2617" t="str">
        <f t="shared" si="84"/>
        <v>Начисление услуг 00000003893 от 30.04.2024 23:59:59</v>
      </c>
      <c r="E2617" t="str">
        <f t="shared" si="85"/>
        <v>л/с №0000000095849</v>
      </c>
    </row>
    <row r="2618" spans="1:5" x14ac:dyDescent="0.3">
      <c r="A2618" s="150" t="s">
        <v>883</v>
      </c>
      <c r="B2618" s="150"/>
      <c r="C2618" s="149">
        <v>32.56</v>
      </c>
      <c r="D2618" t="str">
        <f t="shared" si="84"/>
        <v>л/с №0000000095849</v>
      </c>
      <c r="E2618" t="str">
        <f t="shared" si="85"/>
        <v>4МР/ДУ-3/КЛ-46</v>
      </c>
    </row>
    <row r="2619" spans="1:5" x14ac:dyDescent="0.3">
      <c r="A2619" s="148" t="s">
        <v>476</v>
      </c>
      <c r="B2619" s="148" t="s">
        <v>477</v>
      </c>
      <c r="C2619" s="149">
        <v>34.42</v>
      </c>
      <c r="D2619" t="str">
        <f t="shared" si="84"/>
        <v>4МР/ДУ-3/КЛ-46</v>
      </c>
      <c r="E2619" t="str">
        <f t="shared" si="85"/>
        <v>Начисление услуг 00000003893 от 30.04.2024 23:59:59</v>
      </c>
    </row>
    <row r="2620" spans="1:5" x14ac:dyDescent="0.3">
      <c r="A2620" s="148" t="s">
        <v>768</v>
      </c>
      <c r="B2620" s="148"/>
      <c r="C2620" s="149">
        <v>34.42</v>
      </c>
      <c r="D2620" t="str">
        <f t="shared" si="84"/>
        <v>Начисление услуг 00000003893 от 30.04.2024 23:59:59</v>
      </c>
      <c r="E2620" t="str">
        <f t="shared" si="85"/>
        <v>л/с №0000000095919</v>
      </c>
    </row>
    <row r="2621" spans="1:5" x14ac:dyDescent="0.3">
      <c r="A2621" s="150" t="s">
        <v>883</v>
      </c>
      <c r="B2621" s="150"/>
      <c r="C2621" s="149">
        <v>34.42</v>
      </c>
      <c r="D2621" t="str">
        <f t="shared" si="84"/>
        <v>л/с №0000000095919</v>
      </c>
      <c r="E2621" t="str">
        <f t="shared" si="85"/>
        <v>4МР/ДУ-3/КЛ-47</v>
      </c>
    </row>
    <row r="2622" spans="1:5" x14ac:dyDescent="0.3">
      <c r="A2622" s="148" t="s">
        <v>478</v>
      </c>
      <c r="B2622" s="148" t="s">
        <v>479</v>
      </c>
      <c r="C2622" s="149">
        <v>36.28</v>
      </c>
      <c r="D2622" t="str">
        <f t="shared" si="84"/>
        <v>4МР/ДУ-3/КЛ-47</v>
      </c>
      <c r="E2622" t="str">
        <f t="shared" si="85"/>
        <v>Начисление услуг 00000003893 от 30.04.2024 23:59:59</v>
      </c>
    </row>
    <row r="2623" spans="1:5" x14ac:dyDescent="0.3">
      <c r="A2623" s="148" t="s">
        <v>769</v>
      </c>
      <c r="B2623" s="148"/>
      <c r="C2623" s="149">
        <v>36.28</v>
      </c>
      <c r="D2623" t="str">
        <f t="shared" si="84"/>
        <v>Начисление услуг 00000003893 от 30.04.2024 23:59:59</v>
      </c>
      <c r="E2623" t="str">
        <f t="shared" si="85"/>
        <v>л/с №0000000093689</v>
      </c>
    </row>
    <row r="2624" spans="1:5" x14ac:dyDescent="0.3">
      <c r="A2624" s="150" t="s">
        <v>883</v>
      </c>
      <c r="B2624" s="150"/>
      <c r="C2624" s="149">
        <v>36.28</v>
      </c>
      <c r="D2624" t="str">
        <f t="shared" si="84"/>
        <v>л/с №0000000093689</v>
      </c>
      <c r="E2624" t="str">
        <f t="shared" si="85"/>
        <v>4МР/ДУ-3/КЛ-48</v>
      </c>
    </row>
    <row r="2625" spans="1:5" x14ac:dyDescent="0.3">
      <c r="A2625" s="148" t="s">
        <v>480</v>
      </c>
      <c r="B2625" s="148" t="s">
        <v>481</v>
      </c>
      <c r="C2625" s="149">
        <v>45.59</v>
      </c>
      <c r="D2625" t="str">
        <f t="shared" si="84"/>
        <v>4МР/ДУ-3/КЛ-48</v>
      </c>
      <c r="E2625" t="str">
        <f t="shared" si="85"/>
        <v>Начисление услуг 00000003893 от 30.04.2024 23:59:59</v>
      </c>
    </row>
    <row r="2626" spans="1:5" x14ac:dyDescent="0.3">
      <c r="A2626" s="148" t="s">
        <v>770</v>
      </c>
      <c r="B2626" s="148"/>
      <c r="C2626" s="149">
        <v>45.59</v>
      </c>
      <c r="D2626" t="str">
        <f t="shared" si="84"/>
        <v>Начисление услуг 00000003893 от 30.04.2024 23:59:59</v>
      </c>
      <c r="E2626" t="str">
        <f t="shared" si="85"/>
        <v>л/с №0000000094851</v>
      </c>
    </row>
    <row r="2627" spans="1:5" x14ac:dyDescent="0.3">
      <c r="A2627" s="150" t="s">
        <v>883</v>
      </c>
      <c r="B2627" s="150"/>
      <c r="C2627" s="149">
        <v>45.59</v>
      </c>
      <c r="D2627" t="str">
        <f t="shared" si="84"/>
        <v>л/с №0000000094851</v>
      </c>
      <c r="E2627" t="str">
        <f t="shared" si="85"/>
        <v>4МР/ДУ-3/КЛ-49</v>
      </c>
    </row>
    <row r="2628" spans="1:5" x14ac:dyDescent="0.3">
      <c r="A2628" s="148" t="s">
        <v>482</v>
      </c>
      <c r="B2628" s="148" t="s">
        <v>483</v>
      </c>
      <c r="C2628" s="149">
        <v>19.54</v>
      </c>
      <c r="D2628" t="str">
        <f t="shared" si="84"/>
        <v>4МР/ДУ-3/КЛ-49</v>
      </c>
      <c r="E2628" t="str">
        <f t="shared" si="85"/>
        <v>Начисление услуг 00000003893 от 30.04.2024 23:59:59</v>
      </c>
    </row>
    <row r="2629" spans="1:5" x14ac:dyDescent="0.3">
      <c r="A2629" s="148" t="s">
        <v>771</v>
      </c>
      <c r="B2629" s="148"/>
      <c r="C2629" s="149">
        <v>19.54</v>
      </c>
      <c r="D2629" t="str">
        <f t="shared" si="84"/>
        <v>Начисление услуг 00000003893 от 30.04.2024 23:59:59</v>
      </c>
      <c r="E2629" t="str">
        <f t="shared" si="85"/>
        <v>л/с №0000000095852</v>
      </c>
    </row>
    <row r="2630" spans="1:5" x14ac:dyDescent="0.3">
      <c r="A2630" s="150" t="s">
        <v>883</v>
      </c>
      <c r="B2630" s="150"/>
      <c r="C2630" s="149">
        <v>19.54</v>
      </c>
      <c r="D2630" t="str">
        <f t="shared" si="84"/>
        <v>л/с №0000000095852</v>
      </c>
      <c r="E2630" t="str">
        <f t="shared" si="85"/>
        <v>4МР/ДУ-3/КЛ-4</v>
      </c>
    </row>
    <row r="2631" spans="1:5" x14ac:dyDescent="0.3">
      <c r="A2631" s="148" t="s">
        <v>484</v>
      </c>
      <c r="B2631" s="148" t="s">
        <v>485</v>
      </c>
      <c r="C2631" s="149">
        <v>23.26</v>
      </c>
      <c r="D2631" t="str">
        <f t="shared" si="84"/>
        <v>4МР/ДУ-3/КЛ-4</v>
      </c>
      <c r="E2631" t="str">
        <f t="shared" si="85"/>
        <v>Начисление услуг 00000003893 от 30.04.2024 23:59:59</v>
      </c>
    </row>
    <row r="2632" spans="1:5" x14ac:dyDescent="0.3">
      <c r="A2632" s="148" t="s">
        <v>772</v>
      </c>
      <c r="B2632" s="148"/>
      <c r="C2632" s="149">
        <v>23.26</v>
      </c>
      <c r="D2632" t="str">
        <f t="shared" si="84"/>
        <v>Начисление услуг 00000003893 от 30.04.2024 23:59:59</v>
      </c>
      <c r="E2632" t="str">
        <f t="shared" si="85"/>
        <v>л/с №0000000093701</v>
      </c>
    </row>
    <row r="2633" spans="1:5" x14ac:dyDescent="0.3">
      <c r="A2633" s="150" t="s">
        <v>883</v>
      </c>
      <c r="B2633" s="150"/>
      <c r="C2633" s="149">
        <v>23.26</v>
      </c>
      <c r="D2633" t="str">
        <f t="shared" si="84"/>
        <v>л/с №0000000093701</v>
      </c>
      <c r="E2633" t="str">
        <f t="shared" si="85"/>
        <v>4МР/ДУ-3/КЛ-50</v>
      </c>
    </row>
    <row r="2634" spans="1:5" x14ac:dyDescent="0.3">
      <c r="A2634" s="148" t="s">
        <v>486</v>
      </c>
      <c r="B2634" s="148" t="s">
        <v>487</v>
      </c>
      <c r="C2634" s="149">
        <v>33.49</v>
      </c>
      <c r="D2634" t="str">
        <f t="shared" si="84"/>
        <v>4МР/ДУ-3/КЛ-50</v>
      </c>
      <c r="E2634" t="str">
        <f t="shared" si="85"/>
        <v>Начисление услуг 00000003893 от 30.04.2024 23:59:59</v>
      </c>
    </row>
    <row r="2635" spans="1:5" x14ac:dyDescent="0.3">
      <c r="A2635" s="148" t="s">
        <v>773</v>
      </c>
      <c r="B2635" s="148"/>
      <c r="C2635" s="149">
        <v>33.49</v>
      </c>
      <c r="D2635" t="str">
        <f t="shared" si="84"/>
        <v>Начисление услуг 00000003893 от 30.04.2024 23:59:59</v>
      </c>
      <c r="E2635" t="str">
        <f t="shared" si="85"/>
        <v>л/с №0000000095854</v>
      </c>
    </row>
    <row r="2636" spans="1:5" x14ac:dyDescent="0.3">
      <c r="A2636" s="150" t="s">
        <v>883</v>
      </c>
      <c r="B2636" s="150"/>
      <c r="C2636" s="149">
        <v>33.49</v>
      </c>
      <c r="D2636" t="str">
        <f t="shared" si="84"/>
        <v>л/с №0000000095854</v>
      </c>
      <c r="E2636" t="str">
        <f t="shared" si="85"/>
        <v>4МР/ДУ-3/КЛ-51</v>
      </c>
    </row>
    <row r="2637" spans="1:5" x14ac:dyDescent="0.3">
      <c r="A2637" s="148" t="s">
        <v>488</v>
      </c>
      <c r="B2637" s="148" t="s">
        <v>489</v>
      </c>
      <c r="C2637" s="149">
        <v>37.21</v>
      </c>
      <c r="D2637" t="str">
        <f t="shared" si="84"/>
        <v>4МР/ДУ-3/КЛ-51</v>
      </c>
      <c r="E2637" t="str">
        <f t="shared" si="85"/>
        <v>Начисление услуг 00000003893 от 30.04.2024 23:59:59</v>
      </c>
    </row>
    <row r="2638" spans="1:5" x14ac:dyDescent="0.3">
      <c r="A2638" s="148" t="s">
        <v>774</v>
      </c>
      <c r="B2638" s="148"/>
      <c r="C2638" s="149">
        <v>37.21</v>
      </c>
      <c r="D2638" t="str">
        <f t="shared" si="84"/>
        <v>Начисление услуг 00000003893 от 30.04.2024 23:59:59</v>
      </c>
      <c r="E2638" t="str">
        <f t="shared" si="85"/>
        <v>л/с №0000000153935</v>
      </c>
    </row>
    <row r="2639" spans="1:5" x14ac:dyDescent="0.3">
      <c r="A2639" s="150" t="s">
        <v>883</v>
      </c>
      <c r="B2639" s="150"/>
      <c r="C2639" s="149">
        <v>37.21</v>
      </c>
      <c r="D2639" t="str">
        <f t="shared" si="84"/>
        <v>л/с №0000000153935</v>
      </c>
      <c r="E2639" t="str">
        <f t="shared" si="85"/>
        <v>4МР/ДУ/-3-КЛ-52К ВТОР</v>
      </c>
    </row>
    <row r="2640" spans="1:5" x14ac:dyDescent="0.3">
      <c r="A2640" s="148" t="s">
        <v>490</v>
      </c>
      <c r="B2640" s="148" t="s">
        <v>491</v>
      </c>
      <c r="C2640" s="149">
        <v>39.07</v>
      </c>
      <c r="D2640" t="str">
        <f t="shared" si="84"/>
        <v>4МР/ДУ/-3-КЛ-52К ВТОР</v>
      </c>
      <c r="E2640" t="str">
        <f t="shared" si="85"/>
        <v>Начисление услуг 00000003893 от 30.04.2024 23:59:59</v>
      </c>
    </row>
    <row r="2641" spans="1:5" x14ac:dyDescent="0.3">
      <c r="A2641" s="148" t="s">
        <v>775</v>
      </c>
      <c r="B2641" s="148"/>
      <c r="C2641" s="149">
        <v>39.07</v>
      </c>
      <c r="D2641" t="str">
        <f t="shared" si="84"/>
        <v>Начисление услуг 00000003893 от 30.04.2024 23:59:59</v>
      </c>
      <c r="E2641" t="str">
        <f t="shared" si="85"/>
        <v>л/с №0000000093690</v>
      </c>
    </row>
    <row r="2642" spans="1:5" x14ac:dyDescent="0.3">
      <c r="A2642" s="150" t="s">
        <v>883</v>
      </c>
      <c r="B2642" s="150"/>
      <c r="C2642" s="149">
        <v>39.07</v>
      </c>
      <c r="D2642" t="str">
        <f t="shared" si="84"/>
        <v>л/с №0000000093690</v>
      </c>
      <c r="E2642" t="str">
        <f t="shared" si="85"/>
        <v>4МР/ДУ-3/КЛ-53</v>
      </c>
    </row>
    <row r="2643" spans="1:5" x14ac:dyDescent="0.3">
      <c r="A2643" s="148" t="s">
        <v>492</v>
      </c>
      <c r="B2643" s="148" t="s">
        <v>493</v>
      </c>
      <c r="C2643" s="149">
        <v>37.21</v>
      </c>
      <c r="D2643" t="str">
        <f t="shared" si="84"/>
        <v>4МР/ДУ-3/КЛ-53</v>
      </c>
      <c r="E2643" t="str">
        <f t="shared" si="85"/>
        <v>Начисление услуг 00000003893 от 30.04.2024 23:59:59</v>
      </c>
    </row>
    <row r="2644" spans="1:5" x14ac:dyDescent="0.3">
      <c r="A2644" s="148" t="s">
        <v>776</v>
      </c>
      <c r="B2644" s="148"/>
      <c r="C2644" s="149">
        <v>37.21</v>
      </c>
      <c r="D2644" t="str">
        <f t="shared" si="84"/>
        <v>Начисление услуг 00000003893 от 30.04.2024 23:59:59</v>
      </c>
      <c r="E2644" t="str">
        <f t="shared" si="85"/>
        <v>л/с №0000000093708</v>
      </c>
    </row>
    <row r="2645" spans="1:5" x14ac:dyDescent="0.3">
      <c r="A2645" s="150" t="s">
        <v>883</v>
      </c>
      <c r="B2645" s="150"/>
      <c r="C2645" s="149">
        <v>37.21</v>
      </c>
      <c r="D2645" t="str">
        <f t="shared" si="84"/>
        <v>л/с №0000000093708</v>
      </c>
      <c r="E2645" t="str">
        <f t="shared" si="85"/>
        <v>4МР/ДУ-3/КЛ-54</v>
      </c>
    </row>
    <row r="2646" spans="1:5" x14ac:dyDescent="0.3">
      <c r="A2646" s="148" t="s">
        <v>494</v>
      </c>
      <c r="B2646" s="148" t="s">
        <v>495</v>
      </c>
      <c r="C2646" s="149">
        <v>28.84</v>
      </c>
      <c r="D2646" t="str">
        <f t="shared" si="84"/>
        <v>4МР/ДУ-3/КЛ-54</v>
      </c>
      <c r="E2646" t="str">
        <f t="shared" si="85"/>
        <v>Начисление услуг 00000003893 от 30.04.2024 23:59:59</v>
      </c>
    </row>
    <row r="2647" spans="1:5" x14ac:dyDescent="0.3">
      <c r="A2647" s="148" t="s">
        <v>777</v>
      </c>
      <c r="B2647" s="148"/>
      <c r="C2647" s="149">
        <v>28.84</v>
      </c>
      <c r="D2647" t="str">
        <f t="shared" si="84"/>
        <v>Начисление услуг 00000003893 от 30.04.2024 23:59:59</v>
      </c>
      <c r="E2647" t="str">
        <f t="shared" si="85"/>
        <v>л/с №0000000095856</v>
      </c>
    </row>
    <row r="2648" spans="1:5" x14ac:dyDescent="0.3">
      <c r="A2648" s="150" t="s">
        <v>883</v>
      </c>
      <c r="B2648" s="150"/>
      <c r="C2648" s="149">
        <v>28.84</v>
      </c>
      <c r="D2648" t="str">
        <f t="shared" si="84"/>
        <v>л/с №0000000095856</v>
      </c>
      <c r="E2648" t="str">
        <f t="shared" si="85"/>
        <v>4МР/ДУ-3/КЛ-55</v>
      </c>
    </row>
    <row r="2649" spans="1:5" x14ac:dyDescent="0.3">
      <c r="A2649" s="148" t="s">
        <v>496</v>
      </c>
      <c r="B2649" s="148" t="s">
        <v>497</v>
      </c>
      <c r="C2649" s="149">
        <v>24.19</v>
      </c>
      <c r="D2649" t="str">
        <f t="shared" si="84"/>
        <v>4МР/ДУ-3/КЛ-55</v>
      </c>
      <c r="E2649" t="str">
        <f t="shared" si="85"/>
        <v>Начисление услуг 00000003893 от 30.04.2024 23:59:59</v>
      </c>
    </row>
    <row r="2650" spans="1:5" x14ac:dyDescent="0.3">
      <c r="A2650" s="148" t="s">
        <v>778</v>
      </c>
      <c r="B2650" s="148"/>
      <c r="C2650" s="149">
        <v>24.19</v>
      </c>
      <c r="D2650" t="str">
        <f t="shared" si="84"/>
        <v>Начисление услуг 00000003893 от 30.04.2024 23:59:59</v>
      </c>
      <c r="E2650" t="str">
        <f t="shared" si="85"/>
        <v>л/с №0000000092281</v>
      </c>
    </row>
    <row r="2651" spans="1:5" x14ac:dyDescent="0.3">
      <c r="A2651" s="150" t="s">
        <v>883</v>
      </c>
      <c r="B2651" s="150"/>
      <c r="C2651" s="149">
        <v>24.19</v>
      </c>
      <c r="D2651" t="str">
        <f t="shared" si="84"/>
        <v>л/с №0000000092281</v>
      </c>
      <c r="E2651" t="str">
        <f t="shared" si="85"/>
        <v>4МР/ДУ-3/КЛ-56</v>
      </c>
    </row>
    <row r="2652" spans="1:5" x14ac:dyDescent="0.3">
      <c r="A2652" s="148" t="s">
        <v>498</v>
      </c>
      <c r="B2652" s="148" t="s">
        <v>499</v>
      </c>
      <c r="C2652" s="149">
        <v>34.42</v>
      </c>
      <c r="D2652" t="str">
        <f t="shared" si="84"/>
        <v>4МР/ДУ-3/КЛ-56</v>
      </c>
      <c r="E2652" t="str">
        <f t="shared" si="85"/>
        <v>Начисление услуг 00000003893 от 30.04.2024 23:59:59</v>
      </c>
    </row>
    <row r="2653" spans="1:5" x14ac:dyDescent="0.3">
      <c r="A2653" s="148" t="s">
        <v>779</v>
      </c>
      <c r="B2653" s="148"/>
      <c r="C2653" s="149">
        <v>34.42</v>
      </c>
      <c r="D2653" t="str">
        <f t="shared" si="84"/>
        <v>Начисление услуг 00000003893 от 30.04.2024 23:59:59</v>
      </c>
      <c r="E2653" t="str">
        <f t="shared" si="85"/>
        <v>л/с №0000000093809</v>
      </c>
    </row>
    <row r="2654" spans="1:5" x14ac:dyDescent="0.3">
      <c r="A2654" s="150" t="s">
        <v>883</v>
      </c>
      <c r="B2654" s="150"/>
      <c r="C2654" s="149">
        <v>34.42</v>
      </c>
      <c r="D2654" t="str">
        <f t="shared" si="84"/>
        <v>л/с №0000000093809</v>
      </c>
      <c r="E2654" t="str">
        <f t="shared" si="85"/>
        <v>4МР/ДУ-3/КЛ-57</v>
      </c>
    </row>
    <row r="2655" spans="1:5" x14ac:dyDescent="0.3">
      <c r="A2655" s="148" t="s">
        <v>500</v>
      </c>
      <c r="B2655" s="148" t="s">
        <v>501</v>
      </c>
      <c r="C2655" s="149">
        <v>77.22</v>
      </c>
      <c r="D2655" t="str">
        <f t="shared" si="84"/>
        <v>4МР/ДУ-3/КЛ-57</v>
      </c>
      <c r="E2655" t="str">
        <f t="shared" si="85"/>
        <v>Начисление услуг 00000003893 от 30.04.2024 23:59:59</v>
      </c>
    </row>
    <row r="2656" spans="1:5" x14ac:dyDescent="0.3">
      <c r="A2656" s="148" t="s">
        <v>780</v>
      </c>
      <c r="B2656" s="148"/>
      <c r="C2656" s="149">
        <v>77.22</v>
      </c>
      <c r="D2656" t="str">
        <f t="shared" si="84"/>
        <v>Начисление услуг 00000003893 от 30.04.2024 23:59:59</v>
      </c>
      <c r="E2656" t="str">
        <f t="shared" si="85"/>
        <v>л/с №0000000093810</v>
      </c>
    </row>
    <row r="2657" spans="1:5" x14ac:dyDescent="0.3">
      <c r="A2657" s="150" t="s">
        <v>883</v>
      </c>
      <c r="B2657" s="150"/>
      <c r="C2657" s="149">
        <v>77.22</v>
      </c>
      <c r="D2657" t="str">
        <f t="shared" si="84"/>
        <v>л/с №0000000093810</v>
      </c>
      <c r="E2657" t="str">
        <f t="shared" si="85"/>
        <v>4МР/ДУ-3/КЛ-58</v>
      </c>
    </row>
    <row r="2658" spans="1:5" x14ac:dyDescent="0.3">
      <c r="A2658" s="148" t="s">
        <v>502</v>
      </c>
      <c r="B2658" s="148" t="s">
        <v>503</v>
      </c>
      <c r="C2658" s="149">
        <v>32.56</v>
      </c>
      <c r="D2658" t="str">
        <f t="shared" si="84"/>
        <v>4МР/ДУ-3/КЛ-58</v>
      </c>
      <c r="E2658" t="str">
        <f t="shared" si="85"/>
        <v>Начисление услуг 00000003893 от 30.04.2024 23:59:59</v>
      </c>
    </row>
    <row r="2659" spans="1:5" x14ac:dyDescent="0.3">
      <c r="A2659" s="148" t="s">
        <v>781</v>
      </c>
      <c r="B2659" s="148"/>
      <c r="C2659" s="149">
        <v>32.56</v>
      </c>
      <c r="D2659" t="str">
        <f t="shared" si="84"/>
        <v>Начисление услуг 00000003893 от 30.04.2024 23:59:59</v>
      </c>
      <c r="E2659" t="str">
        <f t="shared" si="85"/>
        <v>л/с №0000000093692</v>
      </c>
    </row>
    <row r="2660" spans="1:5" x14ac:dyDescent="0.3">
      <c r="A2660" s="150" t="s">
        <v>883</v>
      </c>
      <c r="B2660" s="150"/>
      <c r="C2660" s="149">
        <v>32.56</v>
      </c>
      <c r="D2660" t="str">
        <f t="shared" si="84"/>
        <v>л/с №0000000093692</v>
      </c>
      <c r="E2660" t="str">
        <f t="shared" si="85"/>
        <v>4МР/ДУ-3/КЛ-59</v>
      </c>
    </row>
    <row r="2661" spans="1:5" x14ac:dyDescent="0.3">
      <c r="A2661" s="148" t="s">
        <v>504</v>
      </c>
      <c r="B2661" s="148" t="s">
        <v>505</v>
      </c>
      <c r="C2661" s="149">
        <v>33.49</v>
      </c>
      <c r="D2661" t="str">
        <f t="shared" si="84"/>
        <v>4МР/ДУ-3/КЛ-59</v>
      </c>
      <c r="E2661" t="str">
        <f t="shared" si="85"/>
        <v>Начисление услуг 00000003893 от 30.04.2024 23:59:59</v>
      </c>
    </row>
    <row r="2662" spans="1:5" x14ac:dyDescent="0.3">
      <c r="A2662" s="148" t="s">
        <v>782</v>
      </c>
      <c r="B2662" s="148"/>
      <c r="C2662" s="149">
        <v>33.49</v>
      </c>
      <c r="D2662" t="str">
        <f t="shared" si="84"/>
        <v>Начисление услуг 00000003893 от 30.04.2024 23:59:59</v>
      </c>
      <c r="E2662" t="str">
        <f t="shared" si="85"/>
        <v>л/с №0000000093923</v>
      </c>
    </row>
    <row r="2663" spans="1:5" x14ac:dyDescent="0.3">
      <c r="A2663" s="150" t="s">
        <v>883</v>
      </c>
      <c r="B2663" s="150"/>
      <c r="C2663" s="149">
        <v>33.49</v>
      </c>
      <c r="D2663" t="str">
        <f t="shared" si="84"/>
        <v>л/с №0000000093923</v>
      </c>
      <c r="E2663" t="str">
        <f t="shared" si="85"/>
        <v>4МР/ДУ-3/КЛ-5</v>
      </c>
    </row>
    <row r="2664" spans="1:5" x14ac:dyDescent="0.3">
      <c r="A2664" s="148" t="s">
        <v>506</v>
      </c>
      <c r="B2664" s="148" t="s">
        <v>507</v>
      </c>
      <c r="C2664" s="149">
        <v>26.98</v>
      </c>
      <c r="D2664" t="str">
        <f t="shared" si="84"/>
        <v>4МР/ДУ-3/КЛ-5</v>
      </c>
      <c r="E2664" t="str">
        <f t="shared" si="85"/>
        <v>Начисление услуг 00000003893 от 30.04.2024 23:59:59</v>
      </c>
    </row>
    <row r="2665" spans="1:5" x14ac:dyDescent="0.3">
      <c r="A2665" s="148" t="s">
        <v>783</v>
      </c>
      <c r="B2665" s="148"/>
      <c r="C2665" s="149">
        <v>26.98</v>
      </c>
      <c r="D2665" t="str">
        <f t="shared" si="84"/>
        <v>Начисление услуг 00000003893 от 30.04.2024 23:59:59</v>
      </c>
      <c r="E2665" t="str">
        <f t="shared" si="85"/>
        <v>л/с №0000000095857</v>
      </c>
    </row>
    <row r="2666" spans="1:5" x14ac:dyDescent="0.3">
      <c r="A2666" s="150" t="s">
        <v>883</v>
      </c>
      <c r="B2666" s="150"/>
      <c r="C2666" s="149">
        <v>26.98</v>
      </c>
      <c r="D2666" t="str">
        <f t="shared" ref="D2666:D2729" si="86">A2667</f>
        <v>л/с №0000000095857</v>
      </c>
      <c r="E2666" t="str">
        <f t="shared" ref="E2666:E2729" si="87">A2668</f>
        <v>4МР/ДУ-3/КЛ-6</v>
      </c>
    </row>
    <row r="2667" spans="1:5" x14ac:dyDescent="0.3">
      <c r="A2667" s="148" t="s">
        <v>508</v>
      </c>
      <c r="B2667" s="148" t="s">
        <v>509</v>
      </c>
      <c r="C2667" s="149">
        <v>27.91</v>
      </c>
      <c r="D2667" t="str">
        <f t="shared" si="86"/>
        <v>4МР/ДУ-3/КЛ-6</v>
      </c>
      <c r="E2667" t="str">
        <f t="shared" si="87"/>
        <v>Начисление услуг 00000003893 от 30.04.2024 23:59:59</v>
      </c>
    </row>
    <row r="2668" spans="1:5" x14ac:dyDescent="0.3">
      <c r="A2668" s="148" t="s">
        <v>784</v>
      </c>
      <c r="B2668" s="148"/>
      <c r="C2668" s="149">
        <v>27.91</v>
      </c>
      <c r="D2668" t="str">
        <f t="shared" si="86"/>
        <v>Начисление услуг 00000003893 от 30.04.2024 23:59:59</v>
      </c>
      <c r="E2668" t="str">
        <f t="shared" si="87"/>
        <v>л/с №0000000093698</v>
      </c>
    </row>
    <row r="2669" spans="1:5" x14ac:dyDescent="0.3">
      <c r="A2669" s="150" t="s">
        <v>883</v>
      </c>
      <c r="B2669" s="150"/>
      <c r="C2669" s="149">
        <v>27.91</v>
      </c>
      <c r="D2669" t="str">
        <f t="shared" si="86"/>
        <v>л/с №0000000093698</v>
      </c>
      <c r="E2669" t="str">
        <f t="shared" si="87"/>
        <v>4МР/ДУ-3/КЛ-07</v>
      </c>
    </row>
    <row r="2670" spans="1:5" x14ac:dyDescent="0.3">
      <c r="A2670" s="148" t="s">
        <v>510</v>
      </c>
      <c r="B2670" s="148" t="s">
        <v>511</v>
      </c>
      <c r="C2670" s="149">
        <v>23.26</v>
      </c>
      <c r="D2670" t="str">
        <f t="shared" si="86"/>
        <v>4МР/ДУ-3/КЛ-07</v>
      </c>
      <c r="E2670" t="str">
        <f t="shared" si="87"/>
        <v>Начисление услуг 00000003893 от 30.04.2024 23:59:59</v>
      </c>
    </row>
    <row r="2671" spans="1:5" x14ac:dyDescent="0.3">
      <c r="A2671" s="148" t="s">
        <v>785</v>
      </c>
      <c r="B2671" s="148"/>
      <c r="C2671" s="149">
        <v>23.26</v>
      </c>
      <c r="D2671" t="str">
        <f t="shared" si="86"/>
        <v>Начисление услуг 00000003893 от 30.04.2024 23:59:59</v>
      </c>
      <c r="E2671" t="str">
        <f t="shared" si="87"/>
        <v>л/с №0000000093697</v>
      </c>
    </row>
    <row r="2672" spans="1:5" x14ac:dyDescent="0.3">
      <c r="A2672" s="150" t="s">
        <v>883</v>
      </c>
      <c r="B2672" s="150"/>
      <c r="C2672" s="149">
        <v>23.26</v>
      </c>
      <c r="D2672" t="str">
        <f t="shared" si="86"/>
        <v>л/с №0000000093697</v>
      </c>
      <c r="E2672" t="str">
        <f t="shared" si="87"/>
        <v>4МР/ДУ-3/КЛ-08</v>
      </c>
    </row>
    <row r="2673" spans="1:5" x14ac:dyDescent="0.3">
      <c r="A2673" s="148" t="s">
        <v>512</v>
      </c>
      <c r="B2673" s="148" t="s">
        <v>513</v>
      </c>
      <c r="C2673" s="149">
        <v>25.12</v>
      </c>
      <c r="D2673" t="str">
        <f t="shared" si="86"/>
        <v>4МР/ДУ-3/КЛ-08</v>
      </c>
      <c r="E2673" t="str">
        <f t="shared" si="87"/>
        <v>Начисление услуг 00000003893 от 30.04.2024 23:59:59</v>
      </c>
    </row>
    <row r="2674" spans="1:5" x14ac:dyDescent="0.3">
      <c r="A2674" s="148" t="s">
        <v>786</v>
      </c>
      <c r="B2674" s="148"/>
      <c r="C2674" s="149">
        <v>25.12</v>
      </c>
      <c r="D2674" t="str">
        <f t="shared" si="86"/>
        <v>Начисление услуг 00000003893 от 30.04.2024 23:59:59</v>
      </c>
      <c r="E2674" t="str">
        <f t="shared" si="87"/>
        <v>л/с №0000000095858</v>
      </c>
    </row>
    <row r="2675" spans="1:5" x14ac:dyDescent="0.3">
      <c r="A2675" s="150" t="s">
        <v>883</v>
      </c>
      <c r="B2675" s="150"/>
      <c r="C2675" s="149">
        <v>25.12</v>
      </c>
      <c r="D2675" t="str">
        <f t="shared" si="86"/>
        <v>л/с №0000000095858</v>
      </c>
      <c r="E2675" t="str">
        <f t="shared" si="87"/>
        <v>4МР/ДУ-3/КЛ-9</v>
      </c>
    </row>
    <row r="2676" spans="1:5" x14ac:dyDescent="0.3">
      <c r="A2676" s="148" t="s">
        <v>514</v>
      </c>
      <c r="B2676" s="148" t="s">
        <v>515</v>
      </c>
      <c r="C2676" s="149">
        <v>26.05</v>
      </c>
      <c r="D2676" t="str">
        <f t="shared" si="86"/>
        <v>4МР/ДУ-3/КЛ-9</v>
      </c>
      <c r="E2676" t="str">
        <f t="shared" si="87"/>
        <v>Начисление услуг 00000003893 от 30.04.2024 23:59:59</v>
      </c>
    </row>
    <row r="2677" spans="1:5" x14ac:dyDescent="0.3">
      <c r="A2677" s="148" t="s">
        <v>787</v>
      </c>
      <c r="B2677" s="148"/>
      <c r="C2677" s="149">
        <v>26.05</v>
      </c>
      <c r="D2677" t="str">
        <f t="shared" si="86"/>
        <v>Начисление услуг 00000003893 от 30.04.2024 23:59:59</v>
      </c>
      <c r="E2677" t="str">
        <f t="shared" si="87"/>
        <v>Москва г, Марьина Роща, Марьиной Рощи 4-я ул, дом № 3</v>
      </c>
    </row>
    <row r="2678" spans="1:5" x14ac:dyDescent="0.3">
      <c r="A2678" s="150" t="s">
        <v>883</v>
      </c>
      <c r="B2678" s="150"/>
      <c r="C2678" s="149">
        <v>26.05</v>
      </c>
      <c r="D2678" t="str">
        <f t="shared" si="86"/>
        <v>Москва г, Марьина Роща, Марьиной Рощи 4-я ул, дом № 3</v>
      </c>
      <c r="E2678" t="str">
        <f t="shared" si="87"/>
        <v>л/с №0000000089255</v>
      </c>
    </row>
    <row r="2679" spans="1:5" x14ac:dyDescent="0.3">
      <c r="A2679" s="151" t="s">
        <v>0</v>
      </c>
      <c r="B2679" s="151"/>
      <c r="C2679" s="152">
        <v>156932.04</v>
      </c>
      <c r="D2679" t="str">
        <f t="shared" si="86"/>
        <v>л/с №0000000089255</v>
      </c>
      <c r="E2679" t="str">
        <f t="shared" si="87"/>
        <v>4МР/ДУ-3-01</v>
      </c>
    </row>
    <row r="2680" spans="1:5" x14ac:dyDescent="0.3">
      <c r="A2680" s="148" t="s">
        <v>25</v>
      </c>
      <c r="B2680" s="148" t="s">
        <v>26</v>
      </c>
      <c r="C2680" s="153">
        <v>2005.37</v>
      </c>
      <c r="D2680" t="str">
        <f t="shared" si="86"/>
        <v>4МР/ДУ-3-01</v>
      </c>
      <c r="E2680" t="str">
        <f t="shared" si="87"/>
        <v>Начисление услуг 00000003889 от 30.04.2024 23:59:59</v>
      </c>
    </row>
    <row r="2681" spans="1:5" x14ac:dyDescent="0.3">
      <c r="A2681" s="148" t="s">
        <v>788</v>
      </c>
      <c r="B2681" s="148"/>
      <c r="C2681" s="153">
        <v>2005.37</v>
      </c>
      <c r="D2681" t="str">
        <f t="shared" si="86"/>
        <v>Начисление услуг 00000003889 от 30.04.2024 23:59:59</v>
      </c>
      <c r="E2681" t="str">
        <f t="shared" si="87"/>
        <v>л/с №0000000089264</v>
      </c>
    </row>
    <row r="2682" spans="1:5" x14ac:dyDescent="0.3">
      <c r="A2682" s="150" t="s">
        <v>884</v>
      </c>
      <c r="B2682" s="150"/>
      <c r="C2682" s="153">
        <v>2005.37</v>
      </c>
      <c r="D2682" t="str">
        <f t="shared" si="86"/>
        <v>л/с №0000000089264</v>
      </c>
      <c r="E2682" t="str">
        <f t="shared" si="87"/>
        <v>4МР/ДУ-3-10</v>
      </c>
    </row>
    <row r="2683" spans="1:5" x14ac:dyDescent="0.3">
      <c r="A2683" s="148" t="s">
        <v>27</v>
      </c>
      <c r="B2683" s="148" t="s">
        <v>28</v>
      </c>
      <c r="C2683" s="149">
        <v>973.38</v>
      </c>
      <c r="D2683" t="str">
        <f t="shared" si="86"/>
        <v>4МР/ДУ-3-10</v>
      </c>
      <c r="E2683" t="str">
        <f t="shared" si="87"/>
        <v>Начисление услуг 00000003889 от 30.04.2024 23:59:59</v>
      </c>
    </row>
    <row r="2684" spans="1:5" x14ac:dyDescent="0.3">
      <c r="A2684" s="148" t="s">
        <v>790</v>
      </c>
      <c r="B2684" s="148"/>
      <c r="C2684" s="149">
        <v>973.38</v>
      </c>
      <c r="D2684" t="str">
        <f t="shared" si="86"/>
        <v>Начисление услуг 00000003889 от 30.04.2024 23:59:59</v>
      </c>
      <c r="E2684" t="str">
        <f t="shared" si="87"/>
        <v>л/с №0000000089265</v>
      </c>
    </row>
    <row r="2685" spans="1:5" x14ac:dyDescent="0.3">
      <c r="A2685" s="150" t="s">
        <v>884</v>
      </c>
      <c r="B2685" s="150"/>
      <c r="C2685" s="149">
        <v>973.38</v>
      </c>
      <c r="D2685" t="str">
        <f t="shared" si="86"/>
        <v>л/с №0000000089265</v>
      </c>
      <c r="E2685" t="str">
        <f t="shared" si="87"/>
        <v>4МР/ДУ-3-11</v>
      </c>
    </row>
    <row r="2686" spans="1:5" x14ac:dyDescent="0.3">
      <c r="A2686" s="148" t="s">
        <v>29</v>
      </c>
      <c r="B2686" s="148" t="s">
        <v>30</v>
      </c>
      <c r="C2686" s="153">
        <v>1584.62</v>
      </c>
      <c r="D2686" t="str">
        <f t="shared" si="86"/>
        <v>4МР/ДУ-3-11</v>
      </c>
      <c r="E2686" t="str">
        <f t="shared" si="87"/>
        <v>Начисление услуг 00000003889 от 30.04.2024 23:59:59</v>
      </c>
    </row>
    <row r="2687" spans="1:5" x14ac:dyDescent="0.3">
      <c r="A2687" s="148" t="s">
        <v>791</v>
      </c>
      <c r="B2687" s="148"/>
      <c r="C2687" s="153">
        <v>1584.62</v>
      </c>
      <c r="D2687" t="str">
        <f t="shared" si="86"/>
        <v>Начисление услуг 00000003889 от 30.04.2024 23:59:59</v>
      </c>
      <c r="E2687" t="str">
        <f t="shared" si="87"/>
        <v>л/с №0000000089266</v>
      </c>
    </row>
    <row r="2688" spans="1:5" x14ac:dyDescent="0.3">
      <c r="A2688" s="150" t="s">
        <v>884</v>
      </c>
      <c r="B2688" s="150"/>
      <c r="C2688" s="153">
        <v>1584.62</v>
      </c>
      <c r="D2688" t="str">
        <f t="shared" si="86"/>
        <v>л/с №0000000089266</v>
      </c>
      <c r="E2688" t="str">
        <f t="shared" si="87"/>
        <v>4МР/ДУ-3-12</v>
      </c>
    </row>
    <row r="2689" spans="1:5" x14ac:dyDescent="0.3">
      <c r="A2689" s="148" t="s">
        <v>31</v>
      </c>
      <c r="B2689" s="148" t="s">
        <v>32</v>
      </c>
      <c r="C2689" s="153">
        <v>2030.49</v>
      </c>
      <c r="D2689" t="str">
        <f t="shared" si="86"/>
        <v>4МР/ДУ-3-12</v>
      </c>
      <c r="E2689" t="str">
        <f t="shared" si="87"/>
        <v>Начисление услуг 00000003889 от 30.04.2024 23:59:59</v>
      </c>
    </row>
    <row r="2690" spans="1:5" x14ac:dyDescent="0.3">
      <c r="A2690" s="148" t="s">
        <v>792</v>
      </c>
      <c r="B2690" s="148"/>
      <c r="C2690" s="153">
        <v>2030.49</v>
      </c>
      <c r="D2690" t="str">
        <f t="shared" si="86"/>
        <v>Начисление услуг 00000003889 от 30.04.2024 23:59:59</v>
      </c>
      <c r="E2690" t="str">
        <f t="shared" si="87"/>
        <v>л/с №0000000124901</v>
      </c>
    </row>
    <row r="2691" spans="1:5" x14ac:dyDescent="0.3">
      <c r="A2691" s="150" t="s">
        <v>884</v>
      </c>
      <c r="B2691" s="150"/>
      <c r="C2691" s="153">
        <v>2030.49</v>
      </c>
      <c r="D2691" t="str">
        <f t="shared" si="86"/>
        <v>л/с №0000000124901</v>
      </c>
      <c r="E2691" t="str">
        <f t="shared" si="87"/>
        <v>4МР/МБ/ДУ/3-13-ВТОР2</v>
      </c>
    </row>
    <row r="2692" spans="1:5" x14ac:dyDescent="0.3">
      <c r="A2692" s="148" t="s">
        <v>33</v>
      </c>
      <c r="B2692" s="148" t="s">
        <v>34</v>
      </c>
      <c r="C2692" s="153">
        <v>1008.97</v>
      </c>
      <c r="D2692" t="str">
        <f t="shared" si="86"/>
        <v>4МР/МБ/ДУ/3-13-ВТОР2</v>
      </c>
      <c r="E2692" t="str">
        <f t="shared" si="87"/>
        <v>Начисление услуг 00000003889 от 30.04.2024 23:59:59</v>
      </c>
    </row>
    <row r="2693" spans="1:5" x14ac:dyDescent="0.3">
      <c r="A2693" s="148" t="s">
        <v>793</v>
      </c>
      <c r="B2693" s="148"/>
      <c r="C2693" s="153">
        <v>1008.97</v>
      </c>
      <c r="D2693" t="str">
        <f t="shared" si="86"/>
        <v>Начисление услуг 00000003889 от 30.04.2024 23:59:59</v>
      </c>
      <c r="E2693" t="str">
        <f t="shared" si="87"/>
        <v>л/с №0000000089268</v>
      </c>
    </row>
    <row r="2694" spans="1:5" x14ac:dyDescent="0.3">
      <c r="A2694" s="150" t="s">
        <v>884</v>
      </c>
      <c r="B2694" s="150"/>
      <c r="C2694" s="153">
        <v>1008.97</v>
      </c>
      <c r="D2694" t="str">
        <f t="shared" si="86"/>
        <v>л/с №0000000089268</v>
      </c>
      <c r="E2694" t="str">
        <f t="shared" si="87"/>
        <v>4МР/ДУ-3-14</v>
      </c>
    </row>
    <row r="2695" spans="1:5" x14ac:dyDescent="0.3">
      <c r="A2695" s="148" t="s">
        <v>35</v>
      </c>
      <c r="B2695" s="148" t="s">
        <v>36</v>
      </c>
      <c r="C2695" s="153">
        <v>1551.13</v>
      </c>
      <c r="D2695" t="str">
        <f t="shared" si="86"/>
        <v>4МР/ДУ-3-14</v>
      </c>
      <c r="E2695" t="str">
        <f t="shared" si="87"/>
        <v>Начисление услуг 00000003889 от 30.04.2024 23:59:59</v>
      </c>
    </row>
    <row r="2696" spans="1:5" x14ac:dyDescent="0.3">
      <c r="A2696" s="148" t="s">
        <v>794</v>
      </c>
      <c r="B2696" s="148"/>
      <c r="C2696" s="153">
        <v>1551.13</v>
      </c>
      <c r="D2696" t="str">
        <f t="shared" si="86"/>
        <v>Начисление услуг 00000003889 от 30.04.2024 23:59:59</v>
      </c>
      <c r="E2696" t="str">
        <f t="shared" si="87"/>
        <v>л/с №0000000089269</v>
      </c>
    </row>
    <row r="2697" spans="1:5" x14ac:dyDescent="0.3">
      <c r="A2697" s="150" t="s">
        <v>884</v>
      </c>
      <c r="B2697" s="150"/>
      <c r="C2697" s="153">
        <v>1551.13</v>
      </c>
      <c r="D2697" t="str">
        <f t="shared" si="86"/>
        <v>л/с №0000000089269</v>
      </c>
      <c r="E2697" t="str">
        <f t="shared" si="87"/>
        <v>4МР/ДУ-3-15</v>
      </c>
    </row>
    <row r="2698" spans="1:5" x14ac:dyDescent="0.3">
      <c r="A2698" s="148" t="s">
        <v>37</v>
      </c>
      <c r="B2698" s="148" t="s">
        <v>38</v>
      </c>
      <c r="C2698" s="153">
        <v>3568.83</v>
      </c>
      <c r="D2698" t="str">
        <f t="shared" si="86"/>
        <v>4МР/ДУ-3-15</v>
      </c>
      <c r="E2698" t="str">
        <f t="shared" si="87"/>
        <v>Начисление услуг 00000003889 от 30.04.2024 23:59:59</v>
      </c>
    </row>
    <row r="2699" spans="1:5" x14ac:dyDescent="0.3">
      <c r="A2699" s="148" t="s">
        <v>795</v>
      </c>
      <c r="B2699" s="148"/>
      <c r="C2699" s="153">
        <v>3568.83</v>
      </c>
      <c r="D2699" t="str">
        <f t="shared" si="86"/>
        <v>Начисление услуг 00000003889 от 30.04.2024 23:59:59</v>
      </c>
      <c r="E2699" t="str">
        <f t="shared" si="87"/>
        <v>л/с №0000000089270</v>
      </c>
    </row>
    <row r="2700" spans="1:5" x14ac:dyDescent="0.3">
      <c r="A2700" s="150" t="s">
        <v>884</v>
      </c>
      <c r="B2700" s="150"/>
      <c r="C2700" s="153">
        <v>3568.83</v>
      </c>
      <c r="D2700" t="str">
        <f t="shared" si="86"/>
        <v>л/с №0000000089270</v>
      </c>
      <c r="E2700" t="str">
        <f t="shared" si="87"/>
        <v>4МР/ДУ-3-16</v>
      </c>
    </row>
    <row r="2701" spans="1:5" x14ac:dyDescent="0.3">
      <c r="A2701" s="148" t="s">
        <v>39</v>
      </c>
      <c r="B2701" s="148" t="s">
        <v>40</v>
      </c>
      <c r="C2701" s="153">
        <v>1142.01</v>
      </c>
      <c r="D2701" t="str">
        <f t="shared" si="86"/>
        <v>4МР/ДУ-3-16</v>
      </c>
      <c r="E2701" t="str">
        <f t="shared" si="87"/>
        <v>Начисление услуг 00000003889 от 30.04.2024 23:59:59</v>
      </c>
    </row>
    <row r="2702" spans="1:5" x14ac:dyDescent="0.3">
      <c r="A2702" s="148" t="s">
        <v>796</v>
      </c>
      <c r="B2702" s="148"/>
      <c r="C2702" s="153">
        <v>1142.01</v>
      </c>
      <c r="D2702" t="str">
        <f t="shared" si="86"/>
        <v>Начисление услуг 00000003889 от 30.04.2024 23:59:59</v>
      </c>
      <c r="E2702" t="str">
        <f t="shared" si="87"/>
        <v>л/с №0000001153840</v>
      </c>
    </row>
    <row r="2703" spans="1:5" x14ac:dyDescent="0.3">
      <c r="A2703" s="150" t="s">
        <v>884</v>
      </c>
      <c r="B2703" s="150"/>
      <c r="C2703" s="153">
        <v>1142.01</v>
      </c>
      <c r="D2703" t="str">
        <f t="shared" si="86"/>
        <v>л/с №0000001153840</v>
      </c>
      <c r="E2703" t="str">
        <f t="shared" si="87"/>
        <v>4МР/ДУ-3-17/Втор-1</v>
      </c>
    </row>
    <row r="2704" spans="1:5" x14ac:dyDescent="0.3">
      <c r="A2704" s="148" t="s">
        <v>41</v>
      </c>
      <c r="B2704" s="148" t="s">
        <v>42</v>
      </c>
      <c r="C2704" s="153">
        <v>1081.53</v>
      </c>
      <c r="D2704" t="str">
        <f t="shared" si="86"/>
        <v>4МР/ДУ-3-17/Втор-1</v>
      </c>
      <c r="E2704" t="str">
        <f t="shared" si="87"/>
        <v>Начисление услуг 00000003889 от 30.04.2024 23:59:59</v>
      </c>
    </row>
    <row r="2705" spans="1:5" x14ac:dyDescent="0.3">
      <c r="A2705" s="148" t="s">
        <v>797</v>
      </c>
      <c r="B2705" s="148"/>
      <c r="C2705" s="153">
        <v>1081.53</v>
      </c>
      <c r="D2705" t="str">
        <f t="shared" si="86"/>
        <v>Начисление услуг 00000003889 от 30.04.2024 23:59:59</v>
      </c>
      <c r="E2705" t="str">
        <f t="shared" si="87"/>
        <v>л/с №0000000089272</v>
      </c>
    </row>
    <row r="2706" spans="1:5" x14ac:dyDescent="0.3">
      <c r="A2706" s="150" t="s">
        <v>884</v>
      </c>
      <c r="B2706" s="150"/>
      <c r="C2706" s="153">
        <v>1081.53</v>
      </c>
      <c r="D2706" t="str">
        <f t="shared" si="86"/>
        <v>л/с №0000000089272</v>
      </c>
      <c r="E2706" t="str">
        <f t="shared" si="87"/>
        <v>4МР/ДУ-3-18</v>
      </c>
    </row>
    <row r="2707" spans="1:5" x14ac:dyDescent="0.3">
      <c r="A2707" s="148" t="s">
        <v>43</v>
      </c>
      <c r="B2707" s="148" t="s">
        <v>44</v>
      </c>
      <c r="C2707" s="153">
        <v>1586.72</v>
      </c>
      <c r="D2707" t="str">
        <f t="shared" si="86"/>
        <v>4МР/ДУ-3-18</v>
      </c>
      <c r="E2707" t="str">
        <f t="shared" si="87"/>
        <v>Начисление услуг 00000003889 от 30.04.2024 23:59:59</v>
      </c>
    </row>
    <row r="2708" spans="1:5" x14ac:dyDescent="0.3">
      <c r="A2708" s="148" t="s">
        <v>798</v>
      </c>
      <c r="B2708" s="148"/>
      <c r="C2708" s="153">
        <v>1586.72</v>
      </c>
      <c r="D2708" t="str">
        <f t="shared" si="86"/>
        <v>Начисление услуг 00000003889 от 30.04.2024 23:59:59</v>
      </c>
      <c r="E2708" t="str">
        <f t="shared" si="87"/>
        <v>л/с №0000000094305</v>
      </c>
    </row>
    <row r="2709" spans="1:5" x14ac:dyDescent="0.3">
      <c r="A2709" s="150" t="s">
        <v>884</v>
      </c>
      <c r="B2709" s="150"/>
      <c r="C2709" s="153">
        <v>1586.72</v>
      </c>
      <c r="D2709" t="str">
        <f t="shared" si="86"/>
        <v>л/с №0000000094305</v>
      </c>
      <c r="E2709" t="str">
        <f t="shared" si="87"/>
        <v>4МР/ДУ-3-19/ВТОР1</v>
      </c>
    </row>
    <row r="2710" spans="1:5" x14ac:dyDescent="0.3">
      <c r="A2710" s="148" t="s">
        <v>45</v>
      </c>
      <c r="B2710" s="148" t="s">
        <v>46</v>
      </c>
      <c r="C2710" s="153">
        <v>2028.4</v>
      </c>
      <c r="D2710" t="str">
        <f t="shared" si="86"/>
        <v>4МР/ДУ-3-19/ВТОР1</v>
      </c>
      <c r="E2710" t="str">
        <f t="shared" si="87"/>
        <v>Начисление услуг 00000003889 от 30.04.2024 23:59:59</v>
      </c>
    </row>
    <row r="2711" spans="1:5" x14ac:dyDescent="0.3">
      <c r="A2711" s="148" t="s">
        <v>799</v>
      </c>
      <c r="B2711" s="148"/>
      <c r="C2711" s="153">
        <v>2028.4</v>
      </c>
      <c r="D2711" t="str">
        <f t="shared" si="86"/>
        <v>Начисление услуг 00000003889 от 30.04.2024 23:59:59</v>
      </c>
      <c r="E2711" t="str">
        <f t="shared" si="87"/>
        <v>л/с №0000000089256</v>
      </c>
    </row>
    <row r="2712" spans="1:5" x14ac:dyDescent="0.3">
      <c r="A2712" s="150" t="s">
        <v>884</v>
      </c>
      <c r="B2712" s="150"/>
      <c r="C2712" s="153">
        <v>2028.4</v>
      </c>
      <c r="D2712" t="str">
        <f t="shared" si="86"/>
        <v>л/с №0000000089256</v>
      </c>
      <c r="E2712" t="str">
        <f t="shared" si="87"/>
        <v>4МР/ДУ-3-02</v>
      </c>
    </row>
    <row r="2713" spans="1:5" x14ac:dyDescent="0.3">
      <c r="A2713" s="148" t="s">
        <v>47</v>
      </c>
      <c r="B2713" s="148" t="s">
        <v>48</v>
      </c>
      <c r="C2713" s="153">
        <v>1021.53</v>
      </c>
      <c r="D2713" t="str">
        <f t="shared" si="86"/>
        <v>4МР/ДУ-3-02</v>
      </c>
      <c r="E2713" t="str">
        <f t="shared" si="87"/>
        <v>Начисление услуг 00000003889 от 30.04.2024 23:59:59</v>
      </c>
    </row>
    <row r="2714" spans="1:5" x14ac:dyDescent="0.3">
      <c r="A2714" s="148" t="s">
        <v>800</v>
      </c>
      <c r="B2714" s="148"/>
      <c r="C2714" s="153">
        <v>1021.53</v>
      </c>
      <c r="D2714" t="str">
        <f t="shared" si="86"/>
        <v>Начисление услуг 00000003889 от 30.04.2024 23:59:59</v>
      </c>
      <c r="E2714" t="str">
        <f t="shared" si="87"/>
        <v>л/с №0000000089274</v>
      </c>
    </row>
    <row r="2715" spans="1:5" x14ac:dyDescent="0.3">
      <c r="A2715" s="150" t="s">
        <v>884</v>
      </c>
      <c r="B2715" s="150"/>
      <c r="C2715" s="153">
        <v>1021.53</v>
      </c>
      <c r="D2715" t="str">
        <f t="shared" si="86"/>
        <v>л/с №0000000089274</v>
      </c>
      <c r="E2715" t="str">
        <f t="shared" si="87"/>
        <v>4МР/ДУ-3-20</v>
      </c>
    </row>
    <row r="2716" spans="1:5" x14ac:dyDescent="0.3">
      <c r="A2716" s="148" t="s">
        <v>49</v>
      </c>
      <c r="B2716" s="148" t="s">
        <v>50</v>
      </c>
      <c r="C2716" s="149">
        <v>898.72</v>
      </c>
      <c r="D2716" t="str">
        <f t="shared" si="86"/>
        <v>4МР/ДУ-3-20</v>
      </c>
      <c r="E2716" t="str">
        <f t="shared" si="87"/>
        <v>Начисление услуг 00000003889 от 30.04.2024 23:59:59</v>
      </c>
    </row>
    <row r="2717" spans="1:5" x14ac:dyDescent="0.3">
      <c r="A2717" s="148" t="s">
        <v>801</v>
      </c>
      <c r="B2717" s="148"/>
      <c r="C2717" s="149">
        <v>898.72</v>
      </c>
      <c r="D2717" t="str">
        <f t="shared" si="86"/>
        <v>Начисление услуг 00000003889 от 30.04.2024 23:59:59</v>
      </c>
      <c r="E2717" t="str">
        <f t="shared" si="87"/>
        <v>л/с №0000000089275</v>
      </c>
    </row>
    <row r="2718" spans="1:5" x14ac:dyDescent="0.3">
      <c r="A2718" s="150" t="s">
        <v>884</v>
      </c>
      <c r="B2718" s="150"/>
      <c r="C2718" s="149">
        <v>898.72</v>
      </c>
      <c r="D2718" t="str">
        <f t="shared" si="86"/>
        <v>л/с №0000000089275</v>
      </c>
      <c r="E2718" t="str">
        <f t="shared" si="87"/>
        <v>4МР/ДУ-3-21</v>
      </c>
    </row>
    <row r="2719" spans="1:5" x14ac:dyDescent="0.3">
      <c r="A2719" s="148" t="s">
        <v>51</v>
      </c>
      <c r="B2719" s="148" t="s">
        <v>52</v>
      </c>
      <c r="C2719" s="153">
        <v>1725.8</v>
      </c>
      <c r="D2719" t="str">
        <f t="shared" si="86"/>
        <v>4МР/ДУ-3-21</v>
      </c>
      <c r="E2719" t="str">
        <f t="shared" si="87"/>
        <v>Начисление услуг 00000003889 от 30.04.2024 23:59:59</v>
      </c>
    </row>
    <row r="2720" spans="1:5" x14ac:dyDescent="0.3">
      <c r="A2720" s="148" t="s">
        <v>802</v>
      </c>
      <c r="B2720" s="148"/>
      <c r="C2720" s="153">
        <v>1725.8</v>
      </c>
      <c r="D2720" t="str">
        <f t="shared" si="86"/>
        <v>Начисление услуг 00000003889 от 30.04.2024 23:59:59</v>
      </c>
      <c r="E2720" t="str">
        <f t="shared" si="87"/>
        <v>л/с №0000000089276</v>
      </c>
    </row>
    <row r="2721" spans="1:5" x14ac:dyDescent="0.3">
      <c r="A2721" s="150" t="s">
        <v>884</v>
      </c>
      <c r="B2721" s="150"/>
      <c r="C2721" s="153">
        <v>1725.8</v>
      </c>
      <c r="D2721" t="str">
        <f t="shared" si="86"/>
        <v>л/с №0000000089276</v>
      </c>
      <c r="E2721" t="str">
        <f t="shared" si="87"/>
        <v>4МР/ДУ-3-22</v>
      </c>
    </row>
    <row r="2722" spans="1:5" x14ac:dyDescent="0.3">
      <c r="A2722" s="148" t="s">
        <v>53</v>
      </c>
      <c r="B2722" s="148" t="s">
        <v>54</v>
      </c>
      <c r="C2722" s="153">
        <v>1562.99</v>
      </c>
      <c r="D2722" t="str">
        <f t="shared" si="86"/>
        <v>4МР/ДУ-3-22</v>
      </c>
      <c r="E2722" t="str">
        <f t="shared" si="87"/>
        <v>Начисление услуг 00000003889 от 30.04.2024 23:59:59</v>
      </c>
    </row>
    <row r="2723" spans="1:5" x14ac:dyDescent="0.3">
      <c r="A2723" s="148" t="s">
        <v>803</v>
      </c>
      <c r="B2723" s="148"/>
      <c r="C2723" s="153">
        <v>1562.99</v>
      </c>
      <c r="D2723" t="str">
        <f t="shared" si="86"/>
        <v>Начисление услуг 00000003889 от 30.04.2024 23:59:59</v>
      </c>
      <c r="E2723" t="str">
        <f t="shared" si="87"/>
        <v>л/с №0000000089277</v>
      </c>
    </row>
    <row r="2724" spans="1:5" x14ac:dyDescent="0.3">
      <c r="A2724" s="150" t="s">
        <v>884</v>
      </c>
      <c r="B2724" s="150"/>
      <c r="C2724" s="153">
        <v>1562.99</v>
      </c>
      <c r="D2724" t="str">
        <f t="shared" si="86"/>
        <v>л/с №0000000089277</v>
      </c>
      <c r="E2724" t="str">
        <f t="shared" si="87"/>
        <v>4МР/ДУ-3-23</v>
      </c>
    </row>
    <row r="2725" spans="1:5" x14ac:dyDescent="0.3">
      <c r="A2725" s="148" t="s">
        <v>55</v>
      </c>
      <c r="B2725" s="148" t="s">
        <v>56</v>
      </c>
      <c r="C2725" s="153">
        <v>1023.62</v>
      </c>
      <c r="D2725" t="str">
        <f t="shared" si="86"/>
        <v>4МР/ДУ-3-23</v>
      </c>
      <c r="E2725" t="str">
        <f t="shared" si="87"/>
        <v>Начисление услуг 00000003889 от 30.04.2024 23:59:59</v>
      </c>
    </row>
    <row r="2726" spans="1:5" x14ac:dyDescent="0.3">
      <c r="A2726" s="148" t="s">
        <v>804</v>
      </c>
      <c r="B2726" s="148"/>
      <c r="C2726" s="153">
        <v>1023.62</v>
      </c>
      <c r="D2726" t="str">
        <f t="shared" si="86"/>
        <v>Начисление услуг 00000003889 от 30.04.2024 23:59:59</v>
      </c>
      <c r="E2726" t="str">
        <f t="shared" si="87"/>
        <v>л/с №0000000089278</v>
      </c>
    </row>
    <row r="2727" spans="1:5" x14ac:dyDescent="0.3">
      <c r="A2727" s="150" t="s">
        <v>884</v>
      </c>
      <c r="B2727" s="150"/>
      <c r="C2727" s="153">
        <v>1023.62</v>
      </c>
      <c r="D2727" t="str">
        <f t="shared" si="86"/>
        <v>л/с №0000000089278</v>
      </c>
      <c r="E2727" t="str">
        <f t="shared" si="87"/>
        <v>4МР/ДУ-3-24</v>
      </c>
    </row>
    <row r="2728" spans="1:5" x14ac:dyDescent="0.3">
      <c r="A2728" s="148" t="s">
        <v>57</v>
      </c>
      <c r="B2728" s="148" t="s">
        <v>58</v>
      </c>
      <c r="C2728" s="149">
        <v>956.63</v>
      </c>
      <c r="D2728" t="str">
        <f t="shared" si="86"/>
        <v>4МР/ДУ-3-24</v>
      </c>
      <c r="E2728" t="str">
        <f t="shared" si="87"/>
        <v>Начисление услуг 00000003889 от 30.04.2024 23:59:59</v>
      </c>
    </row>
    <row r="2729" spans="1:5" x14ac:dyDescent="0.3">
      <c r="A2729" s="148" t="s">
        <v>805</v>
      </c>
      <c r="B2729" s="148"/>
      <c r="C2729" s="149">
        <v>956.63</v>
      </c>
      <c r="D2729" t="str">
        <f t="shared" si="86"/>
        <v>Начисление услуг 00000003889 от 30.04.2024 23:59:59</v>
      </c>
      <c r="E2729" t="str">
        <f t="shared" si="87"/>
        <v>л/с №0000000089279</v>
      </c>
    </row>
    <row r="2730" spans="1:5" x14ac:dyDescent="0.3">
      <c r="A2730" s="150" t="s">
        <v>884</v>
      </c>
      <c r="B2730" s="150"/>
      <c r="C2730" s="149">
        <v>956.63</v>
      </c>
      <c r="D2730" t="str">
        <f t="shared" ref="D2730:D2793" si="88">A2731</f>
        <v>л/с №0000000089279</v>
      </c>
      <c r="E2730" t="str">
        <f t="shared" ref="E2730:E2793" si="89">A2732</f>
        <v>4МР/ДУ-3-25</v>
      </c>
    </row>
    <row r="2731" spans="1:5" x14ac:dyDescent="0.3">
      <c r="A2731" s="148" t="s">
        <v>59</v>
      </c>
      <c r="B2731" s="148" t="s">
        <v>60</v>
      </c>
      <c r="C2731" s="153">
        <v>1582.53</v>
      </c>
      <c r="D2731" t="str">
        <f t="shared" si="88"/>
        <v>4МР/ДУ-3-25</v>
      </c>
      <c r="E2731" t="str">
        <f t="shared" si="89"/>
        <v>Начисление услуг 00000003889 от 30.04.2024 23:59:59</v>
      </c>
    </row>
    <row r="2732" spans="1:5" x14ac:dyDescent="0.3">
      <c r="A2732" s="148" t="s">
        <v>806</v>
      </c>
      <c r="B2732" s="148"/>
      <c r="C2732" s="153">
        <v>1582.53</v>
      </c>
      <c r="D2732" t="str">
        <f t="shared" si="88"/>
        <v>Начисление услуг 00000003889 от 30.04.2024 23:59:59</v>
      </c>
      <c r="E2732" t="str">
        <f t="shared" si="89"/>
        <v>л/с №0000000089280</v>
      </c>
    </row>
    <row r="2733" spans="1:5" x14ac:dyDescent="0.3">
      <c r="A2733" s="150" t="s">
        <v>884</v>
      </c>
      <c r="B2733" s="150"/>
      <c r="C2733" s="153">
        <v>1582.53</v>
      </c>
      <c r="D2733" t="str">
        <f t="shared" si="88"/>
        <v>л/с №0000000089280</v>
      </c>
      <c r="E2733" t="str">
        <f t="shared" si="89"/>
        <v>4МР/ДУ-3-26</v>
      </c>
    </row>
    <row r="2734" spans="1:5" x14ac:dyDescent="0.3">
      <c r="A2734" s="148" t="s">
        <v>61</v>
      </c>
      <c r="B2734" s="148" t="s">
        <v>62</v>
      </c>
      <c r="C2734" s="153">
        <v>2028.4</v>
      </c>
      <c r="D2734" t="str">
        <f t="shared" si="88"/>
        <v>4МР/ДУ-3-26</v>
      </c>
      <c r="E2734" t="str">
        <f t="shared" si="89"/>
        <v>Начисление услуг 00000003889 от 30.04.2024 23:59:59</v>
      </c>
    </row>
    <row r="2735" spans="1:5" x14ac:dyDescent="0.3">
      <c r="A2735" s="148" t="s">
        <v>807</v>
      </c>
      <c r="B2735" s="148"/>
      <c r="C2735" s="153">
        <v>2028.4</v>
      </c>
      <c r="D2735" t="str">
        <f t="shared" si="88"/>
        <v>Начисление услуг 00000003889 от 30.04.2024 23:59:59</v>
      </c>
      <c r="E2735" t="str">
        <f t="shared" si="89"/>
        <v>л/с №0000000094309</v>
      </c>
    </row>
    <row r="2736" spans="1:5" x14ac:dyDescent="0.3">
      <c r="A2736" s="150" t="s">
        <v>884</v>
      </c>
      <c r="B2736" s="150"/>
      <c r="C2736" s="153">
        <v>2028.4</v>
      </c>
      <c r="D2736" t="str">
        <f t="shared" si="88"/>
        <v>л/с №0000000094309</v>
      </c>
      <c r="E2736" t="str">
        <f t="shared" si="89"/>
        <v>4МР/ДУ-3-27/ВТОР1</v>
      </c>
    </row>
    <row r="2737" spans="1:5" x14ac:dyDescent="0.3">
      <c r="A2737" s="148" t="s">
        <v>63</v>
      </c>
      <c r="B2737" s="148" t="s">
        <v>64</v>
      </c>
      <c r="C2737" s="153">
        <v>1008.97</v>
      </c>
      <c r="D2737" t="str">
        <f t="shared" si="88"/>
        <v>4МР/ДУ-3-27/ВТОР1</v>
      </c>
      <c r="E2737" t="str">
        <f t="shared" si="89"/>
        <v>Начисление услуг 00000003889 от 30.04.2024 23:59:59</v>
      </c>
    </row>
    <row r="2738" spans="1:5" x14ac:dyDescent="0.3">
      <c r="A2738" s="148" t="s">
        <v>808</v>
      </c>
      <c r="B2738" s="148"/>
      <c r="C2738" s="153">
        <v>1008.97</v>
      </c>
      <c r="D2738" t="str">
        <f t="shared" si="88"/>
        <v>Начисление услуг 00000003889 от 30.04.2024 23:59:59</v>
      </c>
      <c r="E2738" t="str">
        <f t="shared" si="89"/>
        <v>л/с №0000000089282</v>
      </c>
    </row>
    <row r="2739" spans="1:5" x14ac:dyDescent="0.3">
      <c r="A2739" s="150" t="s">
        <v>884</v>
      </c>
      <c r="B2739" s="150"/>
      <c r="C2739" s="153">
        <v>1008.97</v>
      </c>
      <c r="D2739" t="str">
        <f t="shared" si="88"/>
        <v>л/с №0000000089282</v>
      </c>
      <c r="E2739" t="str">
        <f t="shared" si="89"/>
        <v>4МР/ДУ-3-28</v>
      </c>
    </row>
    <row r="2740" spans="1:5" x14ac:dyDescent="0.3">
      <c r="A2740" s="148" t="s">
        <v>65</v>
      </c>
      <c r="B2740" s="148" t="s">
        <v>66</v>
      </c>
      <c r="C2740" s="153">
        <v>1549.04</v>
      </c>
      <c r="D2740" t="str">
        <f t="shared" si="88"/>
        <v>4МР/ДУ-3-28</v>
      </c>
      <c r="E2740" t="str">
        <f t="shared" si="89"/>
        <v>Начисление услуг 00000003889 от 30.04.2024 23:59:59</v>
      </c>
    </row>
    <row r="2741" spans="1:5" x14ac:dyDescent="0.3">
      <c r="A2741" s="148" t="s">
        <v>809</v>
      </c>
      <c r="B2741" s="148"/>
      <c r="C2741" s="153">
        <v>1549.04</v>
      </c>
      <c r="D2741" t="str">
        <f t="shared" si="88"/>
        <v>Начисление услуг 00000003889 от 30.04.2024 23:59:59</v>
      </c>
      <c r="E2741" t="str">
        <f t="shared" si="89"/>
        <v>л/с №0000000147061</v>
      </c>
    </row>
    <row r="2742" spans="1:5" x14ac:dyDescent="0.3">
      <c r="A2742" s="150" t="s">
        <v>884</v>
      </c>
      <c r="B2742" s="150"/>
      <c r="C2742" s="153">
        <v>1549.04</v>
      </c>
      <c r="D2742" t="str">
        <f t="shared" si="88"/>
        <v>л/с №0000000147061</v>
      </c>
      <c r="E2742" t="str">
        <f t="shared" si="89"/>
        <v>4МР/ДУ-3-29/ВТОР</v>
      </c>
    </row>
    <row r="2743" spans="1:5" x14ac:dyDescent="0.3">
      <c r="A2743" s="148" t="s">
        <v>67</v>
      </c>
      <c r="B2743" s="148" t="s">
        <v>68</v>
      </c>
      <c r="C2743" s="153">
        <v>2760.59</v>
      </c>
      <c r="D2743" t="str">
        <f t="shared" si="88"/>
        <v>4МР/ДУ-3-29/ВТОР</v>
      </c>
      <c r="E2743" t="str">
        <f t="shared" si="89"/>
        <v>Начисление услуг 00000003889 от 30.04.2024 23:59:59</v>
      </c>
    </row>
    <row r="2744" spans="1:5" x14ac:dyDescent="0.3">
      <c r="A2744" s="148" t="s">
        <v>810</v>
      </c>
      <c r="B2744" s="148"/>
      <c r="C2744" s="153">
        <v>2760.59</v>
      </c>
      <c r="D2744" t="str">
        <f t="shared" si="88"/>
        <v>Начисление услуг 00000003889 от 30.04.2024 23:59:59</v>
      </c>
      <c r="E2744" t="str">
        <f t="shared" si="89"/>
        <v>л/с №0000000089257</v>
      </c>
    </row>
    <row r="2745" spans="1:5" x14ac:dyDescent="0.3">
      <c r="A2745" s="150" t="s">
        <v>884</v>
      </c>
      <c r="B2745" s="150"/>
      <c r="C2745" s="153">
        <v>2760.59</v>
      </c>
      <c r="D2745" t="str">
        <f t="shared" si="88"/>
        <v>л/с №0000000089257</v>
      </c>
      <c r="E2745" t="str">
        <f t="shared" si="89"/>
        <v>4МР/ДУ-3-03</v>
      </c>
    </row>
    <row r="2746" spans="1:5" x14ac:dyDescent="0.3">
      <c r="A2746" s="148" t="s">
        <v>69</v>
      </c>
      <c r="B2746" s="148" t="s">
        <v>70</v>
      </c>
      <c r="C2746" s="149">
        <v>973.38</v>
      </c>
      <c r="D2746" t="str">
        <f t="shared" si="88"/>
        <v>4МР/ДУ-3-03</v>
      </c>
      <c r="E2746" t="str">
        <f t="shared" si="89"/>
        <v>Начисление услуг 00000003889 от 30.04.2024 23:59:59</v>
      </c>
    </row>
    <row r="2747" spans="1:5" x14ac:dyDescent="0.3">
      <c r="A2747" s="148" t="s">
        <v>811</v>
      </c>
      <c r="B2747" s="148"/>
      <c r="C2747" s="149">
        <v>973.38</v>
      </c>
      <c r="D2747" t="str">
        <f t="shared" si="88"/>
        <v>Начисление услуг 00000003889 от 30.04.2024 23:59:59</v>
      </c>
      <c r="E2747" t="str">
        <f t="shared" si="89"/>
        <v>л/с №0000000095257</v>
      </c>
    </row>
    <row r="2748" spans="1:5" x14ac:dyDescent="0.3">
      <c r="A2748" s="150" t="s">
        <v>884</v>
      </c>
      <c r="B2748" s="150"/>
      <c r="C2748" s="149">
        <v>973.38</v>
      </c>
      <c r="D2748" t="str">
        <f t="shared" si="88"/>
        <v>л/с №0000000095257</v>
      </c>
      <c r="E2748" t="str">
        <f t="shared" si="89"/>
        <v>4МР/ДУ-3-втор30</v>
      </c>
    </row>
    <row r="2749" spans="1:5" x14ac:dyDescent="0.3">
      <c r="A2749" s="148" t="s">
        <v>71</v>
      </c>
      <c r="B2749" s="148" t="s">
        <v>72</v>
      </c>
      <c r="C2749" s="153">
        <v>1023.62</v>
      </c>
      <c r="D2749" t="str">
        <f t="shared" si="88"/>
        <v>4МР/ДУ-3-втор30</v>
      </c>
      <c r="E2749" t="str">
        <f t="shared" si="89"/>
        <v>Начисление услуг 00000003889 от 30.04.2024 23:59:59</v>
      </c>
    </row>
    <row r="2750" spans="1:5" x14ac:dyDescent="0.3">
      <c r="A2750" s="148" t="s">
        <v>812</v>
      </c>
      <c r="B2750" s="148"/>
      <c r="C2750" s="153">
        <v>1023.62</v>
      </c>
      <c r="D2750" t="str">
        <f t="shared" si="88"/>
        <v>Начисление услуг 00000003889 от 30.04.2024 23:59:59</v>
      </c>
      <c r="E2750" t="str">
        <f t="shared" si="89"/>
        <v>л/с №0000000094847</v>
      </c>
    </row>
    <row r="2751" spans="1:5" x14ac:dyDescent="0.3">
      <c r="A2751" s="150" t="s">
        <v>884</v>
      </c>
      <c r="B2751" s="150"/>
      <c r="C2751" s="153">
        <v>1023.62</v>
      </c>
      <c r="D2751" t="str">
        <f t="shared" si="88"/>
        <v>л/с №0000000094847</v>
      </c>
      <c r="E2751" t="str">
        <f t="shared" si="89"/>
        <v>4МР/ДУ-3-ВТОР31</v>
      </c>
    </row>
    <row r="2752" spans="1:5" x14ac:dyDescent="0.3">
      <c r="A2752" s="148" t="s">
        <v>73</v>
      </c>
      <c r="B2752" s="148" t="s">
        <v>74</v>
      </c>
      <c r="C2752" s="149">
        <v>973.38</v>
      </c>
      <c r="D2752" t="str">
        <f t="shared" si="88"/>
        <v>4МР/ДУ-3-ВТОР31</v>
      </c>
      <c r="E2752" t="str">
        <f t="shared" si="89"/>
        <v>Начисление услуг 00000003889 от 30.04.2024 23:59:59</v>
      </c>
    </row>
    <row r="2753" spans="1:5" x14ac:dyDescent="0.3">
      <c r="A2753" s="148" t="s">
        <v>813</v>
      </c>
      <c r="B2753" s="148"/>
      <c r="C2753" s="149">
        <v>973.38</v>
      </c>
      <c r="D2753" t="str">
        <f t="shared" si="88"/>
        <v>Начисление услуг 00000003889 от 30.04.2024 23:59:59</v>
      </c>
      <c r="E2753" t="str">
        <f t="shared" si="89"/>
        <v>л/с №0000000094410</v>
      </c>
    </row>
    <row r="2754" spans="1:5" x14ac:dyDescent="0.3">
      <c r="A2754" s="150" t="s">
        <v>884</v>
      </c>
      <c r="B2754" s="150"/>
      <c r="C2754" s="149">
        <v>973.38</v>
      </c>
      <c r="D2754" t="str">
        <f t="shared" si="88"/>
        <v>л/с №0000000094410</v>
      </c>
      <c r="E2754" t="str">
        <f t="shared" si="89"/>
        <v>4МР/ДУ-3-32/ВТОР1</v>
      </c>
    </row>
    <row r="2755" spans="1:5" x14ac:dyDescent="0.3">
      <c r="A2755" s="148" t="s">
        <v>75</v>
      </c>
      <c r="B2755" s="148" t="s">
        <v>76</v>
      </c>
      <c r="C2755" s="153">
        <v>2641.04</v>
      </c>
      <c r="D2755" t="str">
        <f t="shared" si="88"/>
        <v>4МР/ДУ-3-32/ВТОР1</v>
      </c>
      <c r="E2755" t="str">
        <f t="shared" si="89"/>
        <v>Начисление услуг 00000003889 от 30.04.2024 23:59:59</v>
      </c>
    </row>
    <row r="2756" spans="1:5" x14ac:dyDescent="0.3">
      <c r="A2756" s="148" t="s">
        <v>814</v>
      </c>
      <c r="B2756" s="148"/>
      <c r="C2756" s="153">
        <v>2641.04</v>
      </c>
      <c r="D2756" t="str">
        <f t="shared" si="88"/>
        <v>Начисление услуг 00000003889 от 30.04.2024 23:59:59</v>
      </c>
      <c r="E2756" t="str">
        <f t="shared" si="89"/>
        <v>л/с №0000000089287</v>
      </c>
    </row>
    <row r="2757" spans="1:5" x14ac:dyDescent="0.3">
      <c r="A2757" s="150" t="s">
        <v>884</v>
      </c>
      <c r="B2757" s="150"/>
      <c r="C2757" s="153">
        <v>2641.04</v>
      </c>
      <c r="D2757" t="str">
        <f t="shared" si="88"/>
        <v>л/с №0000000089287</v>
      </c>
      <c r="E2757" t="str">
        <f t="shared" si="89"/>
        <v>4МР/ДУ-3-33</v>
      </c>
    </row>
    <row r="2758" spans="1:5" x14ac:dyDescent="0.3">
      <c r="A2758" s="148" t="s">
        <v>77</v>
      </c>
      <c r="B2758" s="148" t="s">
        <v>78</v>
      </c>
      <c r="C2758" s="153">
        <v>2030.49</v>
      </c>
      <c r="D2758" t="str">
        <f t="shared" si="88"/>
        <v>4МР/ДУ-3-33</v>
      </c>
      <c r="E2758" t="str">
        <f t="shared" si="89"/>
        <v>Начисление услуг 00000003889 от 30.04.2024 23:59:59</v>
      </c>
    </row>
    <row r="2759" spans="1:5" x14ac:dyDescent="0.3">
      <c r="A2759" s="148" t="s">
        <v>815</v>
      </c>
      <c r="B2759" s="148"/>
      <c r="C2759" s="153">
        <v>2030.49</v>
      </c>
      <c r="D2759" t="str">
        <f t="shared" si="88"/>
        <v>Начисление услуг 00000003889 от 30.04.2024 23:59:59</v>
      </c>
      <c r="E2759" t="str">
        <f t="shared" si="89"/>
        <v>л/с №0000000104280</v>
      </c>
    </row>
    <row r="2760" spans="1:5" x14ac:dyDescent="0.3">
      <c r="A2760" s="150" t="s">
        <v>884</v>
      </c>
      <c r="B2760" s="150"/>
      <c r="C2760" s="153">
        <v>2030.49</v>
      </c>
      <c r="D2760" t="str">
        <f t="shared" si="88"/>
        <v>л/с №0000000104280</v>
      </c>
      <c r="E2760" t="str">
        <f t="shared" si="89"/>
        <v>4МР/ДУ-3-34-ВТОР1</v>
      </c>
    </row>
    <row r="2761" spans="1:5" x14ac:dyDescent="0.3">
      <c r="A2761" s="148" t="s">
        <v>79</v>
      </c>
      <c r="B2761" s="148" t="s">
        <v>80</v>
      </c>
      <c r="C2761" s="153">
        <v>1008.97</v>
      </c>
      <c r="D2761" t="str">
        <f t="shared" si="88"/>
        <v>4МР/ДУ-3-34-ВТОР1</v>
      </c>
      <c r="E2761" t="str">
        <f t="shared" si="89"/>
        <v>Начисление услуг 00000003889 от 30.04.2024 23:59:59</v>
      </c>
    </row>
    <row r="2762" spans="1:5" x14ac:dyDescent="0.3">
      <c r="A2762" s="148" t="s">
        <v>816</v>
      </c>
      <c r="B2762" s="148"/>
      <c r="C2762" s="153">
        <v>1008.97</v>
      </c>
      <c r="D2762" t="str">
        <f t="shared" si="88"/>
        <v>Начисление услуг 00000003889 от 30.04.2024 23:59:59</v>
      </c>
      <c r="E2762" t="str">
        <f t="shared" si="89"/>
        <v>л/с №0000000104558</v>
      </c>
    </row>
    <row r="2763" spans="1:5" x14ac:dyDescent="0.3">
      <c r="A2763" s="150" t="s">
        <v>884</v>
      </c>
      <c r="B2763" s="150"/>
      <c r="C2763" s="153">
        <v>1008.97</v>
      </c>
      <c r="D2763" t="str">
        <f t="shared" si="88"/>
        <v>л/с №0000000104558</v>
      </c>
      <c r="E2763" t="str">
        <f t="shared" si="89"/>
        <v>4МР/ДУ-3-35/ВТОР</v>
      </c>
    </row>
    <row r="2764" spans="1:5" x14ac:dyDescent="0.3">
      <c r="A2764" s="148" t="s">
        <v>81</v>
      </c>
      <c r="B2764" s="148" t="s">
        <v>82</v>
      </c>
      <c r="C2764" s="153">
        <v>1549.04</v>
      </c>
      <c r="D2764" t="str">
        <f t="shared" si="88"/>
        <v>4МР/ДУ-3-35/ВТОР</v>
      </c>
      <c r="E2764" t="str">
        <f t="shared" si="89"/>
        <v>Начисление услуг 00000003889 от 30.04.2024 23:59:59</v>
      </c>
    </row>
    <row r="2765" spans="1:5" x14ac:dyDescent="0.3">
      <c r="A2765" s="148" t="s">
        <v>817</v>
      </c>
      <c r="B2765" s="148"/>
      <c r="C2765" s="153">
        <v>1549.04</v>
      </c>
      <c r="D2765" t="str">
        <f t="shared" si="88"/>
        <v>Начисление услуг 00000003889 от 30.04.2024 23:59:59</v>
      </c>
      <c r="E2765" t="str">
        <f t="shared" si="89"/>
        <v>л/с №0000000089290</v>
      </c>
    </row>
    <row r="2766" spans="1:5" x14ac:dyDescent="0.3">
      <c r="A2766" s="150" t="s">
        <v>884</v>
      </c>
      <c r="B2766" s="150"/>
      <c r="C2766" s="153">
        <v>1549.04</v>
      </c>
      <c r="D2766" t="str">
        <f t="shared" si="88"/>
        <v>л/с №0000000089290</v>
      </c>
      <c r="E2766" t="str">
        <f t="shared" si="89"/>
        <v>4МР/ДУ-3-36</v>
      </c>
    </row>
    <row r="2767" spans="1:5" x14ac:dyDescent="0.3">
      <c r="A2767" s="148" t="s">
        <v>83</v>
      </c>
      <c r="B2767" s="148" t="s">
        <v>84</v>
      </c>
      <c r="C2767" s="153">
        <v>2456.13</v>
      </c>
      <c r="D2767" t="str">
        <f t="shared" si="88"/>
        <v>4МР/ДУ-3-36</v>
      </c>
      <c r="E2767" t="str">
        <f t="shared" si="89"/>
        <v>Начисление услуг 00000003889 от 30.04.2024 23:59:59</v>
      </c>
    </row>
    <row r="2768" spans="1:5" x14ac:dyDescent="0.3">
      <c r="A2768" s="148" t="s">
        <v>818</v>
      </c>
      <c r="B2768" s="148"/>
      <c r="C2768" s="153">
        <v>2456.13</v>
      </c>
      <c r="D2768" t="str">
        <f t="shared" si="88"/>
        <v>Начисление услуг 00000003889 от 30.04.2024 23:59:59</v>
      </c>
      <c r="E2768" t="str">
        <f t="shared" si="89"/>
        <v>л/с №0000000091879</v>
      </c>
    </row>
    <row r="2769" spans="1:5" x14ac:dyDescent="0.3">
      <c r="A2769" s="150" t="s">
        <v>884</v>
      </c>
      <c r="B2769" s="150"/>
      <c r="C2769" s="153">
        <v>2456.13</v>
      </c>
      <c r="D2769" t="str">
        <f t="shared" si="88"/>
        <v>л/с №0000000091879</v>
      </c>
      <c r="E2769" t="str">
        <f t="shared" si="89"/>
        <v>4МР/ДУ-3-37</v>
      </c>
    </row>
    <row r="2770" spans="1:5" x14ac:dyDescent="0.3">
      <c r="A2770" s="148" t="s">
        <v>85</v>
      </c>
      <c r="B2770" s="148" t="s">
        <v>86</v>
      </c>
      <c r="C2770" s="153">
        <v>1023.62</v>
      </c>
      <c r="D2770" t="str">
        <f t="shared" si="88"/>
        <v>4МР/ДУ-3-37</v>
      </c>
      <c r="E2770" t="str">
        <f t="shared" si="89"/>
        <v>Начисление услуг 00000003889 от 30.04.2024 23:59:59</v>
      </c>
    </row>
    <row r="2771" spans="1:5" x14ac:dyDescent="0.3">
      <c r="A2771" s="148" t="s">
        <v>819</v>
      </c>
      <c r="B2771" s="148"/>
      <c r="C2771" s="153">
        <v>1023.62</v>
      </c>
      <c r="D2771" t="str">
        <f t="shared" si="88"/>
        <v>Начисление услуг 00000003889 от 30.04.2024 23:59:59</v>
      </c>
      <c r="E2771" t="str">
        <f t="shared" si="89"/>
        <v>л/с №0000000089292</v>
      </c>
    </row>
    <row r="2772" spans="1:5" x14ac:dyDescent="0.3">
      <c r="A2772" s="150" t="s">
        <v>884</v>
      </c>
      <c r="B2772" s="150"/>
      <c r="C2772" s="153">
        <v>1023.62</v>
      </c>
      <c r="D2772" t="str">
        <f t="shared" si="88"/>
        <v>л/с №0000000089292</v>
      </c>
      <c r="E2772" t="str">
        <f t="shared" si="89"/>
        <v>4МР/ДУ-3-38</v>
      </c>
    </row>
    <row r="2773" spans="1:5" x14ac:dyDescent="0.3">
      <c r="A2773" s="148" t="s">
        <v>87</v>
      </c>
      <c r="B2773" s="148" t="s">
        <v>88</v>
      </c>
      <c r="C2773" s="149">
        <v>973.38</v>
      </c>
      <c r="D2773" t="str">
        <f t="shared" si="88"/>
        <v>4МР/ДУ-3-38</v>
      </c>
      <c r="E2773" t="str">
        <f t="shared" si="89"/>
        <v>Начисление услуг 00000003889 от 30.04.2024 23:59:59</v>
      </c>
    </row>
    <row r="2774" spans="1:5" x14ac:dyDescent="0.3">
      <c r="A2774" s="148" t="s">
        <v>820</v>
      </c>
      <c r="B2774" s="148"/>
      <c r="C2774" s="149">
        <v>973.38</v>
      </c>
      <c r="D2774" t="str">
        <f t="shared" si="88"/>
        <v>Начисление услуг 00000003889 от 30.04.2024 23:59:59</v>
      </c>
      <c r="E2774" t="str">
        <f t="shared" si="89"/>
        <v>л/с №0000000089293</v>
      </c>
    </row>
    <row r="2775" spans="1:5" x14ac:dyDescent="0.3">
      <c r="A2775" s="150" t="s">
        <v>884</v>
      </c>
      <c r="B2775" s="150"/>
      <c r="C2775" s="149">
        <v>973.38</v>
      </c>
      <c r="D2775" t="str">
        <f t="shared" si="88"/>
        <v>л/с №0000000089293</v>
      </c>
      <c r="E2775" t="str">
        <f t="shared" si="89"/>
        <v>4МР/ДУ-3-39</v>
      </c>
    </row>
    <row r="2776" spans="1:5" x14ac:dyDescent="0.3">
      <c r="A2776" s="148" t="s">
        <v>89</v>
      </c>
      <c r="B2776" s="148" t="s">
        <v>90</v>
      </c>
      <c r="C2776" s="153">
        <v>1586.72</v>
      </c>
      <c r="D2776" t="str">
        <f t="shared" si="88"/>
        <v>4МР/ДУ-3-39</v>
      </c>
      <c r="E2776" t="str">
        <f t="shared" si="89"/>
        <v>Начисление услуг 00000003889 от 30.04.2024 23:59:59</v>
      </c>
    </row>
    <row r="2777" spans="1:5" x14ac:dyDescent="0.3">
      <c r="A2777" s="148" t="s">
        <v>821</v>
      </c>
      <c r="B2777" s="148"/>
      <c r="C2777" s="153">
        <v>1586.72</v>
      </c>
      <c r="D2777" t="str">
        <f t="shared" si="88"/>
        <v>Начисление услуг 00000003889 от 30.04.2024 23:59:59</v>
      </c>
      <c r="E2777" t="str">
        <f t="shared" si="89"/>
        <v>л/с №0000000089258</v>
      </c>
    </row>
    <row r="2778" spans="1:5" x14ac:dyDescent="0.3">
      <c r="A2778" s="150" t="s">
        <v>884</v>
      </c>
      <c r="B2778" s="150"/>
      <c r="C2778" s="153">
        <v>1586.72</v>
      </c>
      <c r="D2778" t="str">
        <f t="shared" si="88"/>
        <v>л/с №0000000089258</v>
      </c>
      <c r="E2778" t="str">
        <f t="shared" si="89"/>
        <v>4МР/ДУ-3-04</v>
      </c>
    </row>
    <row r="2779" spans="1:5" x14ac:dyDescent="0.3">
      <c r="A2779" s="148" t="s">
        <v>91</v>
      </c>
      <c r="B2779" s="148" t="s">
        <v>92</v>
      </c>
      <c r="C2779" s="153">
        <v>1582.53</v>
      </c>
      <c r="D2779" t="str">
        <f t="shared" si="88"/>
        <v>4МР/ДУ-3-04</v>
      </c>
      <c r="E2779" t="str">
        <f t="shared" si="89"/>
        <v>Начисление услуг 00000003889 от 30.04.2024 23:59:59</v>
      </c>
    </row>
    <row r="2780" spans="1:5" x14ac:dyDescent="0.3">
      <c r="A2780" s="148" t="s">
        <v>822</v>
      </c>
      <c r="B2780" s="148"/>
      <c r="C2780" s="153">
        <v>1582.53</v>
      </c>
      <c r="D2780" t="str">
        <f t="shared" si="88"/>
        <v>Начисление услуг 00000003889 от 30.04.2024 23:59:59</v>
      </c>
      <c r="E2780" t="str">
        <f t="shared" si="89"/>
        <v>л/с №0000000089294</v>
      </c>
    </row>
    <row r="2781" spans="1:5" x14ac:dyDescent="0.3">
      <c r="A2781" s="150" t="s">
        <v>884</v>
      </c>
      <c r="B2781" s="150"/>
      <c r="C2781" s="153">
        <v>1582.53</v>
      </c>
      <c r="D2781" t="str">
        <f t="shared" si="88"/>
        <v>л/с №0000000089294</v>
      </c>
      <c r="E2781" t="str">
        <f t="shared" si="89"/>
        <v>4МР/ДУ-3-40</v>
      </c>
    </row>
    <row r="2782" spans="1:5" x14ac:dyDescent="0.3">
      <c r="A2782" s="148" t="s">
        <v>93</v>
      </c>
      <c r="B2782" s="148" t="s">
        <v>94</v>
      </c>
      <c r="C2782" s="153">
        <v>2258.4299999999998</v>
      </c>
      <c r="D2782" t="str">
        <f t="shared" si="88"/>
        <v>4МР/ДУ-3-40</v>
      </c>
      <c r="E2782" t="str">
        <f t="shared" si="89"/>
        <v>Начисление услуг 00000003889 от 30.04.2024 23:59:59</v>
      </c>
    </row>
    <row r="2783" spans="1:5" x14ac:dyDescent="0.3">
      <c r="A2783" s="148" t="s">
        <v>823</v>
      </c>
      <c r="B2783" s="148"/>
      <c r="C2783" s="153">
        <v>2258.4299999999998</v>
      </c>
      <c r="D2783" t="str">
        <f t="shared" si="88"/>
        <v>Начисление услуг 00000003889 от 30.04.2024 23:59:59</v>
      </c>
      <c r="E2783" t="str">
        <f t="shared" si="89"/>
        <v>л/с №0000000089295</v>
      </c>
    </row>
    <row r="2784" spans="1:5" x14ac:dyDescent="0.3">
      <c r="A2784" s="150" t="s">
        <v>884</v>
      </c>
      <c r="B2784" s="150"/>
      <c r="C2784" s="153">
        <v>2258.4299999999998</v>
      </c>
      <c r="D2784" t="str">
        <f t="shared" si="88"/>
        <v>л/с №0000000089295</v>
      </c>
      <c r="E2784" t="str">
        <f t="shared" si="89"/>
        <v>4МР/ДУ-3-41</v>
      </c>
    </row>
    <row r="2785" spans="1:5" x14ac:dyDescent="0.3">
      <c r="A2785" s="148" t="s">
        <v>95</v>
      </c>
      <c r="B2785" s="148" t="s">
        <v>96</v>
      </c>
      <c r="C2785" s="153">
        <v>1008.97</v>
      </c>
      <c r="D2785" t="str">
        <f t="shared" si="88"/>
        <v>4МР/ДУ-3-41</v>
      </c>
      <c r="E2785" t="str">
        <f t="shared" si="89"/>
        <v>Начисление услуг 00000003889 от 30.04.2024 23:59:59</v>
      </c>
    </row>
    <row r="2786" spans="1:5" x14ac:dyDescent="0.3">
      <c r="A2786" s="148" t="s">
        <v>824</v>
      </c>
      <c r="B2786" s="148"/>
      <c r="C2786" s="153">
        <v>1008.97</v>
      </c>
      <c r="D2786" t="str">
        <f t="shared" si="88"/>
        <v>Начисление услуг 00000003889 от 30.04.2024 23:59:59</v>
      </c>
      <c r="E2786" t="str">
        <f t="shared" si="89"/>
        <v>л/с №0000001154035</v>
      </c>
    </row>
    <row r="2787" spans="1:5" x14ac:dyDescent="0.3">
      <c r="A2787" s="150" t="s">
        <v>884</v>
      </c>
      <c r="B2787" s="150"/>
      <c r="C2787" s="153">
        <v>1008.97</v>
      </c>
      <c r="D2787" t="str">
        <f t="shared" si="88"/>
        <v>л/с №0000001154035</v>
      </c>
      <c r="E2787" t="str">
        <f t="shared" si="89"/>
        <v>МР/МР/ДУ/3-42</v>
      </c>
    </row>
    <row r="2788" spans="1:5" x14ac:dyDescent="0.3">
      <c r="A2788" s="148" t="s">
        <v>97</v>
      </c>
      <c r="B2788" s="148" t="s">
        <v>98</v>
      </c>
      <c r="C2788" s="153">
        <v>1549.04</v>
      </c>
      <c r="D2788" t="str">
        <f t="shared" si="88"/>
        <v>МР/МР/ДУ/3-42</v>
      </c>
      <c r="E2788" t="str">
        <f t="shared" si="89"/>
        <v>Начисление услуг 00000003889 от 30.04.2024 23:59:59</v>
      </c>
    </row>
    <row r="2789" spans="1:5" x14ac:dyDescent="0.3">
      <c r="A2789" s="148" t="s">
        <v>825</v>
      </c>
      <c r="B2789" s="148"/>
      <c r="C2789" s="153">
        <v>1549.04</v>
      </c>
      <c r="D2789" t="str">
        <f t="shared" si="88"/>
        <v>Начисление услуг 00000003889 от 30.04.2024 23:59:59</v>
      </c>
      <c r="E2789" t="str">
        <f t="shared" si="89"/>
        <v>л/с №0000000089297</v>
      </c>
    </row>
    <row r="2790" spans="1:5" x14ac:dyDescent="0.3">
      <c r="A2790" s="150" t="s">
        <v>884</v>
      </c>
      <c r="B2790" s="150"/>
      <c r="C2790" s="153">
        <v>1549.04</v>
      </c>
      <c r="D2790" t="str">
        <f t="shared" si="88"/>
        <v>л/с №0000000089297</v>
      </c>
      <c r="E2790" t="str">
        <f t="shared" si="89"/>
        <v>4МР/ДУ-3-43</v>
      </c>
    </row>
    <row r="2791" spans="1:5" x14ac:dyDescent="0.3">
      <c r="A2791" s="148" t="s">
        <v>99</v>
      </c>
      <c r="B2791" s="148" t="s">
        <v>100</v>
      </c>
      <c r="C2791" s="153">
        <v>2237.5</v>
      </c>
      <c r="D2791" t="str">
        <f t="shared" si="88"/>
        <v>4МР/ДУ-3-43</v>
      </c>
      <c r="E2791" t="str">
        <f t="shared" si="89"/>
        <v>Начисление услуг 00000003889 от 30.04.2024 23:59:59</v>
      </c>
    </row>
    <row r="2792" spans="1:5" x14ac:dyDescent="0.3">
      <c r="A2792" s="148" t="s">
        <v>826</v>
      </c>
      <c r="B2792" s="148"/>
      <c r="C2792" s="153">
        <v>2237.5</v>
      </c>
      <c r="D2792" t="str">
        <f t="shared" si="88"/>
        <v>Начисление услуг 00000003889 от 30.04.2024 23:59:59</v>
      </c>
      <c r="E2792" t="str">
        <f t="shared" si="89"/>
        <v>л/с №0000000128455</v>
      </c>
    </row>
    <row r="2793" spans="1:5" x14ac:dyDescent="0.3">
      <c r="A2793" s="150" t="s">
        <v>884</v>
      </c>
      <c r="B2793" s="150"/>
      <c r="C2793" s="153">
        <v>2237.5</v>
      </c>
      <c r="D2793" t="str">
        <f t="shared" si="88"/>
        <v>л/с №0000000128455</v>
      </c>
      <c r="E2793" t="str">
        <f t="shared" si="89"/>
        <v>4МР/ДУ-3-44, 45</v>
      </c>
    </row>
    <row r="2794" spans="1:5" x14ac:dyDescent="0.3">
      <c r="A2794" s="148" t="s">
        <v>101</v>
      </c>
      <c r="B2794" s="148" t="s">
        <v>102</v>
      </c>
      <c r="C2794" s="153">
        <v>2005.37</v>
      </c>
      <c r="D2794" t="str">
        <f t="shared" ref="D2794:D2857" si="90">A2795</f>
        <v>4МР/ДУ-3-44, 45</v>
      </c>
      <c r="E2794" t="str">
        <f t="shared" ref="E2794:E2857" si="91">A2796</f>
        <v>Начисление услуг 00000003889 от 30.04.2024 23:59:59</v>
      </c>
    </row>
    <row r="2795" spans="1:5" x14ac:dyDescent="0.3">
      <c r="A2795" s="148" t="s">
        <v>827</v>
      </c>
      <c r="B2795" s="148"/>
      <c r="C2795" s="153">
        <v>2005.37</v>
      </c>
      <c r="D2795" t="str">
        <f t="shared" si="90"/>
        <v>Начисление услуг 00000003889 от 30.04.2024 23:59:59</v>
      </c>
      <c r="E2795" t="str">
        <f t="shared" si="91"/>
        <v>л/с №0000000089300</v>
      </c>
    </row>
    <row r="2796" spans="1:5" x14ac:dyDescent="0.3">
      <c r="A2796" s="150" t="s">
        <v>884</v>
      </c>
      <c r="B2796" s="150"/>
      <c r="C2796" s="153">
        <v>2005.37</v>
      </c>
      <c r="D2796" t="str">
        <f t="shared" si="90"/>
        <v>л/с №0000000089300</v>
      </c>
      <c r="E2796" t="str">
        <f t="shared" si="91"/>
        <v>4МР/ДУ-3-46</v>
      </c>
    </row>
    <row r="2797" spans="1:5" x14ac:dyDescent="0.3">
      <c r="A2797" s="148" t="s">
        <v>103</v>
      </c>
      <c r="B2797" s="148" t="s">
        <v>104</v>
      </c>
      <c r="C2797" s="153">
        <v>1584.62</v>
      </c>
      <c r="D2797" t="str">
        <f t="shared" si="90"/>
        <v>4МР/ДУ-3-46</v>
      </c>
      <c r="E2797" t="str">
        <f t="shared" si="91"/>
        <v>Начисление услуг 00000003889 от 30.04.2024 23:59:59</v>
      </c>
    </row>
    <row r="2798" spans="1:5" x14ac:dyDescent="0.3">
      <c r="A2798" s="148" t="s">
        <v>828</v>
      </c>
      <c r="B2798" s="148"/>
      <c r="C2798" s="153">
        <v>1584.62</v>
      </c>
      <c r="D2798" t="str">
        <f t="shared" si="90"/>
        <v>Начисление услуг 00000003889 от 30.04.2024 23:59:59</v>
      </c>
      <c r="E2798" t="str">
        <f t="shared" si="91"/>
        <v>л/с №0000000153934</v>
      </c>
    </row>
    <row r="2799" spans="1:5" x14ac:dyDescent="0.3">
      <c r="A2799" s="150" t="s">
        <v>884</v>
      </c>
      <c r="B2799" s="150"/>
      <c r="C2799" s="153">
        <v>1584.62</v>
      </c>
      <c r="D2799" t="str">
        <f t="shared" si="90"/>
        <v>л/с №0000000153934</v>
      </c>
      <c r="E2799" t="str">
        <f t="shared" si="91"/>
        <v>4МР/ДУ/-3-47 ВТОР</v>
      </c>
    </row>
    <row r="2800" spans="1:5" x14ac:dyDescent="0.3">
      <c r="A2800" s="148" t="s">
        <v>105</v>
      </c>
      <c r="B2800" s="148" t="s">
        <v>106</v>
      </c>
      <c r="C2800" s="153">
        <v>2030.49</v>
      </c>
      <c r="D2800" t="str">
        <f t="shared" si="90"/>
        <v>4МР/ДУ/-3-47 ВТОР</v>
      </c>
      <c r="E2800" t="str">
        <f t="shared" si="91"/>
        <v>Начисление услуг 00000003889 от 30.04.2024 23:59:59</v>
      </c>
    </row>
    <row r="2801" spans="1:5" x14ac:dyDescent="0.3">
      <c r="A2801" s="148" t="s">
        <v>829</v>
      </c>
      <c r="B2801" s="148"/>
      <c r="C2801" s="153">
        <v>2030.49</v>
      </c>
      <c r="D2801" t="str">
        <f t="shared" si="90"/>
        <v>Начисление услуг 00000003889 от 30.04.2024 23:59:59</v>
      </c>
      <c r="E2801" t="str">
        <f t="shared" si="91"/>
        <v>л/с №0000000090878</v>
      </c>
    </row>
    <row r="2802" spans="1:5" x14ac:dyDescent="0.3">
      <c r="A2802" s="150" t="s">
        <v>884</v>
      </c>
      <c r="B2802" s="150"/>
      <c r="C2802" s="153">
        <v>2030.49</v>
      </c>
      <c r="D2802" t="str">
        <f t="shared" si="90"/>
        <v>л/с №0000000090878</v>
      </c>
      <c r="E2802" t="str">
        <f t="shared" si="91"/>
        <v>4МР/ДУ-3-48</v>
      </c>
    </row>
    <row r="2803" spans="1:5" x14ac:dyDescent="0.3">
      <c r="A2803" s="148" t="s">
        <v>107</v>
      </c>
      <c r="B2803" s="148" t="s">
        <v>108</v>
      </c>
      <c r="C2803" s="153">
        <v>1006.87</v>
      </c>
      <c r="D2803" t="str">
        <f t="shared" si="90"/>
        <v>4МР/ДУ-3-48</v>
      </c>
      <c r="E2803" t="str">
        <f t="shared" si="91"/>
        <v>Начисление услуг 00000003889 от 30.04.2024 23:59:59</v>
      </c>
    </row>
    <row r="2804" spans="1:5" x14ac:dyDescent="0.3">
      <c r="A2804" s="148" t="s">
        <v>830</v>
      </c>
      <c r="B2804" s="148"/>
      <c r="C2804" s="153">
        <v>1006.87</v>
      </c>
      <c r="D2804" t="str">
        <f t="shared" si="90"/>
        <v>Начисление услуг 00000003889 от 30.04.2024 23:59:59</v>
      </c>
      <c r="E2804" t="str">
        <f t="shared" si="91"/>
        <v>л/с №0000000089302</v>
      </c>
    </row>
    <row r="2805" spans="1:5" x14ac:dyDescent="0.3">
      <c r="A2805" s="150" t="s">
        <v>884</v>
      </c>
      <c r="B2805" s="150"/>
      <c r="C2805" s="153">
        <v>1006.87</v>
      </c>
      <c r="D2805" t="str">
        <f t="shared" si="90"/>
        <v>л/с №0000000089302</v>
      </c>
      <c r="E2805" t="str">
        <f t="shared" si="91"/>
        <v>4МР/ДУ-3-49</v>
      </c>
    </row>
    <row r="2806" spans="1:5" x14ac:dyDescent="0.3">
      <c r="A2806" s="148" t="s">
        <v>109</v>
      </c>
      <c r="B2806" s="148" t="s">
        <v>110</v>
      </c>
      <c r="C2806" s="153">
        <v>2065.38</v>
      </c>
      <c r="D2806" t="str">
        <f t="shared" si="90"/>
        <v>4МР/ДУ-3-49</v>
      </c>
      <c r="E2806" t="str">
        <f t="shared" si="91"/>
        <v>Начисление услуг 00000003889 от 30.04.2024 23:59:59</v>
      </c>
    </row>
    <row r="2807" spans="1:5" x14ac:dyDescent="0.3">
      <c r="A2807" s="148" t="s">
        <v>831</v>
      </c>
      <c r="B2807" s="148"/>
      <c r="C2807" s="153">
        <v>2065.38</v>
      </c>
      <c r="D2807" t="str">
        <f t="shared" si="90"/>
        <v>Начисление услуг 00000003889 от 30.04.2024 23:59:59</v>
      </c>
      <c r="E2807" t="str">
        <f t="shared" si="91"/>
        <v>л/с №0000000089259</v>
      </c>
    </row>
    <row r="2808" spans="1:5" x14ac:dyDescent="0.3">
      <c r="A2808" s="150" t="s">
        <v>884</v>
      </c>
      <c r="B2808" s="150"/>
      <c r="C2808" s="153">
        <v>2065.38</v>
      </c>
      <c r="D2808" t="str">
        <f t="shared" si="90"/>
        <v>л/с №0000000089259</v>
      </c>
      <c r="E2808" t="str">
        <f t="shared" si="91"/>
        <v>4МР/ДУ-3-05</v>
      </c>
    </row>
    <row r="2809" spans="1:5" x14ac:dyDescent="0.3">
      <c r="A2809" s="148" t="s">
        <v>111</v>
      </c>
      <c r="B2809" s="148" t="s">
        <v>112</v>
      </c>
      <c r="C2809" s="153">
        <v>2030.49</v>
      </c>
      <c r="D2809" t="str">
        <f t="shared" si="90"/>
        <v>4МР/ДУ-3-05</v>
      </c>
      <c r="E2809" t="str">
        <f t="shared" si="91"/>
        <v>Начисление услуг 00000003889 от 30.04.2024 23:59:59</v>
      </c>
    </row>
    <row r="2810" spans="1:5" x14ac:dyDescent="0.3">
      <c r="A2810" s="148" t="s">
        <v>832</v>
      </c>
      <c r="B2810" s="148"/>
      <c r="C2810" s="153">
        <v>2030.49</v>
      </c>
      <c r="D2810" t="str">
        <f t="shared" si="90"/>
        <v>Начисление услуг 00000003889 от 30.04.2024 23:59:59</v>
      </c>
      <c r="E2810" t="str">
        <f t="shared" si="91"/>
        <v>л/с №0000000128731</v>
      </c>
    </row>
    <row r="2811" spans="1:5" x14ac:dyDescent="0.3">
      <c r="A2811" s="150" t="s">
        <v>884</v>
      </c>
      <c r="B2811" s="150"/>
      <c r="C2811" s="153">
        <v>2030.49</v>
      </c>
      <c r="D2811" t="str">
        <f t="shared" si="90"/>
        <v>л/с №0000000128731</v>
      </c>
      <c r="E2811" t="str">
        <f t="shared" si="91"/>
        <v>МР/МБ/ДУ-3-50</v>
      </c>
    </row>
    <row r="2812" spans="1:5" x14ac:dyDescent="0.3">
      <c r="A2812" s="148" t="s">
        <v>113</v>
      </c>
      <c r="B2812" s="148" t="s">
        <v>114</v>
      </c>
      <c r="C2812" s="153">
        <v>2013.75</v>
      </c>
      <c r="D2812" t="str">
        <f t="shared" si="90"/>
        <v>МР/МБ/ДУ-3-50</v>
      </c>
      <c r="E2812" t="str">
        <f t="shared" si="91"/>
        <v>Начисление услуг 00000003889 от 30.04.2024 23:59:59</v>
      </c>
    </row>
    <row r="2813" spans="1:5" x14ac:dyDescent="0.3">
      <c r="A2813" s="148" t="s">
        <v>833</v>
      </c>
      <c r="B2813" s="148"/>
      <c r="C2813" s="153">
        <v>2013.75</v>
      </c>
      <c r="D2813" t="str">
        <f t="shared" si="90"/>
        <v>Начисление услуг 00000003889 от 30.04.2024 23:59:59</v>
      </c>
      <c r="E2813" t="str">
        <f t="shared" si="91"/>
        <v>л/с №0000000089304</v>
      </c>
    </row>
    <row r="2814" spans="1:5" x14ac:dyDescent="0.3">
      <c r="A2814" s="150" t="s">
        <v>884</v>
      </c>
      <c r="B2814" s="150"/>
      <c r="C2814" s="153">
        <v>2013.75</v>
      </c>
      <c r="D2814" t="str">
        <f t="shared" si="90"/>
        <v>л/с №0000000089304</v>
      </c>
      <c r="E2814" t="str">
        <f t="shared" si="91"/>
        <v>4МР/ДУ-3-51</v>
      </c>
    </row>
    <row r="2815" spans="1:5" x14ac:dyDescent="0.3">
      <c r="A2815" s="148" t="s">
        <v>115</v>
      </c>
      <c r="B2815" s="148" t="s">
        <v>116</v>
      </c>
      <c r="C2815" s="149">
        <v>922.21</v>
      </c>
      <c r="D2815" t="str">
        <f t="shared" si="90"/>
        <v>4МР/ДУ-3-51</v>
      </c>
      <c r="E2815" t="str">
        <f t="shared" si="91"/>
        <v>Начисление услуг 00000003889 от 30.04.2024 23:59:59</v>
      </c>
    </row>
    <row r="2816" spans="1:5" x14ac:dyDescent="0.3">
      <c r="A2816" s="148" t="s">
        <v>834</v>
      </c>
      <c r="B2816" s="148"/>
      <c r="C2816" s="149">
        <v>922.21</v>
      </c>
      <c r="D2816" t="str">
        <f t="shared" si="90"/>
        <v>Начисление услуг 00000003889 от 30.04.2024 23:59:59</v>
      </c>
      <c r="E2816" t="str">
        <f t="shared" si="91"/>
        <v>л/с №0000000112448</v>
      </c>
    </row>
    <row r="2817" spans="1:5" x14ac:dyDescent="0.3">
      <c r="A2817" s="150" t="s">
        <v>884</v>
      </c>
      <c r="B2817" s="150"/>
      <c r="C2817" s="149">
        <v>922.21</v>
      </c>
      <c r="D2817" t="str">
        <f t="shared" si="90"/>
        <v>л/с №0000000112448</v>
      </c>
      <c r="E2817" t="str">
        <f t="shared" si="91"/>
        <v>4МР/ДУ-3-52/ВТОР</v>
      </c>
    </row>
    <row r="2818" spans="1:5" x14ac:dyDescent="0.3">
      <c r="A2818" s="148" t="s">
        <v>117</v>
      </c>
      <c r="B2818" s="148" t="s">
        <v>118</v>
      </c>
      <c r="C2818" s="153">
        <v>1895.59</v>
      </c>
      <c r="D2818" t="str">
        <f t="shared" si="90"/>
        <v>4МР/ДУ-3-52/ВТОР</v>
      </c>
      <c r="E2818" t="str">
        <f t="shared" si="91"/>
        <v>Начисление услуг 00000003889 от 30.04.2024 23:59:59</v>
      </c>
    </row>
    <row r="2819" spans="1:5" x14ac:dyDescent="0.3">
      <c r="A2819" s="148" t="s">
        <v>835</v>
      </c>
      <c r="B2819" s="148"/>
      <c r="C2819" s="153">
        <v>1895.59</v>
      </c>
      <c r="D2819" t="str">
        <f t="shared" si="90"/>
        <v>Начисление услуг 00000003889 от 30.04.2024 23:59:59</v>
      </c>
      <c r="E2819" t="str">
        <f t="shared" si="91"/>
        <v>л/с №0000000089306</v>
      </c>
    </row>
    <row r="2820" spans="1:5" x14ac:dyDescent="0.3">
      <c r="A2820" s="150" t="s">
        <v>884</v>
      </c>
      <c r="B2820" s="150"/>
      <c r="C2820" s="153">
        <v>1895.59</v>
      </c>
      <c r="D2820" t="str">
        <f t="shared" si="90"/>
        <v>л/с №0000000089306</v>
      </c>
      <c r="E2820" t="str">
        <f t="shared" si="91"/>
        <v>4МР/ДУ-3-53</v>
      </c>
    </row>
    <row r="2821" spans="1:5" x14ac:dyDescent="0.3">
      <c r="A2821" s="148" t="s">
        <v>119</v>
      </c>
      <c r="B2821" s="148" t="s">
        <v>120</v>
      </c>
      <c r="C2821" s="153">
        <v>2068.17</v>
      </c>
      <c r="D2821" t="str">
        <f t="shared" si="90"/>
        <v>4МР/ДУ-3-53</v>
      </c>
      <c r="E2821" t="str">
        <f t="shared" si="91"/>
        <v>Начисление услуг 00000003889 от 30.04.2024 23:59:59</v>
      </c>
    </row>
    <row r="2822" spans="1:5" x14ac:dyDescent="0.3">
      <c r="A2822" s="148" t="s">
        <v>836</v>
      </c>
      <c r="B2822" s="148"/>
      <c r="C2822" s="153">
        <v>2068.17</v>
      </c>
      <c r="D2822" t="str">
        <f t="shared" si="90"/>
        <v>Начисление услуг 00000003889 от 30.04.2024 23:59:59</v>
      </c>
      <c r="E2822" t="str">
        <f t="shared" si="91"/>
        <v>л/с №0000000089307</v>
      </c>
    </row>
    <row r="2823" spans="1:5" x14ac:dyDescent="0.3">
      <c r="A2823" s="150" t="s">
        <v>884</v>
      </c>
      <c r="B2823" s="150"/>
      <c r="C2823" s="153">
        <v>2068.17</v>
      </c>
      <c r="D2823" t="str">
        <f t="shared" si="90"/>
        <v>л/с №0000000089307</v>
      </c>
      <c r="E2823" t="str">
        <f t="shared" si="91"/>
        <v>4МР/ДУ-3-54</v>
      </c>
    </row>
    <row r="2824" spans="1:5" x14ac:dyDescent="0.3">
      <c r="A2824" s="148" t="s">
        <v>121</v>
      </c>
      <c r="B2824" s="148" t="s">
        <v>122</v>
      </c>
      <c r="C2824" s="153">
        <v>1011.06</v>
      </c>
      <c r="D2824" t="str">
        <f t="shared" si="90"/>
        <v>4МР/ДУ-3-54</v>
      </c>
      <c r="E2824" t="str">
        <f t="shared" si="91"/>
        <v>Начисление услуг 00000003889 от 30.04.2024 23:59:59</v>
      </c>
    </row>
    <row r="2825" spans="1:5" x14ac:dyDescent="0.3">
      <c r="A2825" s="148" t="s">
        <v>837</v>
      </c>
      <c r="B2825" s="148"/>
      <c r="C2825" s="153">
        <v>1011.06</v>
      </c>
      <c r="D2825" t="str">
        <f t="shared" si="90"/>
        <v>Начисление услуг 00000003889 от 30.04.2024 23:59:59</v>
      </c>
      <c r="E2825" t="str">
        <f t="shared" si="91"/>
        <v>л/с №0000000089308</v>
      </c>
    </row>
    <row r="2826" spans="1:5" x14ac:dyDescent="0.3">
      <c r="A2826" s="150" t="s">
        <v>884</v>
      </c>
      <c r="B2826" s="150"/>
      <c r="C2826" s="153">
        <v>1011.06</v>
      </c>
      <c r="D2826" t="str">
        <f t="shared" si="90"/>
        <v>л/с №0000000089308</v>
      </c>
      <c r="E2826" t="str">
        <f t="shared" si="91"/>
        <v>4МР/ДУ-3-55</v>
      </c>
    </row>
    <row r="2827" spans="1:5" x14ac:dyDescent="0.3">
      <c r="A2827" s="148" t="s">
        <v>123</v>
      </c>
      <c r="B2827" s="148" t="s">
        <v>124</v>
      </c>
      <c r="C2827" s="153">
        <v>1546.94</v>
      </c>
      <c r="D2827" t="str">
        <f t="shared" si="90"/>
        <v>4МР/ДУ-3-55</v>
      </c>
      <c r="E2827" t="str">
        <f t="shared" si="91"/>
        <v>Начисление услуг 00000003889 от 30.04.2024 23:59:59</v>
      </c>
    </row>
    <row r="2828" spans="1:5" x14ac:dyDescent="0.3">
      <c r="A2828" s="148" t="s">
        <v>838</v>
      </c>
      <c r="B2828" s="148"/>
      <c r="C2828" s="153">
        <v>1546.94</v>
      </c>
      <c r="D2828" t="str">
        <f t="shared" si="90"/>
        <v>Начисление услуг 00000003889 от 30.04.2024 23:59:59</v>
      </c>
      <c r="E2828" t="str">
        <f t="shared" si="91"/>
        <v>л/с №0000000089309</v>
      </c>
    </row>
    <row r="2829" spans="1:5" x14ac:dyDescent="0.3">
      <c r="A2829" s="150" t="s">
        <v>884</v>
      </c>
      <c r="B2829" s="150"/>
      <c r="C2829" s="153">
        <v>1546.94</v>
      </c>
      <c r="D2829" t="str">
        <f t="shared" si="90"/>
        <v>л/с №0000000089309</v>
      </c>
      <c r="E2829" t="str">
        <f t="shared" si="91"/>
        <v>4МР/ДУ-3-56</v>
      </c>
    </row>
    <row r="2830" spans="1:5" x14ac:dyDescent="0.3">
      <c r="A2830" s="148" t="s">
        <v>125</v>
      </c>
      <c r="B2830" s="148" t="s">
        <v>126</v>
      </c>
      <c r="C2830" s="153">
        <v>1566.25</v>
      </c>
      <c r="D2830" t="str">
        <f t="shared" si="90"/>
        <v>4МР/ДУ-3-56</v>
      </c>
      <c r="E2830" t="str">
        <f t="shared" si="91"/>
        <v>Начисление услуг 00000003889 от 30.04.2024 23:59:59</v>
      </c>
    </row>
    <row r="2831" spans="1:5" x14ac:dyDescent="0.3">
      <c r="A2831" s="148" t="s">
        <v>839</v>
      </c>
      <c r="B2831" s="148"/>
      <c r="C2831" s="153">
        <v>1566.25</v>
      </c>
      <c r="D2831" t="str">
        <f t="shared" si="90"/>
        <v>Начисление услуг 00000003889 от 30.04.2024 23:59:59</v>
      </c>
      <c r="E2831" t="str">
        <f t="shared" si="91"/>
        <v>л/с №0000000090466</v>
      </c>
    </row>
    <row r="2832" spans="1:5" x14ac:dyDescent="0.3">
      <c r="A2832" s="150" t="s">
        <v>884</v>
      </c>
      <c r="B2832" s="150"/>
      <c r="C2832" s="153">
        <v>1566.25</v>
      </c>
      <c r="D2832" t="str">
        <f t="shared" si="90"/>
        <v>л/с №0000000090466</v>
      </c>
      <c r="E2832" t="str">
        <f t="shared" si="91"/>
        <v>4МР/ДУ-3-57</v>
      </c>
    </row>
    <row r="2833" spans="1:5" x14ac:dyDescent="0.3">
      <c r="A2833" s="148" t="s">
        <v>127</v>
      </c>
      <c r="B2833" s="148" t="s">
        <v>128</v>
      </c>
      <c r="C2833" s="153">
        <v>1165.27</v>
      </c>
      <c r="D2833" t="str">
        <f t="shared" si="90"/>
        <v>4МР/ДУ-3-57</v>
      </c>
      <c r="E2833" t="str">
        <f t="shared" si="91"/>
        <v>Начисление услуг 00000003889 от 30.04.2024 23:59:59</v>
      </c>
    </row>
    <row r="2834" spans="1:5" x14ac:dyDescent="0.3">
      <c r="A2834" s="148" t="s">
        <v>840</v>
      </c>
      <c r="B2834" s="148"/>
      <c r="C2834" s="153">
        <v>1165.27</v>
      </c>
      <c r="D2834" t="str">
        <f t="shared" si="90"/>
        <v>Начисление услуг 00000003889 от 30.04.2024 23:59:59</v>
      </c>
      <c r="E2834" t="str">
        <f t="shared" si="91"/>
        <v>л/с №0000000089310</v>
      </c>
    </row>
    <row r="2835" spans="1:5" x14ac:dyDescent="0.3">
      <c r="A2835" s="150" t="s">
        <v>884</v>
      </c>
      <c r="B2835" s="150"/>
      <c r="C2835" s="153">
        <v>1165.27</v>
      </c>
      <c r="D2835" t="str">
        <f t="shared" si="90"/>
        <v>л/с №0000000089310</v>
      </c>
      <c r="E2835" t="str">
        <f t="shared" si="91"/>
        <v>4МР/ДУ-3-58</v>
      </c>
    </row>
    <row r="2836" spans="1:5" x14ac:dyDescent="0.3">
      <c r="A2836" s="148" t="s">
        <v>129</v>
      </c>
      <c r="B2836" s="148" t="s">
        <v>130</v>
      </c>
      <c r="C2836" s="153">
        <v>1516.47</v>
      </c>
      <c r="D2836" t="str">
        <f t="shared" si="90"/>
        <v>4МР/ДУ-3-58</v>
      </c>
      <c r="E2836" t="str">
        <f t="shared" si="91"/>
        <v>Начисление услуг 00000003889 от 30.04.2024 23:59:59</v>
      </c>
    </row>
    <row r="2837" spans="1:5" x14ac:dyDescent="0.3">
      <c r="A2837" s="148" t="s">
        <v>841</v>
      </c>
      <c r="B2837" s="148"/>
      <c r="C2837" s="153">
        <v>1516.47</v>
      </c>
      <c r="D2837" t="str">
        <f t="shared" si="90"/>
        <v>Начисление услуг 00000003889 от 30.04.2024 23:59:59</v>
      </c>
      <c r="E2837" t="str">
        <f t="shared" si="91"/>
        <v>л/с №0000000089311</v>
      </c>
    </row>
    <row r="2838" spans="1:5" x14ac:dyDescent="0.3">
      <c r="A2838" s="150" t="s">
        <v>884</v>
      </c>
      <c r="B2838" s="150"/>
      <c r="C2838" s="153">
        <v>1516.47</v>
      </c>
      <c r="D2838" t="str">
        <f t="shared" si="90"/>
        <v>л/с №0000000089311</v>
      </c>
      <c r="E2838" t="str">
        <f t="shared" si="91"/>
        <v>4МР/ДУ-3-59</v>
      </c>
    </row>
    <row r="2839" spans="1:5" x14ac:dyDescent="0.3">
      <c r="A2839" s="148" t="s">
        <v>131</v>
      </c>
      <c r="B2839" s="148" t="s">
        <v>132</v>
      </c>
      <c r="C2839" s="153">
        <v>1838.38</v>
      </c>
      <c r="D2839" t="str">
        <f t="shared" si="90"/>
        <v>4МР/ДУ-3-59</v>
      </c>
      <c r="E2839" t="str">
        <f t="shared" si="91"/>
        <v>Начисление услуг 00000003889 от 30.04.2024 23:59:59</v>
      </c>
    </row>
    <row r="2840" spans="1:5" x14ac:dyDescent="0.3">
      <c r="A2840" s="148" t="s">
        <v>842</v>
      </c>
      <c r="B2840" s="148"/>
      <c r="C2840" s="153">
        <v>1838.38</v>
      </c>
      <c r="D2840" t="str">
        <f t="shared" si="90"/>
        <v>Начисление услуг 00000003889 от 30.04.2024 23:59:59</v>
      </c>
      <c r="E2840" t="str">
        <f t="shared" si="91"/>
        <v>л/с №0000000089260</v>
      </c>
    </row>
    <row r="2841" spans="1:5" x14ac:dyDescent="0.3">
      <c r="A2841" s="150" t="s">
        <v>884</v>
      </c>
      <c r="B2841" s="150"/>
      <c r="C2841" s="153">
        <v>1838.38</v>
      </c>
      <c r="D2841" t="str">
        <f t="shared" si="90"/>
        <v>л/с №0000000089260</v>
      </c>
      <c r="E2841" t="str">
        <f t="shared" si="91"/>
        <v>4МР/ДУ-3-06</v>
      </c>
    </row>
    <row r="2842" spans="1:5" x14ac:dyDescent="0.3">
      <c r="A2842" s="148" t="s">
        <v>133</v>
      </c>
      <c r="B2842" s="148" t="s">
        <v>134</v>
      </c>
      <c r="C2842" s="153">
        <v>1008.97</v>
      </c>
      <c r="D2842" t="str">
        <f t="shared" si="90"/>
        <v>4МР/ДУ-3-06</v>
      </c>
      <c r="E2842" t="str">
        <f t="shared" si="91"/>
        <v>Начисление услуг 00000003889 от 30.04.2024 23:59:59</v>
      </c>
    </row>
    <row r="2843" spans="1:5" x14ac:dyDescent="0.3">
      <c r="A2843" s="148" t="s">
        <v>843</v>
      </c>
      <c r="B2843" s="148"/>
      <c r="C2843" s="153">
        <v>1008.97</v>
      </c>
      <c r="D2843" t="str">
        <f t="shared" si="90"/>
        <v>Начисление услуг 00000003889 от 30.04.2024 23:59:59</v>
      </c>
      <c r="E2843" t="str">
        <f t="shared" si="91"/>
        <v>л/с №0000000089312</v>
      </c>
    </row>
    <row r="2844" spans="1:5" x14ac:dyDescent="0.3">
      <c r="A2844" s="150" t="s">
        <v>884</v>
      </c>
      <c r="B2844" s="150"/>
      <c r="C2844" s="153">
        <v>1008.97</v>
      </c>
      <c r="D2844" t="str">
        <f t="shared" si="90"/>
        <v>л/с №0000000089312</v>
      </c>
      <c r="E2844" t="str">
        <f t="shared" si="91"/>
        <v>4МР/ДУ-3-60</v>
      </c>
    </row>
    <row r="2845" spans="1:5" x14ac:dyDescent="0.3">
      <c r="A2845" s="148" t="s">
        <v>135</v>
      </c>
      <c r="B2845" s="148" t="s">
        <v>136</v>
      </c>
      <c r="C2845" s="153">
        <v>1011.06</v>
      </c>
      <c r="D2845" t="str">
        <f t="shared" si="90"/>
        <v>4МР/ДУ-3-60</v>
      </c>
      <c r="E2845" t="str">
        <f t="shared" si="91"/>
        <v>Начисление услуг 00000003889 от 30.04.2024 23:59:59</v>
      </c>
    </row>
    <row r="2846" spans="1:5" x14ac:dyDescent="0.3">
      <c r="A2846" s="148" t="s">
        <v>844</v>
      </c>
      <c r="B2846" s="148"/>
      <c r="C2846" s="153">
        <v>1011.06</v>
      </c>
      <c r="D2846" t="str">
        <f t="shared" si="90"/>
        <v>Начисление услуг 00000003889 от 30.04.2024 23:59:59</v>
      </c>
      <c r="E2846" t="str">
        <f t="shared" si="91"/>
        <v>л/с №0000000089313</v>
      </c>
    </row>
    <row r="2847" spans="1:5" x14ac:dyDescent="0.3">
      <c r="A2847" s="150" t="s">
        <v>884</v>
      </c>
      <c r="B2847" s="150"/>
      <c r="C2847" s="153">
        <v>1011.06</v>
      </c>
      <c r="D2847" t="str">
        <f t="shared" si="90"/>
        <v>л/с №0000000089313</v>
      </c>
      <c r="E2847" t="str">
        <f t="shared" si="91"/>
        <v>4МР/ДУ-3-61</v>
      </c>
    </row>
    <row r="2848" spans="1:5" x14ac:dyDescent="0.3">
      <c r="A2848" s="148" t="s">
        <v>137</v>
      </c>
      <c r="B2848" s="148" t="s">
        <v>138</v>
      </c>
      <c r="C2848" s="153">
        <v>1546.94</v>
      </c>
      <c r="D2848" t="str">
        <f t="shared" si="90"/>
        <v>4МР/ДУ-3-61</v>
      </c>
      <c r="E2848" t="str">
        <f t="shared" si="91"/>
        <v>Начисление услуг 00000003889 от 30.04.2024 23:59:59</v>
      </c>
    </row>
    <row r="2849" spans="1:5" x14ac:dyDescent="0.3">
      <c r="A2849" s="148" t="s">
        <v>845</v>
      </c>
      <c r="B2849" s="148"/>
      <c r="C2849" s="153">
        <v>1546.94</v>
      </c>
      <c r="D2849" t="str">
        <f t="shared" si="90"/>
        <v>Начисление услуг 00000003889 от 30.04.2024 23:59:59</v>
      </c>
      <c r="E2849" t="str">
        <f t="shared" si="91"/>
        <v>л/с №0000000089314</v>
      </c>
    </row>
    <row r="2850" spans="1:5" x14ac:dyDescent="0.3">
      <c r="A2850" s="150" t="s">
        <v>884</v>
      </c>
      <c r="B2850" s="150"/>
      <c r="C2850" s="153">
        <v>1546.94</v>
      </c>
      <c r="D2850" t="str">
        <f t="shared" si="90"/>
        <v>л/с №0000000089314</v>
      </c>
      <c r="E2850" t="str">
        <f t="shared" si="91"/>
        <v>4МР/ДУ-3-62</v>
      </c>
    </row>
    <row r="2851" spans="1:5" x14ac:dyDescent="0.3">
      <c r="A2851" s="148" t="s">
        <v>139</v>
      </c>
      <c r="B2851" s="148" t="s">
        <v>140</v>
      </c>
      <c r="C2851" s="153">
        <v>2230.52</v>
      </c>
      <c r="D2851" t="str">
        <f t="shared" si="90"/>
        <v>4МР/ДУ-3-62</v>
      </c>
      <c r="E2851" t="str">
        <f t="shared" si="91"/>
        <v>Начисление услуг 00000003889 от 30.04.2024 23:59:59</v>
      </c>
    </row>
    <row r="2852" spans="1:5" x14ac:dyDescent="0.3">
      <c r="A2852" s="148" t="s">
        <v>846</v>
      </c>
      <c r="B2852" s="148"/>
      <c r="C2852" s="153">
        <v>2230.52</v>
      </c>
      <c r="D2852" t="str">
        <f t="shared" si="90"/>
        <v>Начисление услуг 00000003889 от 30.04.2024 23:59:59</v>
      </c>
      <c r="E2852" t="str">
        <f t="shared" si="91"/>
        <v>л/с №0000000106522</v>
      </c>
    </row>
    <row r="2853" spans="1:5" x14ac:dyDescent="0.3">
      <c r="A2853" s="150" t="s">
        <v>884</v>
      </c>
      <c r="B2853" s="150"/>
      <c r="C2853" s="153">
        <v>2230.52</v>
      </c>
      <c r="D2853" t="str">
        <f t="shared" si="90"/>
        <v>л/с №0000000106522</v>
      </c>
      <c r="E2853" t="str">
        <f t="shared" si="91"/>
        <v>4МР/ДУ-3-63 Втор-1</v>
      </c>
    </row>
    <row r="2854" spans="1:5" x14ac:dyDescent="0.3">
      <c r="A2854" s="148" t="s">
        <v>141</v>
      </c>
      <c r="B2854" s="148" t="s">
        <v>142</v>
      </c>
      <c r="C2854" s="153">
        <v>1752.09</v>
      </c>
      <c r="D2854" t="str">
        <f t="shared" si="90"/>
        <v>4МР/ДУ-3-63 Втор-1</v>
      </c>
      <c r="E2854" t="str">
        <f t="shared" si="91"/>
        <v>Начисление услуг 00000003889 от 30.04.2024 23:59:59</v>
      </c>
    </row>
    <row r="2855" spans="1:5" x14ac:dyDescent="0.3">
      <c r="A2855" s="148" t="s">
        <v>847</v>
      </c>
      <c r="B2855" s="148"/>
      <c r="C2855" s="153">
        <v>1752.09</v>
      </c>
      <c r="D2855" t="str">
        <f t="shared" si="90"/>
        <v>Начисление услуг 00000003889 от 30.04.2024 23:59:59</v>
      </c>
      <c r="E2855" t="str">
        <f t="shared" si="91"/>
        <v>л/с №0000000095976</v>
      </c>
    </row>
    <row r="2856" spans="1:5" x14ac:dyDescent="0.3">
      <c r="A2856" s="150" t="s">
        <v>884</v>
      </c>
      <c r="B2856" s="150"/>
      <c r="C2856" s="153">
        <v>1752.09</v>
      </c>
      <c r="D2856" t="str">
        <f t="shared" si="90"/>
        <v>л/с №0000000095976</v>
      </c>
      <c r="E2856" t="str">
        <f t="shared" si="91"/>
        <v>4МР/ДУ-3-64/ВТОР</v>
      </c>
    </row>
    <row r="2857" spans="1:5" x14ac:dyDescent="0.3">
      <c r="A2857" s="148" t="s">
        <v>143</v>
      </c>
      <c r="B2857" s="148" t="s">
        <v>144</v>
      </c>
      <c r="C2857" s="153">
        <v>1706.03</v>
      </c>
      <c r="D2857" t="str">
        <f t="shared" si="90"/>
        <v>4МР/ДУ-3-64/ВТОР</v>
      </c>
      <c r="E2857" t="str">
        <f t="shared" si="91"/>
        <v>Начисление услуг 00000003889 от 30.04.2024 23:59:59</v>
      </c>
    </row>
    <row r="2858" spans="1:5" x14ac:dyDescent="0.3">
      <c r="A2858" s="148" t="s">
        <v>848</v>
      </c>
      <c r="B2858" s="148"/>
      <c r="C2858" s="153">
        <v>1706.03</v>
      </c>
      <c r="D2858" t="str">
        <f t="shared" ref="D2858:D2921" si="92">A2859</f>
        <v>Начисление услуг 00000003889 от 30.04.2024 23:59:59</v>
      </c>
      <c r="E2858" t="str">
        <f t="shared" ref="E2858:E2921" si="93">A2860</f>
        <v>л/с №0000000089316</v>
      </c>
    </row>
    <row r="2859" spans="1:5" x14ac:dyDescent="0.3">
      <c r="A2859" s="150" t="s">
        <v>884</v>
      </c>
      <c r="B2859" s="150"/>
      <c r="C2859" s="153">
        <v>1706.03</v>
      </c>
      <c r="D2859" t="str">
        <f t="shared" si="92"/>
        <v>л/с №0000000089316</v>
      </c>
      <c r="E2859" t="str">
        <f t="shared" si="93"/>
        <v>4МР/ДУ-3-65</v>
      </c>
    </row>
    <row r="2860" spans="1:5" x14ac:dyDescent="0.3">
      <c r="A2860" s="148" t="s">
        <v>145</v>
      </c>
      <c r="B2860" s="148" t="s">
        <v>146</v>
      </c>
      <c r="C2860" s="153">
        <v>2068.17</v>
      </c>
      <c r="D2860" t="str">
        <f t="shared" si="92"/>
        <v>4МР/ДУ-3-65</v>
      </c>
      <c r="E2860" t="str">
        <f t="shared" si="93"/>
        <v>Начисление услуг 00000003889 от 30.04.2024 23:59:59</v>
      </c>
    </row>
    <row r="2861" spans="1:5" x14ac:dyDescent="0.3">
      <c r="A2861" s="148" t="s">
        <v>849</v>
      </c>
      <c r="B2861" s="148"/>
      <c r="C2861" s="153">
        <v>2068.17</v>
      </c>
      <c r="D2861" t="str">
        <f t="shared" si="92"/>
        <v>Начисление услуг 00000003889 от 30.04.2024 23:59:59</v>
      </c>
      <c r="E2861" t="str">
        <f t="shared" si="93"/>
        <v>л/с №0000000089317</v>
      </c>
    </row>
    <row r="2862" spans="1:5" x14ac:dyDescent="0.3">
      <c r="A2862" s="150" t="s">
        <v>884</v>
      </c>
      <c r="B2862" s="150"/>
      <c r="C2862" s="153">
        <v>2068.17</v>
      </c>
      <c r="D2862" t="str">
        <f t="shared" si="92"/>
        <v>л/с №0000000089317</v>
      </c>
      <c r="E2862" t="str">
        <f t="shared" si="93"/>
        <v>4МР/ДУ-3-66</v>
      </c>
    </row>
    <row r="2863" spans="1:5" x14ac:dyDescent="0.3">
      <c r="A2863" s="148" t="s">
        <v>147</v>
      </c>
      <c r="B2863" s="148" t="s">
        <v>148</v>
      </c>
      <c r="C2863" s="153">
        <v>1006.87</v>
      </c>
      <c r="D2863" t="str">
        <f t="shared" si="92"/>
        <v>4МР/ДУ-3-66</v>
      </c>
      <c r="E2863" t="str">
        <f t="shared" si="93"/>
        <v>Начисление услуг 00000003889 от 30.04.2024 23:59:59</v>
      </c>
    </row>
    <row r="2864" spans="1:5" x14ac:dyDescent="0.3">
      <c r="A2864" s="148" t="s">
        <v>850</v>
      </c>
      <c r="B2864" s="148"/>
      <c r="C2864" s="153">
        <v>1006.87</v>
      </c>
      <c r="D2864" t="str">
        <f t="shared" si="92"/>
        <v>Начисление услуг 00000003889 от 30.04.2024 23:59:59</v>
      </c>
      <c r="E2864" t="str">
        <f t="shared" si="93"/>
        <v>л/с №0000000089318</v>
      </c>
    </row>
    <row r="2865" spans="1:5" x14ac:dyDescent="0.3">
      <c r="A2865" s="150" t="s">
        <v>884</v>
      </c>
      <c r="B2865" s="150"/>
      <c r="C2865" s="153">
        <v>1006.87</v>
      </c>
      <c r="D2865" t="str">
        <f t="shared" si="92"/>
        <v>л/с №0000000089318</v>
      </c>
      <c r="E2865" t="str">
        <f t="shared" si="93"/>
        <v>4МР/ДУ-3-67</v>
      </c>
    </row>
    <row r="2866" spans="1:5" x14ac:dyDescent="0.3">
      <c r="A2866" s="148" t="s">
        <v>149</v>
      </c>
      <c r="B2866" s="148" t="s">
        <v>150</v>
      </c>
      <c r="C2866" s="153">
        <v>1549.04</v>
      </c>
      <c r="D2866" t="str">
        <f t="shared" si="92"/>
        <v>4МР/ДУ-3-67</v>
      </c>
      <c r="E2866" t="str">
        <f t="shared" si="93"/>
        <v>Начисление услуг 00000003889 от 30.04.2024 23:59:59</v>
      </c>
    </row>
    <row r="2867" spans="1:5" x14ac:dyDescent="0.3">
      <c r="A2867" s="148" t="s">
        <v>851</v>
      </c>
      <c r="B2867" s="148"/>
      <c r="C2867" s="153">
        <v>1549.04</v>
      </c>
      <c r="D2867" t="str">
        <f t="shared" si="92"/>
        <v>Начисление услуг 00000003889 от 30.04.2024 23:59:59</v>
      </c>
      <c r="E2867" t="str">
        <f t="shared" si="93"/>
        <v>л/с №0000000089319</v>
      </c>
    </row>
    <row r="2868" spans="1:5" x14ac:dyDescent="0.3">
      <c r="A2868" s="150" t="s">
        <v>884</v>
      </c>
      <c r="B2868" s="150"/>
      <c r="C2868" s="153">
        <v>1549.04</v>
      </c>
      <c r="D2868" t="str">
        <f t="shared" si="92"/>
        <v>л/с №0000000089319</v>
      </c>
      <c r="E2868" t="str">
        <f t="shared" si="93"/>
        <v>4МР/ДУ-3-68</v>
      </c>
    </row>
    <row r="2869" spans="1:5" x14ac:dyDescent="0.3">
      <c r="A2869" s="148" t="s">
        <v>151</v>
      </c>
      <c r="B2869" s="148" t="s">
        <v>152</v>
      </c>
      <c r="C2869" s="153">
        <v>1786.28</v>
      </c>
      <c r="D2869" t="str">
        <f t="shared" si="92"/>
        <v>4МР/ДУ-3-68</v>
      </c>
      <c r="E2869" t="str">
        <f t="shared" si="93"/>
        <v>Начисление услуг 00000003889 от 30.04.2024 23:59:59</v>
      </c>
    </row>
    <row r="2870" spans="1:5" x14ac:dyDescent="0.3">
      <c r="A2870" s="148" t="s">
        <v>852</v>
      </c>
      <c r="B2870" s="148"/>
      <c r="C2870" s="153">
        <v>1786.28</v>
      </c>
      <c r="D2870" t="str">
        <f t="shared" si="92"/>
        <v>Начисление услуг 00000003889 от 30.04.2024 23:59:59</v>
      </c>
      <c r="E2870" t="str">
        <f t="shared" si="93"/>
        <v>л/с №0000000106848</v>
      </c>
    </row>
    <row r="2871" spans="1:5" x14ac:dyDescent="0.3">
      <c r="A2871" s="150" t="s">
        <v>884</v>
      </c>
      <c r="B2871" s="150"/>
      <c r="C2871" s="153">
        <v>1786.28</v>
      </c>
      <c r="D2871" t="str">
        <f t="shared" si="92"/>
        <v>л/с №0000000106848</v>
      </c>
      <c r="E2871" t="str">
        <f t="shared" si="93"/>
        <v>4МР/ДУ-3-69/ВТОР-1</v>
      </c>
    </row>
    <row r="2872" spans="1:5" x14ac:dyDescent="0.3">
      <c r="A2872" s="148" t="s">
        <v>153</v>
      </c>
      <c r="B2872" s="148" t="s">
        <v>154</v>
      </c>
      <c r="C2872" s="153">
        <v>1754.18</v>
      </c>
      <c r="D2872" t="str">
        <f t="shared" si="92"/>
        <v>4МР/ДУ-3-69/ВТОР-1</v>
      </c>
      <c r="E2872" t="str">
        <f t="shared" si="93"/>
        <v>Начисление услуг 00000003889 от 30.04.2024 23:59:59</v>
      </c>
    </row>
    <row r="2873" spans="1:5" x14ac:dyDescent="0.3">
      <c r="A2873" s="148" t="s">
        <v>853</v>
      </c>
      <c r="B2873" s="148"/>
      <c r="C2873" s="153">
        <v>1754.18</v>
      </c>
      <c r="D2873" t="str">
        <f t="shared" si="92"/>
        <v>Начисление услуг 00000003889 от 30.04.2024 23:59:59</v>
      </c>
      <c r="E2873" t="str">
        <f t="shared" si="93"/>
        <v>л/с №0000000093046</v>
      </c>
    </row>
    <row r="2874" spans="1:5" x14ac:dyDescent="0.3">
      <c r="A2874" s="150" t="s">
        <v>884</v>
      </c>
      <c r="B2874" s="150"/>
      <c r="C2874" s="153">
        <v>1754.18</v>
      </c>
      <c r="D2874" t="str">
        <f t="shared" si="92"/>
        <v>л/с №0000000093046</v>
      </c>
      <c r="E2874" t="str">
        <f t="shared" si="93"/>
        <v>4МР/ДУ-3-07/ВТОР</v>
      </c>
    </row>
    <row r="2875" spans="1:5" x14ac:dyDescent="0.3">
      <c r="A2875" s="148" t="s">
        <v>155</v>
      </c>
      <c r="B2875" s="148" t="s">
        <v>156</v>
      </c>
      <c r="C2875" s="153">
        <v>1542.76</v>
      </c>
      <c r="D2875" t="str">
        <f t="shared" si="92"/>
        <v>4МР/ДУ-3-07/ВТОР</v>
      </c>
      <c r="E2875" t="str">
        <f t="shared" si="93"/>
        <v>Начисление услуг 00000003889 от 30.04.2024 23:59:59</v>
      </c>
    </row>
    <row r="2876" spans="1:5" x14ac:dyDescent="0.3">
      <c r="A2876" s="148" t="s">
        <v>854</v>
      </c>
      <c r="B2876" s="148"/>
      <c r="C2876" s="153">
        <v>1542.76</v>
      </c>
      <c r="D2876" t="str">
        <f t="shared" si="92"/>
        <v>Начисление услуг 00000003889 от 30.04.2024 23:59:59</v>
      </c>
      <c r="E2876" t="str">
        <f t="shared" si="93"/>
        <v>л/с №0000000106846</v>
      </c>
    </row>
    <row r="2877" spans="1:5" x14ac:dyDescent="0.3">
      <c r="A2877" s="150" t="s">
        <v>884</v>
      </c>
      <c r="B2877" s="150"/>
      <c r="C2877" s="153">
        <v>1542.76</v>
      </c>
      <c r="D2877" t="str">
        <f t="shared" si="92"/>
        <v>л/с №0000000106846</v>
      </c>
      <c r="E2877" t="str">
        <f t="shared" si="93"/>
        <v>4МР/ДУ-3-70/ВТОР-1</v>
      </c>
    </row>
    <row r="2878" spans="1:5" x14ac:dyDescent="0.3">
      <c r="A2878" s="148" t="s">
        <v>157</v>
      </c>
      <c r="B2878" s="148" t="s">
        <v>158</v>
      </c>
      <c r="C2878" s="149">
        <v>759.17</v>
      </c>
      <c r="D2878" t="str">
        <f t="shared" si="92"/>
        <v>4МР/ДУ-3-70/ВТОР-1</v>
      </c>
      <c r="E2878" t="str">
        <f t="shared" si="93"/>
        <v>Начисление услуг 00000003889 от 30.04.2024 23:59:59</v>
      </c>
    </row>
    <row r="2879" spans="1:5" x14ac:dyDescent="0.3">
      <c r="A2879" s="148" t="s">
        <v>855</v>
      </c>
      <c r="B2879" s="148"/>
      <c r="C2879" s="149">
        <v>759.17</v>
      </c>
      <c r="D2879" t="str">
        <f t="shared" si="92"/>
        <v>Начисление услуг 00000003889 от 30.04.2024 23:59:59</v>
      </c>
      <c r="E2879" t="str">
        <f t="shared" si="93"/>
        <v>л/с №0000000089320</v>
      </c>
    </row>
    <row r="2880" spans="1:5" x14ac:dyDescent="0.3">
      <c r="A2880" s="150" t="s">
        <v>884</v>
      </c>
      <c r="B2880" s="150"/>
      <c r="C2880" s="149">
        <v>759.17</v>
      </c>
      <c r="D2880" t="str">
        <f t="shared" si="92"/>
        <v>л/с №0000000089320</v>
      </c>
      <c r="E2880" t="str">
        <f t="shared" si="93"/>
        <v>4МР/ДУ-3-71</v>
      </c>
    </row>
    <row r="2881" spans="1:5" x14ac:dyDescent="0.3">
      <c r="A2881" s="148" t="s">
        <v>159</v>
      </c>
      <c r="B2881" s="148" t="s">
        <v>160</v>
      </c>
      <c r="C2881" s="153">
        <v>2063.9899999999998</v>
      </c>
      <c r="D2881" t="str">
        <f t="shared" si="92"/>
        <v>4МР/ДУ-3-71</v>
      </c>
      <c r="E2881" t="str">
        <f t="shared" si="93"/>
        <v>Начисление услуг 00000003889 от 30.04.2024 23:59:59</v>
      </c>
    </row>
    <row r="2882" spans="1:5" x14ac:dyDescent="0.3">
      <c r="A2882" s="148" t="s">
        <v>856</v>
      </c>
      <c r="B2882" s="148"/>
      <c r="C2882" s="153">
        <v>2063.9899999999998</v>
      </c>
      <c r="D2882" t="str">
        <f t="shared" si="92"/>
        <v>Начисление услуг 00000003889 от 30.04.2024 23:59:59</v>
      </c>
      <c r="E2882" t="str">
        <f t="shared" si="93"/>
        <v>л/с №0000000089321</v>
      </c>
    </row>
    <row r="2883" spans="1:5" x14ac:dyDescent="0.3">
      <c r="A2883" s="150" t="s">
        <v>884</v>
      </c>
      <c r="B2883" s="150"/>
      <c r="C2883" s="153">
        <v>2063.9899999999998</v>
      </c>
      <c r="D2883" t="str">
        <f t="shared" si="92"/>
        <v>л/с №0000000089321</v>
      </c>
      <c r="E2883" t="str">
        <f t="shared" si="93"/>
        <v>4МР/ДУ-3-72</v>
      </c>
    </row>
    <row r="2884" spans="1:5" x14ac:dyDescent="0.3">
      <c r="A2884" s="148" t="s">
        <v>161</v>
      </c>
      <c r="B2884" s="148" t="s">
        <v>162</v>
      </c>
      <c r="C2884" s="153">
        <v>1011.06</v>
      </c>
      <c r="D2884" t="str">
        <f t="shared" si="92"/>
        <v>4МР/ДУ-3-72</v>
      </c>
      <c r="E2884" t="str">
        <f t="shared" si="93"/>
        <v>Начисление услуг 00000003889 от 30.04.2024 23:59:59</v>
      </c>
    </row>
    <row r="2885" spans="1:5" x14ac:dyDescent="0.3">
      <c r="A2885" s="148" t="s">
        <v>857</v>
      </c>
      <c r="B2885" s="148"/>
      <c r="C2885" s="153">
        <v>1011.06</v>
      </c>
      <c r="D2885" t="str">
        <f t="shared" si="92"/>
        <v>Начисление услуг 00000003889 от 30.04.2024 23:59:59</v>
      </c>
      <c r="E2885" t="str">
        <f t="shared" si="93"/>
        <v>л/с №0000000089322</v>
      </c>
    </row>
    <row r="2886" spans="1:5" x14ac:dyDescent="0.3">
      <c r="A2886" s="150" t="s">
        <v>884</v>
      </c>
      <c r="B2886" s="150"/>
      <c r="C2886" s="153">
        <v>1011.06</v>
      </c>
      <c r="D2886" t="str">
        <f t="shared" si="92"/>
        <v>л/с №0000000089322</v>
      </c>
      <c r="E2886" t="str">
        <f t="shared" si="93"/>
        <v>4МР/ДУ-3-73</v>
      </c>
    </row>
    <row r="2887" spans="1:5" x14ac:dyDescent="0.3">
      <c r="A2887" s="148" t="s">
        <v>163</v>
      </c>
      <c r="B2887" s="148" t="s">
        <v>164</v>
      </c>
      <c r="C2887" s="153">
        <v>1546.94</v>
      </c>
      <c r="D2887" t="str">
        <f t="shared" si="92"/>
        <v>4МР/ДУ-3-73</v>
      </c>
      <c r="E2887" t="str">
        <f t="shared" si="93"/>
        <v>Начисление услуг 00000003889 от 30.04.2024 23:59:59</v>
      </c>
    </row>
    <row r="2888" spans="1:5" x14ac:dyDescent="0.3">
      <c r="A2888" s="148" t="s">
        <v>858</v>
      </c>
      <c r="B2888" s="148"/>
      <c r="C2888" s="153">
        <v>1546.94</v>
      </c>
      <c r="D2888" t="str">
        <f t="shared" si="92"/>
        <v>Начисление услуг 00000003889 от 30.04.2024 23:59:59</v>
      </c>
      <c r="E2888" t="str">
        <f t="shared" si="93"/>
        <v>л/с №0000000089323</v>
      </c>
    </row>
    <row r="2889" spans="1:5" x14ac:dyDescent="0.3">
      <c r="A2889" s="150" t="s">
        <v>884</v>
      </c>
      <c r="B2889" s="150"/>
      <c r="C2889" s="153">
        <v>1546.94</v>
      </c>
      <c r="D2889" t="str">
        <f t="shared" si="92"/>
        <v>л/с №0000000089323</v>
      </c>
      <c r="E2889" t="str">
        <f t="shared" si="93"/>
        <v>4МР/ДУ-3-74</v>
      </c>
    </row>
    <row r="2890" spans="1:5" x14ac:dyDescent="0.3">
      <c r="A2890" s="148" t="s">
        <v>165</v>
      </c>
      <c r="B2890" s="148" t="s">
        <v>166</v>
      </c>
      <c r="C2890" s="153">
        <v>2009.56</v>
      </c>
      <c r="D2890" t="str">
        <f t="shared" si="92"/>
        <v>4МР/ДУ-3-74</v>
      </c>
      <c r="E2890" t="str">
        <f t="shared" si="93"/>
        <v>Начисление услуг 00000003889 от 30.04.2024 23:59:59</v>
      </c>
    </row>
    <row r="2891" spans="1:5" x14ac:dyDescent="0.3">
      <c r="A2891" s="148" t="s">
        <v>859</v>
      </c>
      <c r="B2891" s="148"/>
      <c r="C2891" s="153">
        <v>2009.56</v>
      </c>
      <c r="D2891" t="str">
        <f t="shared" si="92"/>
        <v>Начисление услуг 00000003889 от 30.04.2024 23:59:59</v>
      </c>
      <c r="E2891" t="str">
        <f t="shared" si="93"/>
        <v>л/с №0000000089324</v>
      </c>
    </row>
    <row r="2892" spans="1:5" x14ac:dyDescent="0.3">
      <c r="A2892" s="150" t="s">
        <v>884</v>
      </c>
      <c r="B2892" s="150"/>
      <c r="C2892" s="153">
        <v>2009.56</v>
      </c>
      <c r="D2892" t="str">
        <f t="shared" si="92"/>
        <v>л/с №0000000089324</v>
      </c>
      <c r="E2892" t="str">
        <f t="shared" si="93"/>
        <v>4МР/ДУ-3-75</v>
      </c>
    </row>
    <row r="2893" spans="1:5" x14ac:dyDescent="0.3">
      <c r="A2893" s="148" t="s">
        <v>167</v>
      </c>
      <c r="B2893" s="148" t="s">
        <v>168</v>
      </c>
      <c r="C2893" s="153">
        <v>1555.55</v>
      </c>
      <c r="D2893" t="str">
        <f t="shared" si="92"/>
        <v>4МР/ДУ-3-75</v>
      </c>
      <c r="E2893" t="str">
        <f t="shared" si="93"/>
        <v>Начисление услуг 00000003889 от 30.04.2024 23:59:59</v>
      </c>
    </row>
    <row r="2894" spans="1:5" x14ac:dyDescent="0.3">
      <c r="A2894" s="148" t="s">
        <v>860</v>
      </c>
      <c r="B2894" s="148"/>
      <c r="C2894" s="153">
        <v>1555.55</v>
      </c>
      <c r="D2894" t="str">
        <f t="shared" si="92"/>
        <v>Начисление услуг 00000003889 от 30.04.2024 23:59:59</v>
      </c>
      <c r="E2894" t="str">
        <f t="shared" si="93"/>
        <v>л/с №0000000089325</v>
      </c>
    </row>
    <row r="2895" spans="1:5" x14ac:dyDescent="0.3">
      <c r="A2895" s="150" t="s">
        <v>884</v>
      </c>
      <c r="B2895" s="150"/>
      <c r="C2895" s="153">
        <v>1555.55</v>
      </c>
      <c r="D2895" t="str">
        <f t="shared" si="92"/>
        <v>л/с №0000000089325</v>
      </c>
      <c r="E2895" t="str">
        <f t="shared" si="93"/>
        <v>4МР/ДУ-3-76</v>
      </c>
    </row>
    <row r="2896" spans="1:5" x14ac:dyDescent="0.3">
      <c r="A2896" s="148" t="s">
        <v>169</v>
      </c>
      <c r="B2896" s="148" t="s">
        <v>170</v>
      </c>
      <c r="C2896" s="153">
        <v>1703.94</v>
      </c>
      <c r="D2896" t="str">
        <f t="shared" si="92"/>
        <v>4МР/ДУ-3-76</v>
      </c>
      <c r="E2896" t="str">
        <f t="shared" si="93"/>
        <v>Начисление услуг 00000003889 от 30.04.2024 23:59:59</v>
      </c>
    </row>
    <row r="2897" spans="1:5" x14ac:dyDescent="0.3">
      <c r="A2897" s="148" t="s">
        <v>861</v>
      </c>
      <c r="B2897" s="148"/>
      <c r="C2897" s="153">
        <v>1703.94</v>
      </c>
      <c r="D2897" t="str">
        <f t="shared" si="92"/>
        <v>Начисление услуг 00000003889 от 30.04.2024 23:59:59</v>
      </c>
      <c r="E2897" t="str">
        <f t="shared" si="93"/>
        <v>л/с №0000000089326</v>
      </c>
    </row>
    <row r="2898" spans="1:5" x14ac:dyDescent="0.3">
      <c r="A2898" s="150" t="s">
        <v>884</v>
      </c>
      <c r="B2898" s="150"/>
      <c r="C2898" s="153">
        <v>1703.94</v>
      </c>
      <c r="D2898" t="str">
        <f t="shared" si="92"/>
        <v>л/с №0000000089326</v>
      </c>
      <c r="E2898" t="str">
        <f t="shared" si="93"/>
        <v>4МР/ДУ-3-77</v>
      </c>
    </row>
    <row r="2899" spans="1:5" x14ac:dyDescent="0.3">
      <c r="A2899" s="148" t="s">
        <v>171</v>
      </c>
      <c r="B2899" s="148" t="s">
        <v>172</v>
      </c>
      <c r="C2899" s="153">
        <v>2061.89</v>
      </c>
      <c r="D2899" t="str">
        <f t="shared" si="92"/>
        <v>4МР/ДУ-3-77</v>
      </c>
      <c r="E2899" t="str">
        <f t="shared" si="93"/>
        <v>Начисление услуг 00000003889 от 30.04.2024 23:59:59</v>
      </c>
    </row>
    <row r="2900" spans="1:5" x14ac:dyDescent="0.3">
      <c r="A2900" s="148" t="s">
        <v>862</v>
      </c>
      <c r="B2900" s="148"/>
      <c r="C2900" s="153">
        <v>2061.89</v>
      </c>
      <c r="D2900" t="str">
        <f t="shared" si="92"/>
        <v>Начисление услуг 00000003889 от 30.04.2024 23:59:59</v>
      </c>
      <c r="E2900" t="str">
        <f t="shared" si="93"/>
        <v>л/с №0000000089327</v>
      </c>
    </row>
    <row r="2901" spans="1:5" x14ac:dyDescent="0.3">
      <c r="A2901" s="150" t="s">
        <v>884</v>
      </c>
      <c r="B2901" s="150"/>
      <c r="C2901" s="153">
        <v>2061.89</v>
      </c>
      <c r="D2901" t="str">
        <f t="shared" si="92"/>
        <v>л/с №0000000089327</v>
      </c>
      <c r="E2901" t="str">
        <f t="shared" si="93"/>
        <v>4МР/ДУ-3-78</v>
      </c>
    </row>
    <row r="2902" spans="1:5" x14ac:dyDescent="0.3">
      <c r="A2902" s="148" t="s">
        <v>173</v>
      </c>
      <c r="B2902" s="148" t="s">
        <v>174</v>
      </c>
      <c r="C2902" s="149">
        <v>449.36</v>
      </c>
      <c r="D2902" t="str">
        <f t="shared" si="92"/>
        <v>4МР/ДУ-3-78</v>
      </c>
      <c r="E2902" t="str">
        <f t="shared" si="93"/>
        <v>Начисление услуг 00000003889 от 30.04.2024 23:59:59</v>
      </c>
    </row>
    <row r="2903" spans="1:5" x14ac:dyDescent="0.3">
      <c r="A2903" s="148" t="s">
        <v>863</v>
      </c>
      <c r="B2903" s="148"/>
      <c r="C2903" s="149">
        <v>449.36</v>
      </c>
      <c r="D2903" t="str">
        <f t="shared" si="92"/>
        <v>Начисление услуг 00000003889 от 30.04.2024 23:59:59</v>
      </c>
      <c r="E2903" t="str">
        <f t="shared" si="93"/>
        <v>л/с №0000000090683</v>
      </c>
    </row>
    <row r="2904" spans="1:5" x14ac:dyDescent="0.3">
      <c r="A2904" s="150" t="s">
        <v>884</v>
      </c>
      <c r="B2904" s="150"/>
      <c r="C2904" s="149">
        <v>449.36</v>
      </c>
      <c r="D2904" t="str">
        <f t="shared" si="92"/>
        <v>л/с №0000000090683</v>
      </c>
      <c r="E2904" t="str">
        <f t="shared" si="93"/>
        <v>4МР/ДУ-3-79</v>
      </c>
    </row>
    <row r="2905" spans="1:5" x14ac:dyDescent="0.3">
      <c r="A2905" s="148" t="s">
        <v>175</v>
      </c>
      <c r="B2905" s="148" t="s">
        <v>176</v>
      </c>
      <c r="C2905" s="153">
        <v>1553.22</v>
      </c>
      <c r="D2905" t="str">
        <f t="shared" si="92"/>
        <v>4МР/ДУ-3-79</v>
      </c>
      <c r="E2905" t="str">
        <f t="shared" si="93"/>
        <v>Начисление услуг 00000003889 от 30.04.2024 23:59:59</v>
      </c>
    </row>
    <row r="2906" spans="1:5" x14ac:dyDescent="0.3">
      <c r="A2906" s="148" t="s">
        <v>864</v>
      </c>
      <c r="B2906" s="148"/>
      <c r="C2906" s="153">
        <v>1553.22</v>
      </c>
      <c r="D2906" t="str">
        <f t="shared" si="92"/>
        <v>Начисление услуг 00000003889 от 30.04.2024 23:59:59</v>
      </c>
      <c r="E2906" t="str">
        <f t="shared" si="93"/>
        <v>л/с №0000000089262</v>
      </c>
    </row>
    <row r="2907" spans="1:5" x14ac:dyDescent="0.3">
      <c r="A2907" s="150" t="s">
        <v>884</v>
      </c>
      <c r="B2907" s="150"/>
      <c r="C2907" s="153">
        <v>1553.22</v>
      </c>
      <c r="D2907" t="str">
        <f t="shared" si="92"/>
        <v>л/с №0000000089262</v>
      </c>
      <c r="E2907" t="str">
        <f t="shared" si="93"/>
        <v>4МР/ДУ-3-08</v>
      </c>
    </row>
    <row r="2908" spans="1:5" x14ac:dyDescent="0.3">
      <c r="A2908" s="148" t="s">
        <v>177</v>
      </c>
      <c r="B2908" s="148" t="s">
        <v>178</v>
      </c>
      <c r="C2908" s="153">
        <v>2878.51</v>
      </c>
      <c r="D2908" t="str">
        <f t="shared" si="92"/>
        <v>4МР/ДУ-3-08</v>
      </c>
      <c r="E2908" t="str">
        <f t="shared" si="93"/>
        <v>Начисление услуг 00000003889 от 30.04.2024 23:59:59</v>
      </c>
    </row>
    <row r="2909" spans="1:5" x14ac:dyDescent="0.3">
      <c r="A2909" s="148" t="s">
        <v>865</v>
      </c>
      <c r="B2909" s="148"/>
      <c r="C2909" s="153">
        <v>2878.51</v>
      </c>
      <c r="D2909" t="str">
        <f t="shared" si="92"/>
        <v>Начисление услуг 00000003889 от 30.04.2024 23:59:59</v>
      </c>
      <c r="E2909" t="str">
        <f t="shared" si="93"/>
        <v>л/с №0000000089328</v>
      </c>
    </row>
    <row r="2910" spans="1:5" x14ac:dyDescent="0.3">
      <c r="A2910" s="150" t="s">
        <v>884</v>
      </c>
      <c r="B2910" s="150"/>
      <c r="C2910" s="153">
        <v>2878.51</v>
      </c>
      <c r="D2910" t="str">
        <f t="shared" si="92"/>
        <v>л/с №0000000089328</v>
      </c>
      <c r="E2910" t="str">
        <f t="shared" si="93"/>
        <v>4МР/ДУ-3-80</v>
      </c>
    </row>
    <row r="2911" spans="1:5" x14ac:dyDescent="0.3">
      <c r="A2911" s="148" t="s">
        <v>179</v>
      </c>
      <c r="B2911" s="148" t="s">
        <v>180</v>
      </c>
      <c r="C2911" s="153">
        <v>3119.47</v>
      </c>
      <c r="D2911" t="str">
        <f t="shared" si="92"/>
        <v>4МР/ДУ-3-80</v>
      </c>
      <c r="E2911" t="str">
        <f t="shared" si="93"/>
        <v>Начисление услуг 00000003889 от 30.04.2024 23:59:59</v>
      </c>
    </row>
    <row r="2912" spans="1:5" x14ac:dyDescent="0.3">
      <c r="A2912" s="148" t="s">
        <v>866</v>
      </c>
      <c r="B2912" s="148"/>
      <c r="C2912" s="153">
        <v>3119.47</v>
      </c>
      <c r="D2912" t="str">
        <f t="shared" si="92"/>
        <v>Начисление услуг 00000003889 от 30.04.2024 23:59:59</v>
      </c>
      <c r="E2912" t="str">
        <f t="shared" si="93"/>
        <v>л/с №0000001156610</v>
      </c>
    </row>
    <row r="2913" spans="1:5" x14ac:dyDescent="0.3">
      <c r="A2913" s="150" t="s">
        <v>884</v>
      </c>
      <c r="B2913" s="150"/>
      <c r="C2913" s="153">
        <v>3119.47</v>
      </c>
      <c r="D2913" t="str">
        <f t="shared" si="92"/>
        <v>л/с №0000001156610</v>
      </c>
      <c r="E2913" t="str">
        <f t="shared" si="93"/>
        <v>4МР/ДУ-3-81-82</v>
      </c>
    </row>
    <row r="2914" spans="1:5" x14ac:dyDescent="0.3">
      <c r="A2914" s="148" t="s">
        <v>182</v>
      </c>
      <c r="B2914" s="148" t="s">
        <v>183</v>
      </c>
      <c r="C2914" s="153">
        <v>5249.05</v>
      </c>
      <c r="D2914" t="str">
        <f t="shared" si="92"/>
        <v>4МР/ДУ-3-81-82</v>
      </c>
      <c r="E2914" t="str">
        <f t="shared" si="93"/>
        <v>Начисление услуг 00000003889 от 30.04.2024 23:59:59</v>
      </c>
    </row>
    <row r="2915" spans="1:5" x14ac:dyDescent="0.3">
      <c r="A2915" s="148" t="s">
        <v>867</v>
      </c>
      <c r="B2915" s="148"/>
      <c r="C2915" s="153">
        <v>5249.05</v>
      </c>
      <c r="D2915" t="str">
        <f t="shared" si="92"/>
        <v>Начисление услуг 00000003889 от 30.04.2024 23:59:59</v>
      </c>
      <c r="E2915" t="str">
        <f t="shared" si="93"/>
        <v>л/с №0000000089329</v>
      </c>
    </row>
    <row r="2916" spans="1:5" x14ac:dyDescent="0.3">
      <c r="A2916" s="150" t="s">
        <v>884</v>
      </c>
      <c r="B2916" s="150"/>
      <c r="C2916" s="153">
        <v>5249.05</v>
      </c>
      <c r="D2916" t="str">
        <f t="shared" si="92"/>
        <v>л/с №0000000089329</v>
      </c>
      <c r="E2916" t="str">
        <f t="shared" si="93"/>
        <v>4МР/ДУ-3-83</v>
      </c>
    </row>
    <row r="2917" spans="1:5" x14ac:dyDescent="0.3">
      <c r="A2917" s="148" t="s">
        <v>185</v>
      </c>
      <c r="B2917" s="148" t="s">
        <v>186</v>
      </c>
      <c r="C2917" s="153">
        <v>2068.17</v>
      </c>
      <c r="D2917" t="str">
        <f t="shared" si="92"/>
        <v>4МР/ДУ-3-83</v>
      </c>
      <c r="E2917" t="str">
        <f t="shared" si="93"/>
        <v>Начисление услуг 00000003889 от 30.04.2024 23:59:59</v>
      </c>
    </row>
    <row r="2918" spans="1:5" x14ac:dyDescent="0.3">
      <c r="A2918" s="148" t="s">
        <v>868</v>
      </c>
      <c r="B2918" s="148"/>
      <c r="C2918" s="153">
        <v>2068.17</v>
      </c>
      <c r="D2918" t="str">
        <f t="shared" si="92"/>
        <v>Начисление услуг 00000003889 от 30.04.2024 23:59:59</v>
      </c>
      <c r="E2918" t="str">
        <f t="shared" si="93"/>
        <v>л/с №0000000089330</v>
      </c>
    </row>
    <row r="2919" spans="1:5" x14ac:dyDescent="0.3">
      <c r="A2919" s="150" t="s">
        <v>884</v>
      </c>
      <c r="B2919" s="150"/>
      <c r="C2919" s="153">
        <v>2068.17</v>
      </c>
      <c r="D2919" t="str">
        <f t="shared" si="92"/>
        <v>л/с №0000000089330</v>
      </c>
      <c r="E2919" t="str">
        <f t="shared" si="93"/>
        <v>4МР/ДУ-3-84</v>
      </c>
    </row>
    <row r="2920" spans="1:5" x14ac:dyDescent="0.3">
      <c r="A2920" s="148" t="s">
        <v>187</v>
      </c>
      <c r="B2920" s="148" t="s">
        <v>188</v>
      </c>
      <c r="C2920" s="153">
        <v>1015.25</v>
      </c>
      <c r="D2920" t="str">
        <f t="shared" si="92"/>
        <v>4МР/ДУ-3-84</v>
      </c>
      <c r="E2920" t="str">
        <f t="shared" si="93"/>
        <v>Начисление услуг 00000003889 от 30.04.2024 23:59:59</v>
      </c>
    </row>
    <row r="2921" spans="1:5" x14ac:dyDescent="0.3">
      <c r="A2921" s="148" t="s">
        <v>869</v>
      </c>
      <c r="B2921" s="148"/>
      <c r="C2921" s="153">
        <v>1015.25</v>
      </c>
      <c r="D2921" t="str">
        <f t="shared" si="92"/>
        <v>Начисление услуг 00000003889 от 30.04.2024 23:59:59</v>
      </c>
      <c r="E2921" t="str">
        <f t="shared" si="93"/>
        <v>л/с №0000000089331</v>
      </c>
    </row>
    <row r="2922" spans="1:5" x14ac:dyDescent="0.3">
      <c r="A2922" s="150" t="s">
        <v>884</v>
      </c>
      <c r="B2922" s="150"/>
      <c r="C2922" s="153">
        <v>1015.25</v>
      </c>
      <c r="D2922" t="str">
        <f t="shared" ref="D2922:D2950" si="94">A2923</f>
        <v>л/с №0000000089331</v>
      </c>
      <c r="E2922" t="str">
        <f t="shared" ref="E2922:E2950" si="95">A2924</f>
        <v>4МР/ДУ-3-85</v>
      </c>
    </row>
    <row r="2923" spans="1:5" x14ac:dyDescent="0.3">
      <c r="A2923" s="148" t="s">
        <v>189</v>
      </c>
      <c r="B2923" s="148" t="s">
        <v>190</v>
      </c>
      <c r="C2923" s="153">
        <v>1549.04</v>
      </c>
      <c r="D2923" t="str">
        <f t="shared" si="94"/>
        <v>4МР/ДУ-3-85</v>
      </c>
      <c r="E2923" t="str">
        <f t="shared" si="95"/>
        <v>Начисление услуг 00000003889 от 30.04.2024 23:59:59</v>
      </c>
    </row>
    <row r="2924" spans="1:5" x14ac:dyDescent="0.3">
      <c r="A2924" s="148" t="s">
        <v>870</v>
      </c>
      <c r="B2924" s="148"/>
      <c r="C2924" s="153">
        <v>1549.04</v>
      </c>
      <c r="D2924" t="str">
        <f t="shared" si="94"/>
        <v>Начисление услуг 00000003889 от 30.04.2024 23:59:59</v>
      </c>
      <c r="E2924" t="str">
        <f t="shared" si="95"/>
        <v>л/с №0000000092057</v>
      </c>
    </row>
    <row r="2925" spans="1:5" x14ac:dyDescent="0.3">
      <c r="A2925" s="150" t="s">
        <v>884</v>
      </c>
      <c r="B2925" s="150"/>
      <c r="C2925" s="153">
        <v>1549.04</v>
      </c>
      <c r="D2925" t="str">
        <f t="shared" si="94"/>
        <v>л/с №0000000092057</v>
      </c>
      <c r="E2925" t="str">
        <f t="shared" si="95"/>
        <v>4МР/ДУ-3-86</v>
      </c>
    </row>
    <row r="2926" spans="1:5" x14ac:dyDescent="0.3">
      <c r="A2926" s="148" t="s">
        <v>191</v>
      </c>
      <c r="B2926" s="148" t="s">
        <v>192</v>
      </c>
      <c r="C2926" s="153">
        <v>4449.18</v>
      </c>
      <c r="D2926" t="str">
        <f t="shared" si="94"/>
        <v>4МР/ДУ-3-86</v>
      </c>
      <c r="E2926" t="str">
        <f t="shared" si="95"/>
        <v>Начисление услуг 00000003889 от 30.04.2024 23:59:59</v>
      </c>
    </row>
    <row r="2927" spans="1:5" x14ac:dyDescent="0.3">
      <c r="A2927" s="148" t="s">
        <v>871</v>
      </c>
      <c r="B2927" s="148"/>
      <c r="C2927" s="153">
        <v>4449.18</v>
      </c>
      <c r="D2927" t="str">
        <f t="shared" si="94"/>
        <v>Начисление услуг 00000003889 от 30.04.2024 23:59:59</v>
      </c>
      <c r="E2927" t="str">
        <f t="shared" si="95"/>
        <v>л/с №0000000090487</v>
      </c>
    </row>
    <row r="2928" spans="1:5" x14ac:dyDescent="0.3">
      <c r="A2928" s="150" t="s">
        <v>884</v>
      </c>
      <c r="B2928" s="150"/>
      <c r="C2928" s="153">
        <v>4449.18</v>
      </c>
      <c r="D2928" t="str">
        <f t="shared" si="94"/>
        <v>л/с №0000000090487</v>
      </c>
      <c r="E2928" t="str">
        <f t="shared" si="95"/>
        <v>4МР/ДУ-3-87</v>
      </c>
    </row>
    <row r="2929" spans="1:5" x14ac:dyDescent="0.3">
      <c r="A2929" s="148" t="s">
        <v>193</v>
      </c>
      <c r="B2929" s="148" t="s">
        <v>194</v>
      </c>
      <c r="C2929" s="153">
        <v>2344.4899999999998</v>
      </c>
      <c r="D2929" t="str">
        <f t="shared" si="94"/>
        <v>4МР/ДУ-3-87</v>
      </c>
      <c r="E2929" t="str">
        <f t="shared" si="95"/>
        <v>Начисление услуг 00000003889 от 30.04.2024 23:59:59</v>
      </c>
    </row>
    <row r="2930" spans="1:5" x14ac:dyDescent="0.3">
      <c r="A2930" s="148" t="s">
        <v>872</v>
      </c>
      <c r="B2930" s="148"/>
      <c r="C2930" s="153">
        <v>2344.4899999999998</v>
      </c>
      <c r="D2930" t="str">
        <f t="shared" si="94"/>
        <v>Начисление услуг 00000003889 от 30.04.2024 23:59:59</v>
      </c>
      <c r="E2930" t="str">
        <f t="shared" si="95"/>
        <v>л/с №0000000090808</v>
      </c>
    </row>
    <row r="2931" spans="1:5" x14ac:dyDescent="0.3">
      <c r="A2931" s="150" t="s">
        <v>884</v>
      </c>
      <c r="B2931" s="150"/>
      <c r="C2931" s="153">
        <v>2344.4899999999998</v>
      </c>
      <c r="D2931" t="str">
        <f t="shared" si="94"/>
        <v>л/с №0000000090808</v>
      </c>
      <c r="E2931" t="str">
        <f t="shared" si="95"/>
        <v>4МР/ДУ-3-88</v>
      </c>
    </row>
    <row r="2932" spans="1:5" x14ac:dyDescent="0.3">
      <c r="A2932" s="148" t="s">
        <v>195</v>
      </c>
      <c r="B2932" s="148" t="s">
        <v>196</v>
      </c>
      <c r="C2932" s="153">
        <v>3918.64</v>
      </c>
      <c r="D2932" t="str">
        <f t="shared" si="94"/>
        <v>4МР/ДУ-3-88</v>
      </c>
      <c r="E2932" t="str">
        <f t="shared" si="95"/>
        <v>Начисление услуг 00000003889 от 30.04.2024 23:59:59</v>
      </c>
    </row>
    <row r="2933" spans="1:5" x14ac:dyDescent="0.3">
      <c r="A2933" s="148" t="s">
        <v>873</v>
      </c>
      <c r="B2933" s="148"/>
      <c r="C2933" s="153">
        <v>3918.64</v>
      </c>
      <c r="D2933" t="str">
        <f t="shared" si="94"/>
        <v>Начисление услуг 00000003889 от 30.04.2024 23:59:59</v>
      </c>
      <c r="E2933" t="str">
        <f t="shared" si="95"/>
        <v>л/с №0000000089263</v>
      </c>
    </row>
    <row r="2934" spans="1:5" x14ac:dyDescent="0.3">
      <c r="A2934" s="150" t="s">
        <v>884</v>
      </c>
      <c r="B2934" s="150"/>
      <c r="C2934" s="153">
        <v>3918.64</v>
      </c>
      <c r="D2934" t="str">
        <f t="shared" si="94"/>
        <v>л/с №0000000089263</v>
      </c>
      <c r="E2934" t="str">
        <f t="shared" si="95"/>
        <v>4МР/ДУ-3-09</v>
      </c>
    </row>
    <row r="2935" spans="1:5" x14ac:dyDescent="0.3">
      <c r="A2935" s="148" t="s">
        <v>197</v>
      </c>
      <c r="B2935" s="148" t="s">
        <v>198</v>
      </c>
      <c r="C2935" s="153">
        <v>1019.43</v>
      </c>
      <c r="D2935" t="str">
        <f t="shared" si="94"/>
        <v>4МР/ДУ-3-09</v>
      </c>
      <c r="E2935" t="str">
        <f t="shared" si="95"/>
        <v>Начисление услуг 00000003889 от 30.04.2024 23:59:59</v>
      </c>
    </row>
    <row r="2936" spans="1:5" x14ac:dyDescent="0.3">
      <c r="A2936" s="148" t="s">
        <v>874</v>
      </c>
      <c r="B2936" s="148"/>
      <c r="C2936" s="153">
        <v>1019.43</v>
      </c>
      <c r="D2936" t="str">
        <f t="shared" si="94"/>
        <v>Начисление услуг 00000003889 от 30.04.2024 23:59:59</v>
      </c>
      <c r="E2936" t="str">
        <f t="shared" si="95"/>
        <v>л/с №0000000090536</v>
      </c>
    </row>
    <row r="2937" spans="1:5" x14ac:dyDescent="0.3">
      <c r="A2937" s="150" t="s">
        <v>884</v>
      </c>
      <c r="B2937" s="150"/>
      <c r="C2937" s="153">
        <v>1019.43</v>
      </c>
      <c r="D2937" t="str">
        <f t="shared" si="94"/>
        <v>л/с №0000000090536</v>
      </c>
      <c r="E2937" t="str">
        <f t="shared" si="95"/>
        <v>4МР/ДУ-3-1/НЖ</v>
      </c>
    </row>
    <row r="2938" spans="1:5" x14ac:dyDescent="0.3">
      <c r="A2938" s="148" t="s">
        <v>199</v>
      </c>
      <c r="B2938" s="148" t="s">
        <v>200</v>
      </c>
      <c r="C2938" s="153">
        <v>2101.67</v>
      </c>
      <c r="D2938" t="str">
        <f t="shared" si="94"/>
        <v>4МР/ДУ-3-1/НЖ</v>
      </c>
      <c r="E2938" t="str">
        <f t="shared" si="95"/>
        <v>Начисление услуг 00000003889 от 30.04.2024 23:59:59</v>
      </c>
    </row>
    <row r="2939" spans="1:5" x14ac:dyDescent="0.3">
      <c r="A2939" s="148" t="s">
        <v>875</v>
      </c>
      <c r="B2939" s="148"/>
      <c r="C2939" s="153">
        <v>2101.67</v>
      </c>
      <c r="D2939" t="str">
        <f t="shared" si="94"/>
        <v>Начисление услуг 00000003889 от 30.04.2024 23:59:59</v>
      </c>
      <c r="E2939" t="str">
        <f t="shared" si="95"/>
        <v>л/с №0000000090578</v>
      </c>
    </row>
    <row r="2940" spans="1:5" x14ac:dyDescent="0.3">
      <c r="A2940" s="150" t="s">
        <v>884</v>
      </c>
      <c r="B2940" s="150"/>
      <c r="C2940" s="153">
        <v>2101.67</v>
      </c>
      <c r="D2940" t="str">
        <f t="shared" si="94"/>
        <v>л/с №0000000090578</v>
      </c>
      <c r="E2940" t="str">
        <f t="shared" si="95"/>
        <v>4МР/ДУ-3-2/НЖ</v>
      </c>
    </row>
    <row r="2941" spans="1:5" x14ac:dyDescent="0.3">
      <c r="A2941" s="148" t="s">
        <v>201</v>
      </c>
      <c r="B2941" s="148" t="s">
        <v>202</v>
      </c>
      <c r="C2941" s="153">
        <v>1966.76</v>
      </c>
      <c r="D2941" t="str">
        <f t="shared" si="94"/>
        <v>4МР/ДУ-3-2/НЖ</v>
      </c>
      <c r="E2941" t="str">
        <f t="shared" si="95"/>
        <v>Начисление услуг 00000003889 от 30.04.2024 23:59:59</v>
      </c>
    </row>
    <row r="2942" spans="1:5" x14ac:dyDescent="0.3">
      <c r="A2942" s="148" t="s">
        <v>876</v>
      </c>
      <c r="B2942" s="148"/>
      <c r="C2942" s="153">
        <v>1966.76</v>
      </c>
      <c r="D2942" t="str">
        <f t="shared" si="94"/>
        <v>Начисление услуг 00000003889 от 30.04.2024 23:59:59</v>
      </c>
      <c r="E2942" t="str">
        <f t="shared" si="95"/>
        <v>л/с №0000000091829</v>
      </c>
    </row>
    <row r="2943" spans="1:5" x14ac:dyDescent="0.3">
      <c r="A2943" s="150" t="s">
        <v>884</v>
      </c>
      <c r="B2943" s="150"/>
      <c r="C2943" s="153">
        <v>1966.76</v>
      </c>
      <c r="D2943" t="str">
        <f t="shared" si="94"/>
        <v>л/с №0000000091829</v>
      </c>
      <c r="E2943" t="str">
        <f t="shared" si="95"/>
        <v>4МР/ДУ-3-3/НЖ</v>
      </c>
    </row>
    <row r="2944" spans="1:5" x14ac:dyDescent="0.3">
      <c r="A2944" s="148" t="s">
        <v>203</v>
      </c>
      <c r="B2944" s="148" t="s">
        <v>204</v>
      </c>
      <c r="C2944" s="153">
        <v>3159.24</v>
      </c>
      <c r="D2944" t="str">
        <f t="shared" si="94"/>
        <v>4МР/ДУ-3-3/НЖ</v>
      </c>
      <c r="E2944" t="str">
        <f t="shared" si="95"/>
        <v>Начисление услуг 00000003889 от 30.04.2024 23:59:59</v>
      </c>
    </row>
    <row r="2945" spans="1:5" x14ac:dyDescent="0.3">
      <c r="A2945" s="148" t="s">
        <v>877</v>
      </c>
      <c r="B2945" s="148"/>
      <c r="C2945" s="153">
        <v>3159.24</v>
      </c>
      <c r="D2945" t="str">
        <f t="shared" si="94"/>
        <v>Начисление услуг 00000003889 от 30.04.2024 23:59:59</v>
      </c>
      <c r="E2945" t="str">
        <f t="shared" si="95"/>
        <v>л/с №0000000090495</v>
      </c>
    </row>
    <row r="2946" spans="1:5" x14ac:dyDescent="0.3">
      <c r="A2946" s="150" t="s">
        <v>884</v>
      </c>
      <c r="B2946" s="150"/>
      <c r="C2946" s="153">
        <v>3159.24</v>
      </c>
      <c r="D2946" t="str">
        <f t="shared" si="94"/>
        <v>л/с №0000000090495</v>
      </c>
      <c r="E2946" t="str">
        <f t="shared" si="95"/>
        <v>4МР/ДУ-3-4/НЖ -1</v>
      </c>
    </row>
    <row r="2947" spans="1:5" x14ac:dyDescent="0.3">
      <c r="A2947" s="148" t="s">
        <v>205</v>
      </c>
      <c r="B2947" s="148" t="s">
        <v>206</v>
      </c>
      <c r="C2947" s="153">
        <v>2591.73</v>
      </c>
      <c r="D2947" t="str">
        <f t="shared" si="94"/>
        <v>4МР/ДУ-3-4/НЖ -1</v>
      </c>
      <c r="E2947" t="str">
        <f t="shared" si="95"/>
        <v>Начисление услуг 00000003889 от 30.04.2024 23:59:59</v>
      </c>
    </row>
    <row r="2948" spans="1:5" x14ac:dyDescent="0.3">
      <c r="A2948" s="148" t="s">
        <v>878</v>
      </c>
      <c r="B2948" s="148"/>
      <c r="C2948" s="153">
        <v>2591.73</v>
      </c>
      <c r="D2948" t="str">
        <f t="shared" si="94"/>
        <v>Начисление услуг 00000003889 от 30.04.2024 23:59:59</v>
      </c>
      <c r="E2948" t="str">
        <f t="shared" si="95"/>
        <v>Итог</v>
      </c>
    </row>
    <row r="2949" spans="1:5" x14ac:dyDescent="0.3">
      <c r="A2949" s="150" t="s">
        <v>884</v>
      </c>
      <c r="B2949" s="150"/>
      <c r="C2949" s="153">
        <v>2591.73</v>
      </c>
      <c r="D2949" t="str">
        <f t="shared" si="94"/>
        <v>Итог</v>
      </c>
      <c r="E2949">
        <f t="shared" si="95"/>
        <v>0</v>
      </c>
    </row>
    <row r="2950" spans="1:5" x14ac:dyDescent="0.3">
      <c r="A2950" s="304" t="s">
        <v>630</v>
      </c>
      <c r="B2950" s="304"/>
      <c r="C2950" s="152">
        <v>170703.38</v>
      </c>
      <c r="D2950">
        <f t="shared" si="94"/>
        <v>0</v>
      </c>
      <c r="E2950">
        <f t="shared" si="95"/>
        <v>0</v>
      </c>
    </row>
    <row r="2951" spans="1:5" x14ac:dyDescent="0.3">
      <c r="A2951" s="154"/>
      <c r="B2951" s="154"/>
      <c r="C2951" s="154"/>
    </row>
    <row r="2952" spans="1:5" x14ac:dyDescent="0.3">
      <c r="A2952" s="154"/>
      <c r="B2952" s="154"/>
      <c r="C2952" s="154"/>
    </row>
    <row r="2953" spans="1:5" x14ac:dyDescent="0.3">
      <c r="A2953" s="148" t="s">
        <v>208</v>
      </c>
      <c r="B2953" s="148" t="s">
        <v>209</v>
      </c>
      <c r="C2953" s="149">
        <v>123.74</v>
      </c>
      <c r="D2953" t="str">
        <f>A2954</f>
        <v>4МР/ДУ-3/ММ-01</v>
      </c>
      <c r="E2953" t="str">
        <f>A2955</f>
        <v>Начисление услуг 00000005161 от 31.05.2024 23:59:59</v>
      </c>
    </row>
    <row r="2954" spans="1:5" x14ac:dyDescent="0.3">
      <c r="A2954" s="148" t="s">
        <v>633</v>
      </c>
      <c r="B2954" s="148"/>
      <c r="C2954" s="149">
        <v>123.74</v>
      </c>
      <c r="D2954" t="str">
        <f t="shared" ref="D2954:D3017" si="96">A2955</f>
        <v>Начисление услуг 00000005161 от 31.05.2024 23:59:59</v>
      </c>
      <c r="E2954" t="str">
        <f t="shared" ref="E2954:E3017" si="97">A2956</f>
        <v>л/с №0000000089487</v>
      </c>
    </row>
    <row r="2955" spans="1:5" x14ac:dyDescent="0.3">
      <c r="A2955" s="150" t="s">
        <v>885</v>
      </c>
      <c r="B2955" s="150"/>
      <c r="C2955" s="149">
        <v>123.74</v>
      </c>
      <c r="D2955" t="str">
        <f t="shared" si="96"/>
        <v>л/с №0000000089487</v>
      </c>
      <c r="E2955" t="str">
        <f t="shared" si="97"/>
        <v>4МР/ДУ-3/ММ-10</v>
      </c>
    </row>
    <row r="2956" spans="1:5" x14ac:dyDescent="0.3">
      <c r="A2956" s="148" t="s">
        <v>210</v>
      </c>
      <c r="B2956" s="148" t="s">
        <v>211</v>
      </c>
      <c r="C2956" s="149">
        <v>123.74</v>
      </c>
      <c r="D2956" t="str">
        <f t="shared" si="96"/>
        <v>4МР/ДУ-3/ММ-10</v>
      </c>
      <c r="E2956" t="str">
        <f t="shared" si="97"/>
        <v>Начисление услуг 00000005161 от 31.05.2024 23:59:59</v>
      </c>
    </row>
    <row r="2957" spans="1:5" x14ac:dyDescent="0.3">
      <c r="A2957" s="148" t="s">
        <v>635</v>
      </c>
      <c r="B2957" s="148"/>
      <c r="C2957" s="149">
        <v>123.74</v>
      </c>
      <c r="D2957" t="str">
        <f t="shared" si="96"/>
        <v>Начисление услуг 00000005161 от 31.05.2024 23:59:59</v>
      </c>
      <c r="E2957" t="str">
        <f t="shared" si="97"/>
        <v>л/с №0000000089488</v>
      </c>
    </row>
    <row r="2958" spans="1:5" x14ac:dyDescent="0.3">
      <c r="A2958" s="150" t="s">
        <v>885</v>
      </c>
      <c r="B2958" s="150"/>
      <c r="C2958" s="149">
        <v>123.74</v>
      </c>
      <c r="D2958" t="str">
        <f t="shared" si="96"/>
        <v>л/с №0000000089488</v>
      </c>
      <c r="E2958" t="str">
        <f t="shared" si="97"/>
        <v>4МР/ДУ-3/ММ-11</v>
      </c>
    </row>
    <row r="2959" spans="1:5" x14ac:dyDescent="0.3">
      <c r="A2959" s="148" t="s">
        <v>212</v>
      </c>
      <c r="B2959" s="148" t="s">
        <v>213</v>
      </c>
      <c r="C2959" s="149">
        <v>123.74</v>
      </c>
      <c r="D2959" t="str">
        <f t="shared" si="96"/>
        <v>4МР/ДУ-3/ММ-11</v>
      </c>
      <c r="E2959" t="str">
        <f t="shared" si="97"/>
        <v>Начисление услуг 00000005161 от 31.05.2024 23:59:59</v>
      </c>
    </row>
    <row r="2960" spans="1:5" x14ac:dyDescent="0.3">
      <c r="A2960" s="148" t="s">
        <v>636</v>
      </c>
      <c r="B2960" s="148"/>
      <c r="C2960" s="149">
        <v>123.74</v>
      </c>
      <c r="D2960" t="str">
        <f t="shared" si="96"/>
        <v>Начисление услуг 00000005161 от 31.05.2024 23:59:59</v>
      </c>
      <c r="E2960" t="str">
        <f t="shared" si="97"/>
        <v>л/с №0000000112485</v>
      </c>
    </row>
    <row r="2961" spans="1:5" x14ac:dyDescent="0.3">
      <c r="A2961" s="150" t="s">
        <v>885</v>
      </c>
      <c r="B2961" s="150"/>
      <c r="C2961" s="149">
        <v>123.74</v>
      </c>
      <c r="D2961" t="str">
        <f t="shared" si="96"/>
        <v>л/с №0000000112485</v>
      </c>
      <c r="E2961" t="str">
        <f t="shared" si="97"/>
        <v>4МР/ДУ-3/ММ-12/ВТОР</v>
      </c>
    </row>
    <row r="2962" spans="1:5" x14ac:dyDescent="0.3">
      <c r="A2962" s="148" t="s">
        <v>214</v>
      </c>
      <c r="B2962" s="148" t="s">
        <v>215</v>
      </c>
      <c r="C2962" s="149">
        <v>123.74</v>
      </c>
      <c r="D2962" t="str">
        <f t="shared" si="96"/>
        <v>4МР/ДУ-3/ММ-12/ВТОР</v>
      </c>
      <c r="E2962" t="str">
        <f t="shared" si="97"/>
        <v>Начисление услуг 00000005161 от 31.05.2024 23:59:59</v>
      </c>
    </row>
    <row r="2963" spans="1:5" x14ac:dyDescent="0.3">
      <c r="A2963" s="148" t="s">
        <v>637</v>
      </c>
      <c r="B2963" s="148"/>
      <c r="C2963" s="149">
        <v>123.74</v>
      </c>
      <c r="D2963" t="str">
        <f t="shared" si="96"/>
        <v>Начисление услуг 00000005161 от 31.05.2024 23:59:59</v>
      </c>
      <c r="E2963" t="str">
        <f t="shared" si="97"/>
        <v>л/с №0000000089490</v>
      </c>
    </row>
    <row r="2964" spans="1:5" x14ac:dyDescent="0.3">
      <c r="A2964" s="150" t="s">
        <v>885</v>
      </c>
      <c r="B2964" s="150"/>
      <c r="C2964" s="149">
        <v>123.74</v>
      </c>
      <c r="D2964" t="str">
        <f t="shared" si="96"/>
        <v>л/с №0000000089490</v>
      </c>
      <c r="E2964" t="str">
        <f t="shared" si="97"/>
        <v>4МР/ДУ-3/ММ-13</v>
      </c>
    </row>
    <row r="2965" spans="1:5" x14ac:dyDescent="0.3">
      <c r="A2965" s="148" t="s">
        <v>216</v>
      </c>
      <c r="B2965" s="148" t="s">
        <v>217</v>
      </c>
      <c r="C2965" s="149">
        <v>123.74</v>
      </c>
      <c r="D2965" t="str">
        <f t="shared" si="96"/>
        <v>4МР/ДУ-3/ММ-13</v>
      </c>
      <c r="E2965" t="str">
        <f t="shared" si="97"/>
        <v>Начисление услуг 00000005161 от 31.05.2024 23:59:59</v>
      </c>
    </row>
    <row r="2966" spans="1:5" x14ac:dyDescent="0.3">
      <c r="A2966" s="148" t="s">
        <v>638</v>
      </c>
      <c r="B2966" s="148"/>
      <c r="C2966" s="149">
        <v>123.74</v>
      </c>
      <c r="D2966" t="str">
        <f t="shared" si="96"/>
        <v>Начисление услуг 00000005161 от 31.05.2024 23:59:59</v>
      </c>
      <c r="E2966" t="str">
        <f t="shared" si="97"/>
        <v>л/с №0000000089491</v>
      </c>
    </row>
    <row r="2967" spans="1:5" x14ac:dyDescent="0.3">
      <c r="A2967" s="150" t="s">
        <v>885</v>
      </c>
      <c r="B2967" s="150"/>
      <c r="C2967" s="149">
        <v>123.74</v>
      </c>
      <c r="D2967" t="str">
        <f t="shared" si="96"/>
        <v>л/с №0000000089491</v>
      </c>
      <c r="E2967" t="str">
        <f t="shared" si="97"/>
        <v>4МР/ДУ-3/ММ-14</v>
      </c>
    </row>
    <row r="2968" spans="1:5" x14ac:dyDescent="0.3">
      <c r="A2968" s="148" t="s">
        <v>218</v>
      </c>
      <c r="B2968" s="148" t="s">
        <v>219</v>
      </c>
      <c r="C2968" s="149">
        <v>123.74</v>
      </c>
      <c r="D2968" t="str">
        <f t="shared" si="96"/>
        <v>4МР/ДУ-3/ММ-14</v>
      </c>
      <c r="E2968" t="str">
        <f t="shared" si="97"/>
        <v>Начисление услуг 00000005161 от 31.05.2024 23:59:59</v>
      </c>
    </row>
    <row r="2969" spans="1:5" x14ac:dyDescent="0.3">
      <c r="A2969" s="148" t="s">
        <v>639</v>
      </c>
      <c r="B2969" s="148"/>
      <c r="C2969" s="149">
        <v>123.74</v>
      </c>
      <c r="D2969" t="str">
        <f t="shared" si="96"/>
        <v>Начисление услуг 00000005161 от 31.05.2024 23:59:59</v>
      </c>
      <c r="E2969" t="str">
        <f t="shared" si="97"/>
        <v>л/с №0000000089492</v>
      </c>
    </row>
    <row r="2970" spans="1:5" x14ac:dyDescent="0.3">
      <c r="A2970" s="150" t="s">
        <v>885</v>
      </c>
      <c r="B2970" s="150"/>
      <c r="C2970" s="149">
        <v>123.74</v>
      </c>
      <c r="D2970" t="str">
        <f t="shared" si="96"/>
        <v>л/с №0000000089492</v>
      </c>
      <c r="E2970" t="str">
        <f t="shared" si="97"/>
        <v>4МР/ДУ-3/ММ-15</v>
      </c>
    </row>
    <row r="2971" spans="1:5" x14ac:dyDescent="0.3">
      <c r="A2971" s="148" t="s">
        <v>220</v>
      </c>
      <c r="B2971" s="148" t="s">
        <v>221</v>
      </c>
      <c r="C2971" s="149">
        <v>123.74</v>
      </c>
      <c r="D2971" t="str">
        <f t="shared" si="96"/>
        <v>4МР/ДУ-3/ММ-15</v>
      </c>
      <c r="E2971" t="str">
        <f t="shared" si="97"/>
        <v>Начисление услуг 00000005161 от 31.05.2024 23:59:59</v>
      </c>
    </row>
    <row r="2972" spans="1:5" x14ac:dyDescent="0.3">
      <c r="A2972" s="148" t="s">
        <v>640</v>
      </c>
      <c r="B2972" s="148"/>
      <c r="C2972" s="149">
        <v>123.74</v>
      </c>
      <c r="D2972" t="str">
        <f t="shared" si="96"/>
        <v>Начисление услуг 00000005161 от 31.05.2024 23:59:59</v>
      </c>
      <c r="E2972" t="str">
        <f t="shared" si="97"/>
        <v>л/с №0000000089493</v>
      </c>
    </row>
    <row r="2973" spans="1:5" x14ac:dyDescent="0.3">
      <c r="A2973" s="150" t="s">
        <v>885</v>
      </c>
      <c r="B2973" s="150"/>
      <c r="C2973" s="149">
        <v>123.74</v>
      </c>
      <c r="D2973" t="str">
        <f t="shared" si="96"/>
        <v>л/с №0000000089493</v>
      </c>
      <c r="E2973" t="str">
        <f t="shared" si="97"/>
        <v>4МР/ДУ-3/ММ-16</v>
      </c>
    </row>
    <row r="2974" spans="1:5" x14ac:dyDescent="0.3">
      <c r="A2974" s="148" t="s">
        <v>222</v>
      </c>
      <c r="B2974" s="148" t="s">
        <v>223</v>
      </c>
      <c r="C2974" s="149">
        <v>123.74</v>
      </c>
      <c r="D2974" t="str">
        <f t="shared" si="96"/>
        <v>4МР/ДУ-3/ММ-16</v>
      </c>
      <c r="E2974" t="str">
        <f t="shared" si="97"/>
        <v>Начисление услуг 00000005161 от 31.05.2024 23:59:59</v>
      </c>
    </row>
    <row r="2975" spans="1:5" x14ac:dyDescent="0.3">
      <c r="A2975" s="148" t="s">
        <v>641</v>
      </c>
      <c r="B2975" s="148"/>
      <c r="C2975" s="149">
        <v>123.74</v>
      </c>
      <c r="D2975" t="str">
        <f t="shared" si="96"/>
        <v>Начисление услуг 00000005161 от 31.05.2024 23:59:59</v>
      </c>
      <c r="E2975" t="str">
        <f t="shared" si="97"/>
        <v>л/с №0000000089494</v>
      </c>
    </row>
    <row r="2976" spans="1:5" x14ac:dyDescent="0.3">
      <c r="A2976" s="150" t="s">
        <v>885</v>
      </c>
      <c r="B2976" s="150"/>
      <c r="C2976" s="149">
        <v>123.74</v>
      </c>
      <c r="D2976" t="str">
        <f t="shared" si="96"/>
        <v>л/с №0000000089494</v>
      </c>
      <c r="E2976" t="str">
        <f t="shared" si="97"/>
        <v>4МР/ДУ-3/ММ-17</v>
      </c>
    </row>
    <row r="2977" spans="1:5" x14ac:dyDescent="0.3">
      <c r="A2977" s="148" t="s">
        <v>224</v>
      </c>
      <c r="B2977" s="148" t="s">
        <v>225</v>
      </c>
      <c r="C2977" s="149">
        <v>123.74</v>
      </c>
      <c r="D2977" t="str">
        <f t="shared" si="96"/>
        <v>4МР/ДУ-3/ММ-17</v>
      </c>
      <c r="E2977" t="str">
        <f t="shared" si="97"/>
        <v>Начисление услуг 00000005161 от 31.05.2024 23:59:59</v>
      </c>
    </row>
    <row r="2978" spans="1:5" x14ac:dyDescent="0.3">
      <c r="A2978" s="148" t="s">
        <v>642</v>
      </c>
      <c r="B2978" s="148"/>
      <c r="C2978" s="149">
        <v>123.74</v>
      </c>
      <c r="D2978" t="str">
        <f t="shared" si="96"/>
        <v>Начисление услуг 00000005161 от 31.05.2024 23:59:59</v>
      </c>
      <c r="E2978" t="str">
        <f t="shared" si="97"/>
        <v>л/с №0000000150804</v>
      </c>
    </row>
    <row r="2979" spans="1:5" x14ac:dyDescent="0.3">
      <c r="A2979" s="150" t="s">
        <v>885</v>
      </c>
      <c r="B2979" s="150"/>
      <c r="C2979" s="149">
        <v>123.74</v>
      </c>
      <c r="D2979" t="str">
        <f t="shared" si="96"/>
        <v>л/с №0000000150804</v>
      </c>
      <c r="E2979" t="str">
        <f t="shared" si="97"/>
        <v>4МР/ДУ-3/ММ-18-ВТОР</v>
      </c>
    </row>
    <row r="2980" spans="1:5" x14ac:dyDescent="0.3">
      <c r="A2980" s="148" t="s">
        <v>226</v>
      </c>
      <c r="B2980" s="148" t="s">
        <v>227</v>
      </c>
      <c r="C2980" s="149">
        <v>123.74</v>
      </c>
      <c r="D2980" t="str">
        <f t="shared" si="96"/>
        <v>4МР/ДУ-3/ММ-18-ВТОР</v>
      </c>
      <c r="E2980" t="str">
        <f t="shared" si="97"/>
        <v>Начисление услуг 00000005161 от 31.05.2024 23:59:59</v>
      </c>
    </row>
    <row r="2981" spans="1:5" x14ac:dyDescent="0.3">
      <c r="A2981" s="148" t="s">
        <v>643</v>
      </c>
      <c r="B2981" s="148"/>
      <c r="C2981" s="149">
        <v>123.74</v>
      </c>
      <c r="D2981" t="str">
        <f t="shared" si="96"/>
        <v>Начисление услуг 00000005161 от 31.05.2024 23:59:59</v>
      </c>
      <c r="E2981" t="str">
        <f t="shared" si="97"/>
        <v>л/с №0000000089496</v>
      </c>
    </row>
    <row r="2982" spans="1:5" x14ac:dyDescent="0.3">
      <c r="A2982" s="150" t="s">
        <v>885</v>
      </c>
      <c r="B2982" s="150"/>
      <c r="C2982" s="149">
        <v>123.74</v>
      </c>
      <c r="D2982" t="str">
        <f t="shared" si="96"/>
        <v>л/с №0000000089496</v>
      </c>
      <c r="E2982" t="str">
        <f t="shared" si="97"/>
        <v>4МР/ДУ-3/ММ-19</v>
      </c>
    </row>
    <row r="2983" spans="1:5" x14ac:dyDescent="0.3">
      <c r="A2983" s="148" t="s">
        <v>228</v>
      </c>
      <c r="B2983" s="148" t="s">
        <v>229</v>
      </c>
      <c r="C2983" s="149">
        <v>123.74</v>
      </c>
      <c r="D2983" t="str">
        <f t="shared" si="96"/>
        <v>4МР/ДУ-3/ММ-19</v>
      </c>
      <c r="E2983" t="str">
        <f t="shared" si="97"/>
        <v>Начисление услуг 00000005161 от 31.05.2024 23:59:59</v>
      </c>
    </row>
    <row r="2984" spans="1:5" x14ac:dyDescent="0.3">
      <c r="A2984" s="148" t="s">
        <v>644</v>
      </c>
      <c r="B2984" s="148"/>
      <c r="C2984" s="149">
        <v>123.74</v>
      </c>
      <c r="D2984" t="str">
        <f t="shared" si="96"/>
        <v>Начисление услуг 00000005161 от 31.05.2024 23:59:59</v>
      </c>
      <c r="E2984" t="str">
        <f t="shared" si="97"/>
        <v>л/с №0000000089480</v>
      </c>
    </row>
    <row r="2985" spans="1:5" x14ac:dyDescent="0.3">
      <c r="A2985" s="150" t="s">
        <v>885</v>
      </c>
      <c r="B2985" s="150"/>
      <c r="C2985" s="149">
        <v>123.74</v>
      </c>
      <c r="D2985" t="str">
        <f t="shared" si="96"/>
        <v>л/с №0000000089480</v>
      </c>
      <c r="E2985" t="str">
        <f t="shared" si="97"/>
        <v>4МР/ДУ-3/ММ-02</v>
      </c>
    </row>
    <row r="2986" spans="1:5" x14ac:dyDescent="0.3">
      <c r="A2986" s="148" t="s">
        <v>230</v>
      </c>
      <c r="B2986" s="148" t="s">
        <v>231</v>
      </c>
      <c r="C2986" s="149">
        <v>123.74</v>
      </c>
      <c r="D2986" t="str">
        <f t="shared" si="96"/>
        <v>4МР/ДУ-3/ММ-02</v>
      </c>
      <c r="E2986" t="str">
        <f t="shared" si="97"/>
        <v>Начисление услуг 00000005161 от 31.05.2024 23:59:59</v>
      </c>
    </row>
    <row r="2987" spans="1:5" x14ac:dyDescent="0.3">
      <c r="A2987" s="148" t="s">
        <v>645</v>
      </c>
      <c r="B2987" s="148"/>
      <c r="C2987" s="149">
        <v>123.74</v>
      </c>
      <c r="D2987" t="str">
        <f t="shared" si="96"/>
        <v>Начисление услуг 00000005161 от 31.05.2024 23:59:59</v>
      </c>
      <c r="E2987" t="str">
        <f t="shared" si="97"/>
        <v>л/с №0000000089497</v>
      </c>
    </row>
    <row r="2988" spans="1:5" x14ac:dyDescent="0.3">
      <c r="A2988" s="150" t="s">
        <v>885</v>
      </c>
      <c r="B2988" s="150"/>
      <c r="C2988" s="149">
        <v>123.74</v>
      </c>
      <c r="D2988" t="str">
        <f t="shared" si="96"/>
        <v>л/с №0000000089497</v>
      </c>
      <c r="E2988" t="str">
        <f t="shared" si="97"/>
        <v>4МР/ДУ-3/ММ-20</v>
      </c>
    </row>
    <row r="2989" spans="1:5" x14ac:dyDescent="0.3">
      <c r="A2989" s="148" t="s">
        <v>232</v>
      </c>
      <c r="B2989" s="148" t="s">
        <v>233</v>
      </c>
      <c r="C2989" s="149">
        <v>123.74</v>
      </c>
      <c r="D2989" t="str">
        <f t="shared" si="96"/>
        <v>4МР/ДУ-3/ММ-20</v>
      </c>
      <c r="E2989" t="str">
        <f t="shared" si="97"/>
        <v>Начисление услуг 00000005161 от 31.05.2024 23:59:59</v>
      </c>
    </row>
    <row r="2990" spans="1:5" x14ac:dyDescent="0.3">
      <c r="A2990" s="148" t="s">
        <v>646</v>
      </c>
      <c r="B2990" s="148"/>
      <c r="C2990" s="149">
        <v>123.74</v>
      </c>
      <c r="D2990" t="str">
        <f t="shared" si="96"/>
        <v>Начисление услуг 00000005161 от 31.05.2024 23:59:59</v>
      </c>
      <c r="E2990" t="str">
        <f t="shared" si="97"/>
        <v>л/с №0000001153877</v>
      </c>
    </row>
    <row r="2991" spans="1:5" x14ac:dyDescent="0.3">
      <c r="A2991" s="150" t="s">
        <v>885</v>
      </c>
      <c r="B2991" s="150"/>
      <c r="C2991" s="149">
        <v>123.74</v>
      </c>
      <c r="D2991" t="str">
        <f t="shared" si="96"/>
        <v>л/с №0000001153877</v>
      </c>
      <c r="E2991" t="str">
        <f t="shared" si="97"/>
        <v>4МР/ДУ-3/ММ-21/ВТОР-1</v>
      </c>
    </row>
    <row r="2992" spans="1:5" x14ac:dyDescent="0.3">
      <c r="A2992" s="148" t="s">
        <v>234</v>
      </c>
      <c r="B2992" s="148" t="s">
        <v>235</v>
      </c>
      <c r="C2992" s="149">
        <v>123.74</v>
      </c>
      <c r="D2992" t="str">
        <f t="shared" si="96"/>
        <v>4МР/ДУ-3/ММ-21/ВТОР-1</v>
      </c>
      <c r="E2992" t="str">
        <f t="shared" si="97"/>
        <v>Начисление услуг 00000005161 от 31.05.2024 23:59:59</v>
      </c>
    </row>
    <row r="2993" spans="1:5" x14ac:dyDescent="0.3">
      <c r="A2993" s="148" t="s">
        <v>647</v>
      </c>
      <c r="B2993" s="148"/>
      <c r="C2993" s="149">
        <v>123.74</v>
      </c>
      <c r="D2993" t="str">
        <f t="shared" si="96"/>
        <v>Начисление услуг 00000005161 от 31.05.2024 23:59:59</v>
      </c>
      <c r="E2993" t="str">
        <f t="shared" si="97"/>
        <v>л/с №0000000089499</v>
      </c>
    </row>
    <row r="2994" spans="1:5" x14ac:dyDescent="0.3">
      <c r="A2994" s="150" t="s">
        <v>885</v>
      </c>
      <c r="B2994" s="150"/>
      <c r="C2994" s="149">
        <v>123.74</v>
      </c>
      <c r="D2994" t="str">
        <f t="shared" si="96"/>
        <v>л/с №0000000089499</v>
      </c>
      <c r="E2994" t="str">
        <f t="shared" si="97"/>
        <v>4МР/ДУ-3/ММ-22</v>
      </c>
    </row>
    <row r="2995" spans="1:5" x14ac:dyDescent="0.3">
      <c r="A2995" s="148" t="s">
        <v>236</v>
      </c>
      <c r="B2995" s="148" t="s">
        <v>237</v>
      </c>
      <c r="C2995" s="149">
        <v>123.74</v>
      </c>
      <c r="D2995" t="str">
        <f t="shared" si="96"/>
        <v>4МР/ДУ-3/ММ-22</v>
      </c>
      <c r="E2995" t="str">
        <f t="shared" si="97"/>
        <v>Начисление услуг 00000005161 от 31.05.2024 23:59:59</v>
      </c>
    </row>
    <row r="2996" spans="1:5" x14ac:dyDescent="0.3">
      <c r="A2996" s="148" t="s">
        <v>648</v>
      </c>
      <c r="B2996" s="148"/>
      <c r="C2996" s="149">
        <v>123.74</v>
      </c>
      <c r="D2996" t="str">
        <f t="shared" si="96"/>
        <v>Начисление услуг 00000005161 от 31.05.2024 23:59:59</v>
      </c>
      <c r="E2996" t="str">
        <f t="shared" si="97"/>
        <v>л/с №0000000089500</v>
      </c>
    </row>
    <row r="2997" spans="1:5" x14ac:dyDescent="0.3">
      <c r="A2997" s="150" t="s">
        <v>885</v>
      </c>
      <c r="B2997" s="150"/>
      <c r="C2997" s="149">
        <v>123.74</v>
      </c>
      <c r="D2997" t="str">
        <f t="shared" si="96"/>
        <v>л/с №0000000089500</v>
      </c>
      <c r="E2997" t="str">
        <f t="shared" si="97"/>
        <v>4МР/ДУ-3/ММ-23</v>
      </c>
    </row>
    <row r="2998" spans="1:5" x14ac:dyDescent="0.3">
      <c r="A2998" s="148" t="s">
        <v>238</v>
      </c>
      <c r="B2998" s="148" t="s">
        <v>239</v>
      </c>
      <c r="C2998" s="149">
        <v>123.74</v>
      </c>
      <c r="D2998" t="str">
        <f t="shared" si="96"/>
        <v>4МР/ДУ-3/ММ-23</v>
      </c>
      <c r="E2998" t="str">
        <f t="shared" si="97"/>
        <v>Начисление услуг 00000005161 от 31.05.2024 23:59:59</v>
      </c>
    </row>
    <row r="2999" spans="1:5" x14ac:dyDescent="0.3">
      <c r="A2999" s="148" t="s">
        <v>649</v>
      </c>
      <c r="B2999" s="148"/>
      <c r="C2999" s="149">
        <v>123.74</v>
      </c>
      <c r="D2999" t="str">
        <f t="shared" si="96"/>
        <v>Начисление услуг 00000005161 от 31.05.2024 23:59:59</v>
      </c>
      <c r="E2999" t="str">
        <f t="shared" si="97"/>
        <v>л/с №0000000089501</v>
      </c>
    </row>
    <row r="3000" spans="1:5" x14ac:dyDescent="0.3">
      <c r="A3000" s="150" t="s">
        <v>885</v>
      </c>
      <c r="B3000" s="150"/>
      <c r="C3000" s="149">
        <v>123.74</v>
      </c>
      <c r="D3000" t="str">
        <f t="shared" si="96"/>
        <v>л/с №0000000089501</v>
      </c>
      <c r="E3000" t="str">
        <f t="shared" si="97"/>
        <v>4МР/ДУ-3/ММ-24</v>
      </c>
    </row>
    <row r="3001" spans="1:5" x14ac:dyDescent="0.3">
      <c r="A3001" s="148" t="s">
        <v>240</v>
      </c>
      <c r="B3001" s="148" t="s">
        <v>241</v>
      </c>
      <c r="C3001" s="149">
        <v>123.74</v>
      </c>
      <c r="D3001" t="str">
        <f t="shared" si="96"/>
        <v>4МР/ДУ-3/ММ-24</v>
      </c>
      <c r="E3001" t="str">
        <f t="shared" si="97"/>
        <v>Начисление услуг 00000005161 от 31.05.2024 23:59:59</v>
      </c>
    </row>
    <row r="3002" spans="1:5" x14ac:dyDescent="0.3">
      <c r="A3002" s="148" t="s">
        <v>650</v>
      </c>
      <c r="B3002" s="148"/>
      <c r="C3002" s="149">
        <v>123.74</v>
      </c>
      <c r="D3002" t="str">
        <f t="shared" si="96"/>
        <v>Начисление услуг 00000005161 от 31.05.2024 23:59:59</v>
      </c>
      <c r="E3002" t="str">
        <f t="shared" si="97"/>
        <v>л/с №0000000089502</v>
      </c>
    </row>
    <row r="3003" spans="1:5" x14ac:dyDescent="0.3">
      <c r="A3003" s="150" t="s">
        <v>885</v>
      </c>
      <c r="B3003" s="150"/>
      <c r="C3003" s="149">
        <v>123.74</v>
      </c>
      <c r="D3003" t="str">
        <f t="shared" si="96"/>
        <v>л/с №0000000089502</v>
      </c>
      <c r="E3003" t="str">
        <f t="shared" si="97"/>
        <v>4МР/ДУ-3/ММ-25</v>
      </c>
    </row>
    <row r="3004" spans="1:5" x14ac:dyDescent="0.3">
      <c r="A3004" s="148" t="s">
        <v>242</v>
      </c>
      <c r="B3004" s="148" t="s">
        <v>243</v>
      </c>
      <c r="C3004" s="149">
        <v>123.74</v>
      </c>
      <c r="D3004" t="str">
        <f t="shared" si="96"/>
        <v>4МР/ДУ-3/ММ-25</v>
      </c>
      <c r="E3004" t="str">
        <f t="shared" si="97"/>
        <v>Начисление услуг 00000005161 от 31.05.2024 23:59:59</v>
      </c>
    </row>
    <row r="3005" spans="1:5" x14ac:dyDescent="0.3">
      <c r="A3005" s="148" t="s">
        <v>651</v>
      </c>
      <c r="B3005" s="148"/>
      <c r="C3005" s="149">
        <v>123.74</v>
      </c>
      <c r="D3005" t="str">
        <f t="shared" si="96"/>
        <v>Начисление услуг 00000005161 от 31.05.2024 23:59:59</v>
      </c>
      <c r="E3005" t="str">
        <f t="shared" si="97"/>
        <v>л/с №0000000089503</v>
      </c>
    </row>
    <row r="3006" spans="1:5" x14ac:dyDescent="0.3">
      <c r="A3006" s="150" t="s">
        <v>885</v>
      </c>
      <c r="B3006" s="150"/>
      <c r="C3006" s="149">
        <v>123.74</v>
      </c>
      <c r="D3006" t="str">
        <f t="shared" si="96"/>
        <v>л/с №0000000089503</v>
      </c>
      <c r="E3006" t="str">
        <f t="shared" si="97"/>
        <v>4МР/ДУ-3/ММ-26</v>
      </c>
    </row>
    <row r="3007" spans="1:5" x14ac:dyDescent="0.3">
      <c r="A3007" s="148" t="s">
        <v>244</v>
      </c>
      <c r="B3007" s="148" t="s">
        <v>245</v>
      </c>
      <c r="C3007" s="149">
        <v>123.74</v>
      </c>
      <c r="D3007" t="str">
        <f t="shared" si="96"/>
        <v>4МР/ДУ-3/ММ-26</v>
      </c>
      <c r="E3007" t="str">
        <f t="shared" si="97"/>
        <v>Начисление услуг 00000005161 от 31.05.2024 23:59:59</v>
      </c>
    </row>
    <row r="3008" spans="1:5" x14ac:dyDescent="0.3">
      <c r="A3008" s="148" t="s">
        <v>652</v>
      </c>
      <c r="B3008" s="148"/>
      <c r="C3008" s="149">
        <v>123.74</v>
      </c>
      <c r="D3008" t="str">
        <f t="shared" si="96"/>
        <v>Начисление услуг 00000005161 от 31.05.2024 23:59:59</v>
      </c>
      <c r="E3008" t="str">
        <f t="shared" si="97"/>
        <v>л/с №0000000089504</v>
      </c>
    </row>
    <row r="3009" spans="1:5" x14ac:dyDescent="0.3">
      <c r="A3009" s="150" t="s">
        <v>885</v>
      </c>
      <c r="B3009" s="150"/>
      <c r="C3009" s="149">
        <v>123.74</v>
      </c>
      <c r="D3009" t="str">
        <f t="shared" si="96"/>
        <v>л/с №0000000089504</v>
      </c>
      <c r="E3009" t="str">
        <f t="shared" si="97"/>
        <v>4МР/ДУ-3/ММ-27</v>
      </c>
    </row>
    <row r="3010" spans="1:5" x14ac:dyDescent="0.3">
      <c r="A3010" s="148" t="s">
        <v>246</v>
      </c>
      <c r="B3010" s="148" t="s">
        <v>247</v>
      </c>
      <c r="C3010" s="149">
        <v>123.74</v>
      </c>
      <c r="D3010" t="str">
        <f t="shared" si="96"/>
        <v>4МР/ДУ-3/ММ-27</v>
      </c>
      <c r="E3010" t="str">
        <f t="shared" si="97"/>
        <v>Начисление услуг 00000005161 от 31.05.2024 23:59:59</v>
      </c>
    </row>
    <row r="3011" spans="1:5" x14ac:dyDescent="0.3">
      <c r="A3011" s="148" t="s">
        <v>653</v>
      </c>
      <c r="B3011" s="148"/>
      <c r="C3011" s="149">
        <v>123.74</v>
      </c>
      <c r="D3011" t="str">
        <f t="shared" si="96"/>
        <v>Начисление услуг 00000005161 от 31.05.2024 23:59:59</v>
      </c>
      <c r="E3011" t="str">
        <f t="shared" si="97"/>
        <v>л/с №0000000095420</v>
      </c>
    </row>
    <row r="3012" spans="1:5" x14ac:dyDescent="0.3">
      <c r="A3012" s="150" t="s">
        <v>885</v>
      </c>
      <c r="B3012" s="150"/>
      <c r="C3012" s="149">
        <v>123.74</v>
      </c>
      <c r="D3012" t="str">
        <f t="shared" si="96"/>
        <v>л/с №0000000095420</v>
      </c>
      <c r="E3012" t="str">
        <f t="shared" si="97"/>
        <v>4МР/ДУ-3/ММ-28</v>
      </c>
    </row>
    <row r="3013" spans="1:5" x14ac:dyDescent="0.3">
      <c r="A3013" s="148" t="s">
        <v>248</v>
      </c>
      <c r="B3013" s="148" t="s">
        <v>249</v>
      </c>
      <c r="C3013" s="149">
        <v>123.74</v>
      </c>
      <c r="D3013" t="str">
        <f t="shared" si="96"/>
        <v>4МР/ДУ-3/ММ-28</v>
      </c>
      <c r="E3013" t="str">
        <f t="shared" si="97"/>
        <v>Начисление услуг 00000005161 от 31.05.2024 23:59:59</v>
      </c>
    </row>
    <row r="3014" spans="1:5" x14ac:dyDescent="0.3">
      <c r="A3014" s="148" t="s">
        <v>654</v>
      </c>
      <c r="B3014" s="148"/>
      <c r="C3014" s="149">
        <v>123.74</v>
      </c>
      <c r="D3014" t="str">
        <f t="shared" si="96"/>
        <v>Начисление услуг 00000005161 от 31.05.2024 23:59:59</v>
      </c>
      <c r="E3014" t="str">
        <f t="shared" si="97"/>
        <v>л/с №0000000092058</v>
      </c>
    </row>
    <row r="3015" spans="1:5" x14ac:dyDescent="0.3">
      <c r="A3015" s="150" t="s">
        <v>885</v>
      </c>
      <c r="B3015" s="150"/>
      <c r="C3015" s="149">
        <v>123.74</v>
      </c>
      <c r="D3015" t="str">
        <f t="shared" si="96"/>
        <v>л/с №0000000092058</v>
      </c>
      <c r="E3015" t="str">
        <f t="shared" si="97"/>
        <v>4МР/ДУ-3/ММ-29</v>
      </c>
    </row>
    <row r="3016" spans="1:5" x14ac:dyDescent="0.3">
      <c r="A3016" s="148" t="s">
        <v>250</v>
      </c>
      <c r="B3016" s="148" t="s">
        <v>251</v>
      </c>
      <c r="C3016" s="149">
        <v>123.74</v>
      </c>
      <c r="D3016" t="str">
        <f t="shared" si="96"/>
        <v>4МР/ДУ-3/ММ-29</v>
      </c>
      <c r="E3016" t="str">
        <f t="shared" si="97"/>
        <v>Начисление услуг 00000005161 от 31.05.2024 23:59:59</v>
      </c>
    </row>
    <row r="3017" spans="1:5" x14ac:dyDescent="0.3">
      <c r="A3017" s="148" t="s">
        <v>655</v>
      </c>
      <c r="B3017" s="148"/>
      <c r="C3017" s="149">
        <v>123.74</v>
      </c>
      <c r="D3017" t="str">
        <f t="shared" si="96"/>
        <v>Начисление услуг 00000005161 от 31.05.2024 23:59:59</v>
      </c>
      <c r="E3017" t="str">
        <f t="shared" si="97"/>
        <v>л/с №0000000089481</v>
      </c>
    </row>
    <row r="3018" spans="1:5" x14ac:dyDescent="0.3">
      <c r="A3018" s="150" t="s">
        <v>885</v>
      </c>
      <c r="B3018" s="150"/>
      <c r="C3018" s="149">
        <v>123.74</v>
      </c>
      <c r="D3018" t="str">
        <f t="shared" ref="D3018:D3081" si="98">A3019</f>
        <v>л/с №0000000089481</v>
      </c>
      <c r="E3018" t="str">
        <f t="shared" ref="E3018:E3081" si="99">A3020</f>
        <v>4МР/ДУ-3/ММ-03</v>
      </c>
    </row>
    <row r="3019" spans="1:5" x14ac:dyDescent="0.3">
      <c r="A3019" s="148" t="s">
        <v>252</v>
      </c>
      <c r="B3019" s="148" t="s">
        <v>253</v>
      </c>
      <c r="C3019" s="149">
        <v>123.74</v>
      </c>
      <c r="D3019" t="str">
        <f t="shared" si="98"/>
        <v>4МР/ДУ-3/ММ-03</v>
      </c>
      <c r="E3019" t="str">
        <f t="shared" si="99"/>
        <v>Начисление услуг 00000005161 от 31.05.2024 23:59:59</v>
      </c>
    </row>
    <row r="3020" spans="1:5" x14ac:dyDescent="0.3">
      <c r="A3020" s="148" t="s">
        <v>656</v>
      </c>
      <c r="B3020" s="148"/>
      <c r="C3020" s="149">
        <v>123.74</v>
      </c>
      <c r="D3020" t="str">
        <f t="shared" si="98"/>
        <v>Начисление услуг 00000005161 от 31.05.2024 23:59:59</v>
      </c>
      <c r="E3020" t="str">
        <f t="shared" si="99"/>
        <v>л/с №0000000092184</v>
      </c>
    </row>
    <row r="3021" spans="1:5" x14ac:dyDescent="0.3">
      <c r="A3021" s="150" t="s">
        <v>885</v>
      </c>
      <c r="B3021" s="150"/>
      <c r="C3021" s="149">
        <v>123.74</v>
      </c>
      <c r="D3021" t="str">
        <f t="shared" si="98"/>
        <v>л/с №0000000092184</v>
      </c>
      <c r="E3021" t="str">
        <f t="shared" si="99"/>
        <v>4МР/ДУ-3/ММ-30</v>
      </c>
    </row>
    <row r="3022" spans="1:5" x14ac:dyDescent="0.3">
      <c r="A3022" s="148" t="s">
        <v>254</v>
      </c>
      <c r="B3022" s="148" t="s">
        <v>255</v>
      </c>
      <c r="C3022" s="149">
        <v>123.74</v>
      </c>
      <c r="D3022" t="str">
        <f t="shared" si="98"/>
        <v>4МР/ДУ-3/ММ-30</v>
      </c>
      <c r="E3022" t="str">
        <f t="shared" si="99"/>
        <v>Начисление услуг 00000005161 от 31.05.2024 23:59:59</v>
      </c>
    </row>
    <row r="3023" spans="1:5" x14ac:dyDescent="0.3">
      <c r="A3023" s="148" t="s">
        <v>657</v>
      </c>
      <c r="B3023" s="148"/>
      <c r="C3023" s="149">
        <v>123.74</v>
      </c>
      <c r="D3023" t="str">
        <f t="shared" si="98"/>
        <v>Начисление услуг 00000005161 от 31.05.2024 23:59:59</v>
      </c>
      <c r="E3023" t="str">
        <f t="shared" si="99"/>
        <v>л/с №0000000090761</v>
      </c>
    </row>
    <row r="3024" spans="1:5" x14ac:dyDescent="0.3">
      <c r="A3024" s="150" t="s">
        <v>885</v>
      </c>
      <c r="B3024" s="150"/>
      <c r="C3024" s="149">
        <v>123.74</v>
      </c>
      <c r="D3024" t="str">
        <f t="shared" si="98"/>
        <v>л/с №0000000090761</v>
      </c>
      <c r="E3024" t="str">
        <f t="shared" si="99"/>
        <v>4МР/ДУ-3/ММ-31</v>
      </c>
    </row>
    <row r="3025" spans="1:5" x14ac:dyDescent="0.3">
      <c r="A3025" s="148" t="s">
        <v>256</v>
      </c>
      <c r="B3025" s="148" t="s">
        <v>257</v>
      </c>
      <c r="C3025" s="149">
        <v>123.74</v>
      </c>
      <c r="D3025" t="str">
        <f t="shared" si="98"/>
        <v>4МР/ДУ-3/ММ-31</v>
      </c>
      <c r="E3025" t="str">
        <f t="shared" si="99"/>
        <v>Начисление услуг 00000005161 от 31.05.2024 23:59:59</v>
      </c>
    </row>
    <row r="3026" spans="1:5" x14ac:dyDescent="0.3">
      <c r="A3026" s="148" t="s">
        <v>658</v>
      </c>
      <c r="B3026" s="148"/>
      <c r="C3026" s="149">
        <v>123.74</v>
      </c>
      <c r="D3026" t="str">
        <f t="shared" si="98"/>
        <v>Начисление услуг 00000005161 от 31.05.2024 23:59:59</v>
      </c>
      <c r="E3026" t="str">
        <f t="shared" si="99"/>
        <v>л/с №0000000089505</v>
      </c>
    </row>
    <row r="3027" spans="1:5" x14ac:dyDescent="0.3">
      <c r="A3027" s="150" t="s">
        <v>885</v>
      </c>
      <c r="B3027" s="150"/>
      <c r="C3027" s="149">
        <v>123.74</v>
      </c>
      <c r="D3027" t="str">
        <f t="shared" si="98"/>
        <v>л/с №0000000089505</v>
      </c>
      <c r="E3027" t="str">
        <f t="shared" si="99"/>
        <v>4МР/ДУ-3/ММ-32</v>
      </c>
    </row>
    <row r="3028" spans="1:5" x14ac:dyDescent="0.3">
      <c r="A3028" s="148" t="s">
        <v>258</v>
      </c>
      <c r="B3028" s="148" t="s">
        <v>259</v>
      </c>
      <c r="C3028" s="149">
        <v>123.74</v>
      </c>
      <c r="D3028" t="str">
        <f t="shared" si="98"/>
        <v>4МР/ДУ-3/ММ-32</v>
      </c>
      <c r="E3028" t="str">
        <f t="shared" si="99"/>
        <v>Начисление услуг 00000005161 от 31.05.2024 23:59:59</v>
      </c>
    </row>
    <row r="3029" spans="1:5" x14ac:dyDescent="0.3">
      <c r="A3029" s="148" t="s">
        <v>659</v>
      </c>
      <c r="B3029" s="148"/>
      <c r="C3029" s="149">
        <v>123.74</v>
      </c>
      <c r="D3029" t="str">
        <f t="shared" si="98"/>
        <v>Начисление услуг 00000005161 от 31.05.2024 23:59:59</v>
      </c>
      <c r="E3029" t="str">
        <f t="shared" si="99"/>
        <v>л/с №0000000089506</v>
      </c>
    </row>
    <row r="3030" spans="1:5" x14ac:dyDescent="0.3">
      <c r="A3030" s="150" t="s">
        <v>885</v>
      </c>
      <c r="B3030" s="150"/>
      <c r="C3030" s="149">
        <v>123.74</v>
      </c>
      <c r="D3030" t="str">
        <f t="shared" si="98"/>
        <v>л/с №0000000089506</v>
      </c>
      <c r="E3030" t="str">
        <f t="shared" si="99"/>
        <v>4МР/ДУ-3/ММ-33</v>
      </c>
    </row>
    <row r="3031" spans="1:5" x14ac:dyDescent="0.3">
      <c r="A3031" s="148" t="s">
        <v>260</v>
      </c>
      <c r="B3031" s="148" t="s">
        <v>261</v>
      </c>
      <c r="C3031" s="149">
        <v>123.74</v>
      </c>
      <c r="D3031" t="str">
        <f t="shared" si="98"/>
        <v>4МР/ДУ-3/ММ-33</v>
      </c>
      <c r="E3031" t="str">
        <f t="shared" si="99"/>
        <v>Начисление услуг 00000005161 от 31.05.2024 23:59:59</v>
      </c>
    </row>
    <row r="3032" spans="1:5" x14ac:dyDescent="0.3">
      <c r="A3032" s="148" t="s">
        <v>660</v>
      </c>
      <c r="B3032" s="148"/>
      <c r="C3032" s="149">
        <v>123.74</v>
      </c>
      <c r="D3032" t="str">
        <f t="shared" si="98"/>
        <v>Начисление услуг 00000005161 от 31.05.2024 23:59:59</v>
      </c>
      <c r="E3032" t="str">
        <f t="shared" si="99"/>
        <v>л/с №0000000090488</v>
      </c>
    </row>
    <row r="3033" spans="1:5" x14ac:dyDescent="0.3">
      <c r="A3033" s="150" t="s">
        <v>885</v>
      </c>
      <c r="B3033" s="150"/>
      <c r="C3033" s="149">
        <v>123.74</v>
      </c>
      <c r="D3033" t="str">
        <f t="shared" si="98"/>
        <v>л/с №0000000090488</v>
      </c>
      <c r="E3033" t="str">
        <f t="shared" si="99"/>
        <v>4МР/ДУ-3/ММ-34</v>
      </c>
    </row>
    <row r="3034" spans="1:5" x14ac:dyDescent="0.3">
      <c r="A3034" s="148" t="s">
        <v>262</v>
      </c>
      <c r="B3034" s="148" t="s">
        <v>263</v>
      </c>
      <c r="C3034" s="149">
        <v>123.74</v>
      </c>
      <c r="D3034" t="str">
        <f t="shared" si="98"/>
        <v>4МР/ДУ-3/ММ-34</v>
      </c>
      <c r="E3034" t="str">
        <f t="shared" si="99"/>
        <v>Начисление услуг 00000005161 от 31.05.2024 23:59:59</v>
      </c>
    </row>
    <row r="3035" spans="1:5" x14ac:dyDescent="0.3">
      <c r="A3035" s="148" t="s">
        <v>661</v>
      </c>
      <c r="B3035" s="148"/>
      <c r="C3035" s="149">
        <v>123.74</v>
      </c>
      <c r="D3035" t="str">
        <f t="shared" si="98"/>
        <v>Начисление услуг 00000005161 от 31.05.2024 23:59:59</v>
      </c>
      <c r="E3035" t="str">
        <f t="shared" si="99"/>
        <v>л/с №0000000107139</v>
      </c>
    </row>
    <row r="3036" spans="1:5" x14ac:dyDescent="0.3">
      <c r="A3036" s="150" t="s">
        <v>885</v>
      </c>
      <c r="B3036" s="150"/>
      <c r="C3036" s="149">
        <v>123.74</v>
      </c>
      <c r="D3036" t="str">
        <f t="shared" si="98"/>
        <v>л/с №0000000107139</v>
      </c>
      <c r="E3036" t="str">
        <f t="shared" si="99"/>
        <v>4МР/ДУ3-/ММ-35</v>
      </c>
    </row>
    <row r="3037" spans="1:5" x14ac:dyDescent="0.3">
      <c r="A3037" s="148" t="s">
        <v>264</v>
      </c>
      <c r="B3037" s="148" t="s">
        <v>265</v>
      </c>
      <c r="C3037" s="149">
        <v>123.74</v>
      </c>
      <c r="D3037" t="str">
        <f t="shared" si="98"/>
        <v>4МР/ДУ3-/ММ-35</v>
      </c>
      <c r="E3037" t="str">
        <f t="shared" si="99"/>
        <v>Начисление услуг 00000005161 от 31.05.2024 23:59:59</v>
      </c>
    </row>
    <row r="3038" spans="1:5" x14ac:dyDescent="0.3">
      <c r="A3038" s="148" t="s">
        <v>662</v>
      </c>
      <c r="B3038" s="148"/>
      <c r="C3038" s="149">
        <v>123.74</v>
      </c>
      <c r="D3038" t="str">
        <f t="shared" si="98"/>
        <v>Начисление услуг 00000005161 от 31.05.2024 23:59:59</v>
      </c>
      <c r="E3038" t="str">
        <f t="shared" si="99"/>
        <v>л/с №0000000090811</v>
      </c>
    </row>
    <row r="3039" spans="1:5" x14ac:dyDescent="0.3">
      <c r="A3039" s="150" t="s">
        <v>885</v>
      </c>
      <c r="B3039" s="150"/>
      <c r="C3039" s="149">
        <v>123.74</v>
      </c>
      <c r="D3039" t="str">
        <f t="shared" si="98"/>
        <v>л/с №0000000090811</v>
      </c>
      <c r="E3039" t="str">
        <f t="shared" si="99"/>
        <v>4МР/ДУ-3/ММ-36</v>
      </c>
    </row>
    <row r="3040" spans="1:5" x14ac:dyDescent="0.3">
      <c r="A3040" s="148" t="s">
        <v>266</v>
      </c>
      <c r="B3040" s="148" t="s">
        <v>267</v>
      </c>
      <c r="C3040" s="149">
        <v>123.74</v>
      </c>
      <c r="D3040" t="str">
        <f t="shared" si="98"/>
        <v>4МР/ДУ-3/ММ-36</v>
      </c>
      <c r="E3040" t="str">
        <f t="shared" si="99"/>
        <v>Начисление услуг 00000005161 от 31.05.2024 23:59:59</v>
      </c>
    </row>
    <row r="3041" spans="1:5" x14ac:dyDescent="0.3">
      <c r="A3041" s="148" t="s">
        <v>663</v>
      </c>
      <c r="B3041" s="148"/>
      <c r="C3041" s="149">
        <v>123.74</v>
      </c>
      <c r="D3041" t="str">
        <f t="shared" si="98"/>
        <v>Начисление услуг 00000005161 от 31.05.2024 23:59:59</v>
      </c>
      <c r="E3041" t="str">
        <f t="shared" si="99"/>
        <v>л/с №0000000089507</v>
      </c>
    </row>
    <row r="3042" spans="1:5" x14ac:dyDescent="0.3">
      <c r="A3042" s="150" t="s">
        <v>885</v>
      </c>
      <c r="B3042" s="150"/>
      <c r="C3042" s="149">
        <v>123.74</v>
      </c>
      <c r="D3042" t="str">
        <f t="shared" si="98"/>
        <v>л/с №0000000089507</v>
      </c>
      <c r="E3042" t="str">
        <f t="shared" si="99"/>
        <v>4МР/ДУ-3/ММ-37</v>
      </c>
    </row>
    <row r="3043" spans="1:5" x14ac:dyDescent="0.3">
      <c r="A3043" s="148" t="s">
        <v>268</v>
      </c>
      <c r="B3043" s="148" t="s">
        <v>269</v>
      </c>
      <c r="C3043" s="149">
        <v>123.74</v>
      </c>
      <c r="D3043" t="str">
        <f t="shared" si="98"/>
        <v>4МР/ДУ-3/ММ-37</v>
      </c>
      <c r="E3043" t="str">
        <f t="shared" si="99"/>
        <v>Начисление услуг 00000005161 от 31.05.2024 23:59:59</v>
      </c>
    </row>
    <row r="3044" spans="1:5" x14ac:dyDescent="0.3">
      <c r="A3044" s="148" t="s">
        <v>664</v>
      </c>
      <c r="B3044" s="148"/>
      <c r="C3044" s="149">
        <v>123.74</v>
      </c>
      <c r="D3044" t="str">
        <f t="shared" si="98"/>
        <v>Начисление услуг 00000005161 от 31.05.2024 23:59:59</v>
      </c>
      <c r="E3044" t="str">
        <f t="shared" si="99"/>
        <v>л/с №0000000089508</v>
      </c>
    </row>
    <row r="3045" spans="1:5" x14ac:dyDescent="0.3">
      <c r="A3045" s="150" t="s">
        <v>885</v>
      </c>
      <c r="B3045" s="150"/>
      <c r="C3045" s="149">
        <v>123.74</v>
      </c>
      <c r="D3045" t="str">
        <f t="shared" si="98"/>
        <v>л/с №0000000089508</v>
      </c>
      <c r="E3045" t="str">
        <f t="shared" si="99"/>
        <v>4МР/ДУ-3/ММ-38</v>
      </c>
    </row>
    <row r="3046" spans="1:5" x14ac:dyDescent="0.3">
      <c r="A3046" s="148" t="s">
        <v>270</v>
      </c>
      <c r="B3046" s="148" t="s">
        <v>271</v>
      </c>
      <c r="C3046" s="149">
        <v>123.74</v>
      </c>
      <c r="D3046" t="str">
        <f t="shared" si="98"/>
        <v>4МР/ДУ-3/ММ-38</v>
      </c>
      <c r="E3046" t="str">
        <f t="shared" si="99"/>
        <v>Начисление услуг 00000005161 от 31.05.2024 23:59:59</v>
      </c>
    </row>
    <row r="3047" spans="1:5" x14ac:dyDescent="0.3">
      <c r="A3047" s="148" t="s">
        <v>665</v>
      </c>
      <c r="B3047" s="148"/>
      <c r="C3047" s="149">
        <v>123.74</v>
      </c>
      <c r="D3047" t="str">
        <f t="shared" si="98"/>
        <v>Начисление услуг 00000005161 от 31.05.2024 23:59:59</v>
      </c>
      <c r="E3047" t="str">
        <f t="shared" si="99"/>
        <v>л/с №0000000090489</v>
      </c>
    </row>
    <row r="3048" spans="1:5" x14ac:dyDescent="0.3">
      <c r="A3048" s="150" t="s">
        <v>885</v>
      </c>
      <c r="B3048" s="150"/>
      <c r="C3048" s="149">
        <v>123.74</v>
      </c>
      <c r="D3048" t="str">
        <f t="shared" si="98"/>
        <v>л/с №0000000090489</v>
      </c>
      <c r="E3048" t="str">
        <f t="shared" si="99"/>
        <v>4МР/ДУ-3/ММ-39</v>
      </c>
    </row>
    <row r="3049" spans="1:5" x14ac:dyDescent="0.3">
      <c r="A3049" s="148" t="s">
        <v>272</v>
      </c>
      <c r="B3049" s="148" t="s">
        <v>273</v>
      </c>
      <c r="C3049" s="149">
        <v>123.74</v>
      </c>
      <c r="D3049" t="str">
        <f t="shared" si="98"/>
        <v>4МР/ДУ-3/ММ-39</v>
      </c>
      <c r="E3049" t="str">
        <f t="shared" si="99"/>
        <v>Начисление услуг 00000005161 от 31.05.2024 23:59:59</v>
      </c>
    </row>
    <row r="3050" spans="1:5" x14ac:dyDescent="0.3">
      <c r="A3050" s="148" t="s">
        <v>666</v>
      </c>
      <c r="B3050" s="148"/>
      <c r="C3050" s="149">
        <v>123.74</v>
      </c>
      <c r="D3050" t="str">
        <f t="shared" si="98"/>
        <v>Начисление услуг 00000005161 от 31.05.2024 23:59:59</v>
      </c>
      <c r="E3050" t="str">
        <f t="shared" si="99"/>
        <v>л/с №0000000089482</v>
      </c>
    </row>
    <row r="3051" spans="1:5" x14ac:dyDescent="0.3">
      <c r="A3051" s="150" t="s">
        <v>885</v>
      </c>
      <c r="B3051" s="150"/>
      <c r="C3051" s="149">
        <v>123.74</v>
      </c>
      <c r="D3051" t="str">
        <f t="shared" si="98"/>
        <v>л/с №0000000089482</v>
      </c>
      <c r="E3051" t="str">
        <f t="shared" si="99"/>
        <v>4МР/ДУ-3/ММ-04</v>
      </c>
    </row>
    <row r="3052" spans="1:5" x14ac:dyDescent="0.3">
      <c r="A3052" s="148" t="s">
        <v>274</v>
      </c>
      <c r="B3052" s="148" t="s">
        <v>275</v>
      </c>
      <c r="C3052" s="149">
        <v>123.74</v>
      </c>
      <c r="D3052" t="str">
        <f t="shared" si="98"/>
        <v>4МР/ДУ-3/ММ-04</v>
      </c>
      <c r="E3052" t="str">
        <f t="shared" si="99"/>
        <v>Начисление услуг 00000005161 от 31.05.2024 23:59:59</v>
      </c>
    </row>
    <row r="3053" spans="1:5" x14ac:dyDescent="0.3">
      <c r="A3053" s="148" t="s">
        <v>667</v>
      </c>
      <c r="B3053" s="148"/>
      <c r="C3053" s="149">
        <v>123.74</v>
      </c>
      <c r="D3053" t="str">
        <f t="shared" si="98"/>
        <v>Начисление услуг 00000005161 от 31.05.2024 23:59:59</v>
      </c>
      <c r="E3053" t="str">
        <f t="shared" si="99"/>
        <v>л/с №0000000107140</v>
      </c>
    </row>
    <row r="3054" spans="1:5" x14ac:dyDescent="0.3">
      <c r="A3054" s="150" t="s">
        <v>885</v>
      </c>
      <c r="B3054" s="150"/>
      <c r="C3054" s="149">
        <v>123.74</v>
      </c>
      <c r="D3054" t="str">
        <f t="shared" si="98"/>
        <v>л/с №0000000107140</v>
      </c>
      <c r="E3054" t="str">
        <f t="shared" si="99"/>
        <v>4МР/ДУ-3/ММ-40/ВТОР1</v>
      </c>
    </row>
    <row r="3055" spans="1:5" x14ac:dyDescent="0.3">
      <c r="A3055" s="148" t="s">
        <v>276</v>
      </c>
      <c r="B3055" s="148" t="s">
        <v>277</v>
      </c>
      <c r="C3055" s="149">
        <v>123.74</v>
      </c>
      <c r="D3055" t="str">
        <f t="shared" si="98"/>
        <v>4МР/ДУ-3/ММ-40/ВТОР1</v>
      </c>
      <c r="E3055" t="str">
        <f t="shared" si="99"/>
        <v>Начисление услуг 00000005161 от 31.05.2024 23:59:59</v>
      </c>
    </row>
    <row r="3056" spans="1:5" x14ac:dyDescent="0.3">
      <c r="A3056" s="148" t="s">
        <v>668</v>
      </c>
      <c r="B3056" s="148"/>
      <c r="C3056" s="149">
        <v>123.74</v>
      </c>
      <c r="D3056" t="str">
        <f t="shared" si="98"/>
        <v>Начисление услуг 00000005161 от 31.05.2024 23:59:59</v>
      </c>
      <c r="E3056" t="str">
        <f t="shared" si="99"/>
        <v>л/с №0000000090838</v>
      </c>
    </row>
    <row r="3057" spans="1:5" x14ac:dyDescent="0.3">
      <c r="A3057" s="150" t="s">
        <v>885</v>
      </c>
      <c r="B3057" s="150"/>
      <c r="C3057" s="149">
        <v>123.74</v>
      </c>
      <c r="D3057" t="str">
        <f t="shared" si="98"/>
        <v>л/с №0000000090838</v>
      </c>
      <c r="E3057" t="str">
        <f t="shared" si="99"/>
        <v>4МР/ДУ-3/ММ-41</v>
      </c>
    </row>
    <row r="3058" spans="1:5" x14ac:dyDescent="0.3">
      <c r="A3058" s="148" t="s">
        <v>278</v>
      </c>
      <c r="B3058" s="148" t="s">
        <v>279</v>
      </c>
      <c r="C3058" s="149">
        <v>123.74</v>
      </c>
      <c r="D3058" t="str">
        <f t="shared" si="98"/>
        <v>4МР/ДУ-3/ММ-41</v>
      </c>
      <c r="E3058" t="str">
        <f t="shared" si="99"/>
        <v>Начисление услуг 00000005161 от 31.05.2024 23:59:59</v>
      </c>
    </row>
    <row r="3059" spans="1:5" x14ac:dyDescent="0.3">
      <c r="A3059" s="148" t="s">
        <v>669</v>
      </c>
      <c r="B3059" s="148"/>
      <c r="C3059" s="149">
        <v>123.74</v>
      </c>
      <c r="D3059" t="str">
        <f t="shared" si="98"/>
        <v>Начисление услуг 00000005161 от 31.05.2024 23:59:59</v>
      </c>
      <c r="E3059" t="str">
        <f t="shared" si="99"/>
        <v>л/с №0000000089509</v>
      </c>
    </row>
    <row r="3060" spans="1:5" x14ac:dyDescent="0.3">
      <c r="A3060" s="150" t="s">
        <v>885</v>
      </c>
      <c r="B3060" s="150"/>
      <c r="C3060" s="149">
        <v>123.74</v>
      </c>
      <c r="D3060" t="str">
        <f t="shared" si="98"/>
        <v>л/с №0000000089509</v>
      </c>
      <c r="E3060" t="str">
        <f t="shared" si="99"/>
        <v>4МР/ДУ-3/ММ-42</v>
      </c>
    </row>
    <row r="3061" spans="1:5" x14ac:dyDescent="0.3">
      <c r="A3061" s="148" t="s">
        <v>280</v>
      </c>
      <c r="B3061" s="148" t="s">
        <v>281</v>
      </c>
      <c r="C3061" s="149">
        <v>123.74</v>
      </c>
      <c r="D3061" t="str">
        <f t="shared" si="98"/>
        <v>4МР/ДУ-3/ММ-42</v>
      </c>
      <c r="E3061" t="str">
        <f t="shared" si="99"/>
        <v>Начисление услуг 00000005161 от 31.05.2024 23:59:59</v>
      </c>
    </row>
    <row r="3062" spans="1:5" x14ac:dyDescent="0.3">
      <c r="A3062" s="148" t="s">
        <v>670</v>
      </c>
      <c r="B3062" s="148"/>
      <c r="C3062" s="149">
        <v>123.74</v>
      </c>
      <c r="D3062" t="str">
        <f t="shared" si="98"/>
        <v>Начисление услуг 00000005161 от 31.05.2024 23:59:59</v>
      </c>
      <c r="E3062" t="str">
        <f t="shared" si="99"/>
        <v>л/с №0000000089510</v>
      </c>
    </row>
    <row r="3063" spans="1:5" x14ac:dyDescent="0.3">
      <c r="A3063" s="150" t="s">
        <v>885</v>
      </c>
      <c r="B3063" s="150"/>
      <c r="C3063" s="149">
        <v>123.74</v>
      </c>
      <c r="D3063" t="str">
        <f t="shared" si="98"/>
        <v>л/с №0000000089510</v>
      </c>
      <c r="E3063" t="str">
        <f t="shared" si="99"/>
        <v>4МР/ДУ-3/ММ-43</v>
      </c>
    </row>
    <row r="3064" spans="1:5" x14ac:dyDescent="0.3">
      <c r="A3064" s="148" t="s">
        <v>282</v>
      </c>
      <c r="B3064" s="148" t="s">
        <v>283</v>
      </c>
      <c r="C3064" s="149">
        <v>123.74</v>
      </c>
      <c r="D3064" t="str">
        <f t="shared" si="98"/>
        <v>4МР/ДУ-3/ММ-43</v>
      </c>
      <c r="E3064" t="str">
        <f t="shared" si="99"/>
        <v>Начисление услуг 00000005161 от 31.05.2024 23:59:59</v>
      </c>
    </row>
    <row r="3065" spans="1:5" x14ac:dyDescent="0.3">
      <c r="A3065" s="148" t="s">
        <v>671</v>
      </c>
      <c r="B3065" s="148"/>
      <c r="C3065" s="149">
        <v>123.74</v>
      </c>
      <c r="D3065" t="str">
        <f t="shared" si="98"/>
        <v>Начисление услуг 00000005161 от 31.05.2024 23:59:59</v>
      </c>
      <c r="E3065" t="str">
        <f t="shared" si="99"/>
        <v>л/с №0000000089511</v>
      </c>
    </row>
    <row r="3066" spans="1:5" x14ac:dyDescent="0.3">
      <c r="A3066" s="150" t="s">
        <v>885</v>
      </c>
      <c r="B3066" s="150"/>
      <c r="C3066" s="149">
        <v>123.74</v>
      </c>
      <c r="D3066" t="str">
        <f t="shared" si="98"/>
        <v>л/с №0000000089511</v>
      </c>
      <c r="E3066" t="str">
        <f t="shared" si="99"/>
        <v>4МР/ДУ-3/ММ-44</v>
      </c>
    </row>
    <row r="3067" spans="1:5" x14ac:dyDescent="0.3">
      <c r="A3067" s="148" t="s">
        <v>284</v>
      </c>
      <c r="B3067" s="148" t="s">
        <v>285</v>
      </c>
      <c r="C3067" s="149">
        <v>123.74</v>
      </c>
      <c r="D3067" t="str">
        <f t="shared" si="98"/>
        <v>4МР/ДУ-3/ММ-44</v>
      </c>
      <c r="E3067" t="str">
        <f t="shared" si="99"/>
        <v>Начисление услуг 00000005161 от 31.05.2024 23:59:59</v>
      </c>
    </row>
    <row r="3068" spans="1:5" x14ac:dyDescent="0.3">
      <c r="A3068" s="148" t="s">
        <v>672</v>
      </c>
      <c r="B3068" s="148"/>
      <c r="C3068" s="149">
        <v>123.74</v>
      </c>
      <c r="D3068" t="str">
        <f t="shared" si="98"/>
        <v>Начисление услуг 00000005161 от 31.05.2024 23:59:59</v>
      </c>
      <c r="E3068" t="str">
        <f t="shared" si="99"/>
        <v>л/с №0000000089512</v>
      </c>
    </row>
    <row r="3069" spans="1:5" x14ac:dyDescent="0.3">
      <c r="A3069" s="150" t="s">
        <v>885</v>
      </c>
      <c r="B3069" s="150"/>
      <c r="C3069" s="149">
        <v>123.74</v>
      </c>
      <c r="D3069" t="str">
        <f t="shared" si="98"/>
        <v>л/с №0000000089512</v>
      </c>
      <c r="E3069" t="str">
        <f t="shared" si="99"/>
        <v>4МР/ДУ-3/ММ-45</v>
      </c>
    </row>
    <row r="3070" spans="1:5" x14ac:dyDescent="0.3">
      <c r="A3070" s="148" t="s">
        <v>286</v>
      </c>
      <c r="B3070" s="148" t="s">
        <v>287</v>
      </c>
      <c r="C3070" s="149">
        <v>123.74</v>
      </c>
      <c r="D3070" t="str">
        <f t="shared" si="98"/>
        <v>4МР/ДУ-3/ММ-45</v>
      </c>
      <c r="E3070" t="str">
        <f t="shared" si="99"/>
        <v>Начисление услуг 00000005161 от 31.05.2024 23:59:59</v>
      </c>
    </row>
    <row r="3071" spans="1:5" x14ac:dyDescent="0.3">
      <c r="A3071" s="148" t="s">
        <v>673</v>
      </c>
      <c r="B3071" s="148"/>
      <c r="C3071" s="149">
        <v>123.74</v>
      </c>
      <c r="D3071" t="str">
        <f t="shared" si="98"/>
        <v>Начисление услуг 00000005161 от 31.05.2024 23:59:59</v>
      </c>
      <c r="E3071" t="str">
        <f t="shared" si="99"/>
        <v>л/с №0000000089513</v>
      </c>
    </row>
    <row r="3072" spans="1:5" x14ac:dyDescent="0.3">
      <c r="A3072" s="150" t="s">
        <v>885</v>
      </c>
      <c r="B3072" s="150"/>
      <c r="C3072" s="149">
        <v>123.74</v>
      </c>
      <c r="D3072" t="str">
        <f t="shared" si="98"/>
        <v>л/с №0000000089513</v>
      </c>
      <c r="E3072" t="str">
        <f t="shared" si="99"/>
        <v>4МР/ДУ-3/ММ-46</v>
      </c>
    </row>
    <row r="3073" spans="1:5" x14ac:dyDescent="0.3">
      <c r="A3073" s="148" t="s">
        <v>288</v>
      </c>
      <c r="B3073" s="148" t="s">
        <v>289</v>
      </c>
      <c r="C3073" s="149">
        <v>123.74</v>
      </c>
      <c r="D3073" t="str">
        <f t="shared" si="98"/>
        <v>4МР/ДУ-3/ММ-46</v>
      </c>
      <c r="E3073" t="str">
        <f t="shared" si="99"/>
        <v>Начисление услуг 00000005161 от 31.05.2024 23:59:59</v>
      </c>
    </row>
    <row r="3074" spans="1:5" x14ac:dyDescent="0.3">
      <c r="A3074" s="148" t="s">
        <v>674</v>
      </c>
      <c r="B3074" s="148"/>
      <c r="C3074" s="149">
        <v>123.74</v>
      </c>
      <c r="D3074" t="str">
        <f t="shared" si="98"/>
        <v>Начисление услуг 00000005161 от 31.05.2024 23:59:59</v>
      </c>
      <c r="E3074" t="str">
        <f t="shared" si="99"/>
        <v>л/с №0000000089514</v>
      </c>
    </row>
    <row r="3075" spans="1:5" x14ac:dyDescent="0.3">
      <c r="A3075" s="150" t="s">
        <v>885</v>
      </c>
      <c r="B3075" s="150"/>
      <c r="C3075" s="149">
        <v>123.74</v>
      </c>
      <c r="D3075" t="str">
        <f t="shared" si="98"/>
        <v>л/с №0000000089514</v>
      </c>
      <c r="E3075" t="str">
        <f t="shared" si="99"/>
        <v>4МР/ДУ-3/ММ-47</v>
      </c>
    </row>
    <row r="3076" spans="1:5" x14ac:dyDescent="0.3">
      <c r="A3076" s="148" t="s">
        <v>290</v>
      </c>
      <c r="B3076" s="148" t="s">
        <v>291</v>
      </c>
      <c r="C3076" s="149">
        <v>123.74</v>
      </c>
      <c r="D3076" t="str">
        <f t="shared" si="98"/>
        <v>4МР/ДУ-3/ММ-47</v>
      </c>
      <c r="E3076" t="str">
        <f t="shared" si="99"/>
        <v>Начисление услуг 00000005161 от 31.05.2024 23:59:59</v>
      </c>
    </row>
    <row r="3077" spans="1:5" x14ac:dyDescent="0.3">
      <c r="A3077" s="148" t="s">
        <v>675</v>
      </c>
      <c r="B3077" s="148"/>
      <c r="C3077" s="149">
        <v>123.74</v>
      </c>
      <c r="D3077" t="str">
        <f t="shared" si="98"/>
        <v>Начисление услуг 00000005161 от 31.05.2024 23:59:59</v>
      </c>
      <c r="E3077" t="str">
        <f t="shared" si="99"/>
        <v>л/с №0000000104547</v>
      </c>
    </row>
    <row r="3078" spans="1:5" x14ac:dyDescent="0.3">
      <c r="A3078" s="150" t="s">
        <v>885</v>
      </c>
      <c r="B3078" s="150"/>
      <c r="C3078" s="149">
        <v>123.74</v>
      </c>
      <c r="D3078" t="str">
        <f t="shared" si="98"/>
        <v>л/с №0000000104547</v>
      </c>
      <c r="E3078" t="str">
        <f t="shared" si="99"/>
        <v>4МР/ДУ-3/ММ-48</v>
      </c>
    </row>
    <row r="3079" spans="1:5" x14ac:dyDescent="0.3">
      <c r="A3079" s="148" t="s">
        <v>292</v>
      </c>
      <c r="B3079" s="148" t="s">
        <v>293</v>
      </c>
      <c r="C3079" s="149">
        <v>123.74</v>
      </c>
      <c r="D3079" t="str">
        <f t="shared" si="98"/>
        <v>4МР/ДУ-3/ММ-48</v>
      </c>
      <c r="E3079" t="str">
        <f t="shared" si="99"/>
        <v>Начисление услуг 00000005161 от 31.05.2024 23:59:59</v>
      </c>
    </row>
    <row r="3080" spans="1:5" x14ac:dyDescent="0.3">
      <c r="A3080" s="148" t="s">
        <v>676</v>
      </c>
      <c r="B3080" s="148"/>
      <c r="C3080" s="149">
        <v>123.74</v>
      </c>
      <c r="D3080" t="str">
        <f t="shared" si="98"/>
        <v>Начисление услуг 00000005161 от 31.05.2024 23:59:59</v>
      </c>
      <c r="E3080" t="str">
        <f t="shared" si="99"/>
        <v>л/с №0000000095836</v>
      </c>
    </row>
    <row r="3081" spans="1:5" x14ac:dyDescent="0.3">
      <c r="A3081" s="150" t="s">
        <v>885</v>
      </c>
      <c r="B3081" s="150"/>
      <c r="C3081" s="149">
        <v>123.74</v>
      </c>
      <c r="D3081" t="str">
        <f t="shared" si="98"/>
        <v>л/с №0000000095836</v>
      </c>
      <c r="E3081" t="str">
        <f t="shared" si="99"/>
        <v>4МР/ДУ-3-ММ-49</v>
      </c>
    </row>
    <row r="3082" spans="1:5" x14ac:dyDescent="0.3">
      <c r="A3082" s="148" t="s">
        <v>294</v>
      </c>
      <c r="B3082" s="148" t="s">
        <v>295</v>
      </c>
      <c r="C3082" s="149">
        <v>123.74</v>
      </c>
      <c r="D3082" t="str">
        <f t="shared" ref="D3082:D3145" si="100">A3083</f>
        <v>4МР/ДУ-3-ММ-49</v>
      </c>
      <c r="E3082" t="str">
        <f t="shared" ref="E3082:E3145" si="101">A3084</f>
        <v>Начисление услуг 00000005161 от 31.05.2024 23:59:59</v>
      </c>
    </row>
    <row r="3083" spans="1:5" x14ac:dyDescent="0.3">
      <c r="A3083" s="148" t="s">
        <v>677</v>
      </c>
      <c r="B3083" s="148"/>
      <c r="C3083" s="149">
        <v>123.74</v>
      </c>
      <c r="D3083" t="str">
        <f t="shared" si="100"/>
        <v>Начисление услуг 00000005161 от 31.05.2024 23:59:59</v>
      </c>
      <c r="E3083" t="str">
        <f t="shared" si="101"/>
        <v>л/с №0000000089483</v>
      </c>
    </row>
    <row r="3084" spans="1:5" x14ac:dyDescent="0.3">
      <c r="A3084" s="150" t="s">
        <v>885</v>
      </c>
      <c r="B3084" s="150"/>
      <c r="C3084" s="149">
        <v>123.74</v>
      </c>
      <c r="D3084" t="str">
        <f t="shared" si="100"/>
        <v>л/с №0000000089483</v>
      </c>
      <c r="E3084" t="str">
        <f t="shared" si="101"/>
        <v>4МР/ДУ-3/ММ-05/ВТОР</v>
      </c>
    </row>
    <row r="3085" spans="1:5" x14ac:dyDescent="0.3">
      <c r="A3085" s="148" t="s">
        <v>296</v>
      </c>
      <c r="B3085" s="148" t="s">
        <v>297</v>
      </c>
      <c r="C3085" s="149">
        <v>123.74</v>
      </c>
      <c r="D3085" t="str">
        <f t="shared" si="100"/>
        <v>4МР/ДУ-3/ММ-05/ВТОР</v>
      </c>
      <c r="E3085" t="str">
        <f t="shared" si="101"/>
        <v>Начисление услуг 00000005161 от 31.05.2024 23:59:59</v>
      </c>
    </row>
    <row r="3086" spans="1:5" x14ac:dyDescent="0.3">
      <c r="A3086" s="148" t="s">
        <v>678</v>
      </c>
      <c r="B3086" s="148"/>
      <c r="C3086" s="149">
        <v>123.74</v>
      </c>
      <c r="D3086" t="str">
        <f t="shared" si="100"/>
        <v>Начисление услуг 00000005161 от 31.05.2024 23:59:59</v>
      </c>
      <c r="E3086" t="str">
        <f t="shared" si="101"/>
        <v>л/с №0000000092016</v>
      </c>
    </row>
    <row r="3087" spans="1:5" x14ac:dyDescent="0.3">
      <c r="A3087" s="150" t="s">
        <v>885</v>
      </c>
      <c r="B3087" s="150"/>
      <c r="C3087" s="149">
        <v>123.74</v>
      </c>
      <c r="D3087" t="str">
        <f t="shared" si="100"/>
        <v>л/с №0000000092016</v>
      </c>
      <c r="E3087" t="str">
        <f t="shared" si="101"/>
        <v>4МР/ДУ-3/ММ-50</v>
      </c>
    </row>
    <row r="3088" spans="1:5" x14ac:dyDescent="0.3">
      <c r="A3088" s="148" t="s">
        <v>298</v>
      </c>
      <c r="B3088" s="148" t="s">
        <v>299</v>
      </c>
      <c r="C3088" s="149">
        <v>123.74</v>
      </c>
      <c r="D3088" t="str">
        <f t="shared" si="100"/>
        <v>4МР/ДУ-3/ММ-50</v>
      </c>
      <c r="E3088" t="str">
        <f t="shared" si="101"/>
        <v>Начисление услуг 00000005161 от 31.05.2024 23:59:59</v>
      </c>
    </row>
    <row r="3089" spans="1:5" x14ac:dyDescent="0.3">
      <c r="A3089" s="148" t="s">
        <v>679</v>
      </c>
      <c r="B3089" s="148"/>
      <c r="C3089" s="149">
        <v>123.74</v>
      </c>
      <c r="D3089" t="str">
        <f t="shared" si="100"/>
        <v>Начисление услуг 00000005161 от 31.05.2024 23:59:59</v>
      </c>
      <c r="E3089" t="str">
        <f t="shared" si="101"/>
        <v>л/с №0000000095820</v>
      </c>
    </row>
    <row r="3090" spans="1:5" x14ac:dyDescent="0.3">
      <c r="A3090" s="150" t="s">
        <v>885</v>
      </c>
      <c r="B3090" s="150"/>
      <c r="C3090" s="149">
        <v>123.74</v>
      </c>
      <c r="D3090" t="str">
        <f t="shared" si="100"/>
        <v>л/с №0000000095820</v>
      </c>
      <c r="E3090" t="str">
        <f t="shared" si="101"/>
        <v>4МР/ДУ-3/ММ-51</v>
      </c>
    </row>
    <row r="3091" spans="1:5" x14ac:dyDescent="0.3">
      <c r="A3091" s="148" t="s">
        <v>300</v>
      </c>
      <c r="B3091" s="148" t="s">
        <v>301</v>
      </c>
      <c r="C3091" s="149">
        <v>123.74</v>
      </c>
      <c r="D3091" t="str">
        <f t="shared" si="100"/>
        <v>4МР/ДУ-3/ММ-51</v>
      </c>
      <c r="E3091" t="str">
        <f t="shared" si="101"/>
        <v>Начисление услуг 00000005161 от 31.05.2024 23:59:59</v>
      </c>
    </row>
    <row r="3092" spans="1:5" x14ac:dyDescent="0.3">
      <c r="A3092" s="148" t="s">
        <v>680</v>
      </c>
      <c r="B3092" s="148"/>
      <c r="C3092" s="149">
        <v>123.74</v>
      </c>
      <c r="D3092" t="str">
        <f t="shared" si="100"/>
        <v>Начисление услуг 00000005161 от 31.05.2024 23:59:59</v>
      </c>
      <c r="E3092" t="str">
        <f t="shared" si="101"/>
        <v>л/с №0000000095819</v>
      </c>
    </row>
    <row r="3093" spans="1:5" x14ac:dyDescent="0.3">
      <c r="A3093" s="150" t="s">
        <v>885</v>
      </c>
      <c r="B3093" s="150"/>
      <c r="C3093" s="149">
        <v>123.74</v>
      </c>
      <c r="D3093" t="str">
        <f t="shared" si="100"/>
        <v>л/с №0000000095819</v>
      </c>
      <c r="E3093" t="str">
        <f t="shared" si="101"/>
        <v>4МР/ДУ-3/ММ-52</v>
      </c>
    </row>
    <row r="3094" spans="1:5" x14ac:dyDescent="0.3">
      <c r="A3094" s="148" t="s">
        <v>302</v>
      </c>
      <c r="B3094" s="148" t="s">
        <v>303</v>
      </c>
      <c r="C3094" s="149">
        <v>123.74</v>
      </c>
      <c r="D3094" t="str">
        <f t="shared" si="100"/>
        <v>4МР/ДУ-3/ММ-52</v>
      </c>
      <c r="E3094" t="str">
        <f t="shared" si="101"/>
        <v>Начисление услуг 00000005161 от 31.05.2024 23:59:59</v>
      </c>
    </row>
    <row r="3095" spans="1:5" x14ac:dyDescent="0.3">
      <c r="A3095" s="148" t="s">
        <v>681</v>
      </c>
      <c r="B3095" s="148"/>
      <c r="C3095" s="149">
        <v>123.74</v>
      </c>
      <c r="D3095" t="str">
        <f t="shared" si="100"/>
        <v>Начисление услуг 00000005161 от 31.05.2024 23:59:59</v>
      </c>
      <c r="E3095" t="str">
        <f t="shared" si="101"/>
        <v>л/с №0000000103551</v>
      </c>
    </row>
    <row r="3096" spans="1:5" x14ac:dyDescent="0.3">
      <c r="A3096" s="150" t="s">
        <v>885</v>
      </c>
      <c r="B3096" s="150"/>
      <c r="C3096" s="149">
        <v>123.74</v>
      </c>
      <c r="D3096" t="str">
        <f t="shared" si="100"/>
        <v>л/с №0000000103551</v>
      </c>
      <c r="E3096" t="str">
        <f t="shared" si="101"/>
        <v>4МР/ДУ-3/ММ-53</v>
      </c>
    </row>
    <row r="3097" spans="1:5" x14ac:dyDescent="0.3">
      <c r="A3097" s="148" t="s">
        <v>304</v>
      </c>
      <c r="B3097" s="148" t="s">
        <v>305</v>
      </c>
      <c r="C3097" s="149">
        <v>123.74</v>
      </c>
      <c r="D3097" t="str">
        <f t="shared" si="100"/>
        <v>4МР/ДУ-3/ММ-53</v>
      </c>
      <c r="E3097" t="str">
        <f t="shared" si="101"/>
        <v>Начисление услуг 00000005161 от 31.05.2024 23:59:59</v>
      </c>
    </row>
    <row r="3098" spans="1:5" x14ac:dyDescent="0.3">
      <c r="A3098" s="148" t="s">
        <v>682</v>
      </c>
      <c r="B3098" s="148"/>
      <c r="C3098" s="149">
        <v>123.74</v>
      </c>
      <c r="D3098" t="str">
        <f t="shared" si="100"/>
        <v>Начисление услуг 00000005161 от 31.05.2024 23:59:59</v>
      </c>
      <c r="E3098" t="str">
        <f t="shared" si="101"/>
        <v>л/с №0000000104548</v>
      </c>
    </row>
    <row r="3099" spans="1:5" x14ac:dyDescent="0.3">
      <c r="A3099" s="150" t="s">
        <v>885</v>
      </c>
      <c r="B3099" s="150"/>
      <c r="C3099" s="149">
        <v>123.74</v>
      </c>
      <c r="D3099" t="str">
        <f t="shared" si="100"/>
        <v>л/с №0000000104548</v>
      </c>
      <c r="E3099" t="str">
        <f t="shared" si="101"/>
        <v>4МР/ДУ-3/ММ-54</v>
      </c>
    </row>
    <row r="3100" spans="1:5" x14ac:dyDescent="0.3">
      <c r="A3100" s="148" t="s">
        <v>306</v>
      </c>
      <c r="B3100" s="148" t="s">
        <v>307</v>
      </c>
      <c r="C3100" s="149">
        <v>123.74</v>
      </c>
      <c r="D3100" t="str">
        <f t="shared" si="100"/>
        <v>4МР/ДУ-3/ММ-54</v>
      </c>
      <c r="E3100" t="str">
        <f t="shared" si="101"/>
        <v>Начисление услуг 00000005161 от 31.05.2024 23:59:59</v>
      </c>
    </row>
    <row r="3101" spans="1:5" x14ac:dyDescent="0.3">
      <c r="A3101" s="148" t="s">
        <v>683</v>
      </c>
      <c r="B3101" s="148"/>
      <c r="C3101" s="149">
        <v>123.74</v>
      </c>
      <c r="D3101" t="str">
        <f t="shared" si="100"/>
        <v>Начисление услуг 00000005161 от 31.05.2024 23:59:59</v>
      </c>
      <c r="E3101" t="str">
        <f t="shared" si="101"/>
        <v>л/с №0000000093131</v>
      </c>
    </row>
    <row r="3102" spans="1:5" x14ac:dyDescent="0.3">
      <c r="A3102" s="150" t="s">
        <v>885</v>
      </c>
      <c r="B3102" s="150"/>
      <c r="C3102" s="149">
        <v>123.74</v>
      </c>
      <c r="D3102" t="str">
        <f t="shared" si="100"/>
        <v>л/с №0000000093131</v>
      </c>
      <c r="E3102" t="str">
        <f t="shared" si="101"/>
        <v>4МР/ДУ-3/ММ-55</v>
      </c>
    </row>
    <row r="3103" spans="1:5" x14ac:dyDescent="0.3">
      <c r="A3103" s="148" t="s">
        <v>308</v>
      </c>
      <c r="B3103" s="148" t="s">
        <v>309</v>
      </c>
      <c r="C3103" s="149">
        <v>123.74</v>
      </c>
      <c r="D3103" t="str">
        <f t="shared" si="100"/>
        <v>4МР/ДУ-3/ММ-55</v>
      </c>
      <c r="E3103" t="str">
        <f t="shared" si="101"/>
        <v>Начисление услуг 00000005161 от 31.05.2024 23:59:59</v>
      </c>
    </row>
    <row r="3104" spans="1:5" x14ac:dyDescent="0.3">
      <c r="A3104" s="148" t="s">
        <v>684</v>
      </c>
      <c r="B3104" s="148"/>
      <c r="C3104" s="149">
        <v>123.74</v>
      </c>
      <c r="D3104" t="str">
        <f t="shared" si="100"/>
        <v>Начисление услуг 00000005161 от 31.05.2024 23:59:59</v>
      </c>
      <c r="E3104" t="str">
        <f t="shared" si="101"/>
        <v>л/с №0000000123376</v>
      </c>
    </row>
    <row r="3105" spans="1:5" x14ac:dyDescent="0.3">
      <c r="A3105" s="150" t="s">
        <v>885</v>
      </c>
      <c r="B3105" s="150"/>
      <c r="C3105" s="149">
        <v>123.74</v>
      </c>
      <c r="D3105" t="str">
        <f t="shared" si="100"/>
        <v>л/с №0000000123376</v>
      </c>
      <c r="E3105" t="str">
        <f t="shared" si="101"/>
        <v>4МР/ДУ-3-ММ-56</v>
      </c>
    </row>
    <row r="3106" spans="1:5" x14ac:dyDescent="0.3">
      <c r="A3106" s="148" t="s">
        <v>310</v>
      </c>
      <c r="B3106" s="148" t="s">
        <v>311</v>
      </c>
      <c r="C3106" s="149">
        <v>123.74</v>
      </c>
      <c r="D3106" t="str">
        <f t="shared" si="100"/>
        <v>4МР/ДУ-3-ММ-56</v>
      </c>
      <c r="E3106" t="str">
        <f t="shared" si="101"/>
        <v>Начисление услуг 00000005161 от 31.05.2024 23:59:59</v>
      </c>
    </row>
    <row r="3107" spans="1:5" x14ac:dyDescent="0.3">
      <c r="A3107" s="148" t="s">
        <v>685</v>
      </c>
      <c r="B3107" s="148"/>
      <c r="C3107" s="149">
        <v>123.74</v>
      </c>
      <c r="D3107" t="str">
        <f t="shared" si="100"/>
        <v>Начисление услуг 00000005161 от 31.05.2024 23:59:59</v>
      </c>
      <c r="E3107" t="str">
        <f t="shared" si="101"/>
        <v>л/с №0000000092493</v>
      </c>
    </row>
    <row r="3108" spans="1:5" x14ac:dyDescent="0.3">
      <c r="A3108" s="150" t="s">
        <v>885</v>
      </c>
      <c r="B3108" s="150"/>
      <c r="C3108" s="149">
        <v>123.74</v>
      </c>
      <c r="D3108" t="str">
        <f t="shared" si="100"/>
        <v>л/с №0000000092493</v>
      </c>
      <c r="E3108" t="str">
        <f t="shared" si="101"/>
        <v>4МР/ДУ-3/ММ-57</v>
      </c>
    </row>
    <row r="3109" spans="1:5" x14ac:dyDescent="0.3">
      <c r="A3109" s="148" t="s">
        <v>312</v>
      </c>
      <c r="B3109" s="148" t="s">
        <v>313</v>
      </c>
      <c r="C3109" s="149">
        <v>123.74</v>
      </c>
      <c r="D3109" t="str">
        <f t="shared" si="100"/>
        <v>4МР/ДУ-3/ММ-57</v>
      </c>
      <c r="E3109" t="str">
        <f t="shared" si="101"/>
        <v>Начисление услуг 00000005161 от 31.05.2024 23:59:59</v>
      </c>
    </row>
    <row r="3110" spans="1:5" x14ac:dyDescent="0.3">
      <c r="A3110" s="148" t="s">
        <v>686</v>
      </c>
      <c r="B3110" s="148"/>
      <c r="C3110" s="149">
        <v>123.74</v>
      </c>
      <c r="D3110" t="str">
        <f t="shared" si="100"/>
        <v>Начисление услуг 00000005161 от 31.05.2024 23:59:59</v>
      </c>
      <c r="E3110" t="str">
        <f t="shared" si="101"/>
        <v>л/с №0000000095838</v>
      </c>
    </row>
    <row r="3111" spans="1:5" x14ac:dyDescent="0.3">
      <c r="A3111" s="150" t="s">
        <v>885</v>
      </c>
      <c r="B3111" s="150"/>
      <c r="C3111" s="149">
        <v>123.74</v>
      </c>
      <c r="D3111" t="str">
        <f t="shared" si="100"/>
        <v>л/с №0000000095838</v>
      </c>
      <c r="E3111" t="str">
        <f t="shared" si="101"/>
        <v>4МР/ДУ-3-ММ-58</v>
      </c>
    </row>
    <row r="3112" spans="1:5" x14ac:dyDescent="0.3">
      <c r="A3112" s="148" t="s">
        <v>314</v>
      </c>
      <c r="B3112" s="148" t="s">
        <v>315</v>
      </c>
      <c r="C3112" s="149">
        <v>123.74</v>
      </c>
      <c r="D3112" t="str">
        <f t="shared" si="100"/>
        <v>4МР/ДУ-3-ММ-58</v>
      </c>
      <c r="E3112" t="str">
        <f t="shared" si="101"/>
        <v>Начисление услуг 00000005161 от 31.05.2024 23:59:59</v>
      </c>
    </row>
    <row r="3113" spans="1:5" x14ac:dyDescent="0.3">
      <c r="A3113" s="148" t="s">
        <v>687</v>
      </c>
      <c r="B3113" s="148"/>
      <c r="C3113" s="149">
        <v>123.74</v>
      </c>
      <c r="D3113" t="str">
        <f t="shared" si="100"/>
        <v>Начисление услуг 00000005161 от 31.05.2024 23:59:59</v>
      </c>
      <c r="E3113" t="str">
        <f t="shared" si="101"/>
        <v>л/с №0000000094412</v>
      </c>
    </row>
    <row r="3114" spans="1:5" x14ac:dyDescent="0.3">
      <c r="A3114" s="150" t="s">
        <v>885</v>
      </c>
      <c r="B3114" s="150"/>
      <c r="C3114" s="149">
        <v>123.74</v>
      </c>
      <c r="D3114" t="str">
        <f t="shared" si="100"/>
        <v>л/с №0000000094412</v>
      </c>
      <c r="E3114" t="str">
        <f t="shared" si="101"/>
        <v>4МР/ДУ-3/ММ-59/ВТОР1</v>
      </c>
    </row>
    <row r="3115" spans="1:5" x14ac:dyDescent="0.3">
      <c r="A3115" s="148" t="s">
        <v>316</v>
      </c>
      <c r="B3115" s="148" t="s">
        <v>317</v>
      </c>
      <c r="C3115" s="149">
        <v>123.74</v>
      </c>
      <c r="D3115" t="str">
        <f t="shared" si="100"/>
        <v>4МР/ДУ-3/ММ-59/ВТОР1</v>
      </c>
      <c r="E3115" t="str">
        <f t="shared" si="101"/>
        <v>Начисление услуг 00000005161 от 31.05.2024 23:59:59</v>
      </c>
    </row>
    <row r="3116" spans="1:5" x14ac:dyDescent="0.3">
      <c r="A3116" s="148" t="s">
        <v>688</v>
      </c>
      <c r="B3116" s="148"/>
      <c r="C3116" s="149">
        <v>123.74</v>
      </c>
      <c r="D3116" t="str">
        <f t="shared" si="100"/>
        <v>Начисление услуг 00000005161 от 31.05.2024 23:59:59</v>
      </c>
      <c r="E3116" t="str">
        <f t="shared" si="101"/>
        <v>л/с №0000000089484</v>
      </c>
    </row>
    <row r="3117" spans="1:5" x14ac:dyDescent="0.3">
      <c r="A3117" s="150" t="s">
        <v>885</v>
      </c>
      <c r="B3117" s="150"/>
      <c r="C3117" s="149">
        <v>123.74</v>
      </c>
      <c r="D3117" t="str">
        <f t="shared" si="100"/>
        <v>л/с №0000000089484</v>
      </c>
      <c r="E3117" t="str">
        <f t="shared" si="101"/>
        <v>4МР/ДУ-3/ММ-06</v>
      </c>
    </row>
    <row r="3118" spans="1:5" x14ac:dyDescent="0.3">
      <c r="A3118" s="148" t="s">
        <v>318</v>
      </c>
      <c r="B3118" s="148" t="s">
        <v>319</v>
      </c>
      <c r="C3118" s="149">
        <v>123.74</v>
      </c>
      <c r="D3118" t="str">
        <f t="shared" si="100"/>
        <v>4МР/ДУ-3/ММ-06</v>
      </c>
      <c r="E3118" t="str">
        <f t="shared" si="101"/>
        <v>Начисление услуг 00000005161 от 31.05.2024 23:59:59</v>
      </c>
    </row>
    <row r="3119" spans="1:5" x14ac:dyDescent="0.3">
      <c r="A3119" s="148" t="s">
        <v>689</v>
      </c>
      <c r="B3119" s="148"/>
      <c r="C3119" s="149">
        <v>123.74</v>
      </c>
      <c r="D3119" t="str">
        <f t="shared" si="100"/>
        <v>Начисление услуг 00000005161 от 31.05.2024 23:59:59</v>
      </c>
      <c r="E3119" t="str">
        <f t="shared" si="101"/>
        <v>л/с №0000000094413</v>
      </c>
    </row>
    <row r="3120" spans="1:5" x14ac:dyDescent="0.3">
      <c r="A3120" s="150" t="s">
        <v>885</v>
      </c>
      <c r="B3120" s="150"/>
      <c r="C3120" s="149">
        <v>123.74</v>
      </c>
      <c r="D3120" t="str">
        <f t="shared" si="100"/>
        <v>л/с №0000000094413</v>
      </c>
      <c r="E3120" t="str">
        <f t="shared" si="101"/>
        <v>4МР/ДУ-3/ММ-60/ВТОР1</v>
      </c>
    </row>
    <row r="3121" spans="1:5" x14ac:dyDescent="0.3">
      <c r="A3121" s="148" t="s">
        <v>320</v>
      </c>
      <c r="B3121" s="148" t="s">
        <v>321</v>
      </c>
      <c r="C3121" s="149">
        <v>123.74</v>
      </c>
      <c r="D3121" t="str">
        <f t="shared" si="100"/>
        <v>4МР/ДУ-3/ММ-60/ВТОР1</v>
      </c>
      <c r="E3121" t="str">
        <f t="shared" si="101"/>
        <v>Начисление услуг 00000005161 от 31.05.2024 23:59:59</v>
      </c>
    </row>
    <row r="3122" spans="1:5" x14ac:dyDescent="0.3">
      <c r="A3122" s="148" t="s">
        <v>690</v>
      </c>
      <c r="B3122" s="148"/>
      <c r="C3122" s="149">
        <v>123.74</v>
      </c>
      <c r="D3122" t="str">
        <f t="shared" si="100"/>
        <v>Начисление услуг 00000005161 от 31.05.2024 23:59:59</v>
      </c>
      <c r="E3122" t="str">
        <f t="shared" si="101"/>
        <v>л/с №0000000153936</v>
      </c>
    </row>
    <row r="3123" spans="1:5" x14ac:dyDescent="0.3">
      <c r="A3123" s="150" t="s">
        <v>885</v>
      </c>
      <c r="B3123" s="150"/>
      <c r="C3123" s="149">
        <v>123.74</v>
      </c>
      <c r="D3123" t="str">
        <f t="shared" si="100"/>
        <v>л/с №0000000153936</v>
      </c>
      <c r="E3123" t="str">
        <f t="shared" si="101"/>
        <v>4МР/ДУ/-3-ММ-61 ВТОР</v>
      </c>
    </row>
    <row r="3124" spans="1:5" x14ac:dyDescent="0.3">
      <c r="A3124" s="148" t="s">
        <v>322</v>
      </c>
      <c r="B3124" s="148" t="s">
        <v>323</v>
      </c>
      <c r="C3124" s="149">
        <v>123.74</v>
      </c>
      <c r="D3124" t="str">
        <f t="shared" si="100"/>
        <v>4МР/ДУ/-3-ММ-61 ВТОР</v>
      </c>
      <c r="E3124" t="str">
        <f t="shared" si="101"/>
        <v>Начисление услуг 00000005161 от 31.05.2024 23:59:59</v>
      </c>
    </row>
    <row r="3125" spans="1:5" x14ac:dyDescent="0.3">
      <c r="A3125" s="148" t="s">
        <v>691</v>
      </c>
      <c r="B3125" s="148"/>
      <c r="C3125" s="149">
        <v>123.74</v>
      </c>
      <c r="D3125" t="str">
        <f t="shared" si="100"/>
        <v>Начисление услуг 00000005161 от 31.05.2024 23:59:59</v>
      </c>
      <c r="E3125" t="str">
        <f t="shared" si="101"/>
        <v>л/с №0000000153937</v>
      </c>
    </row>
    <row r="3126" spans="1:5" x14ac:dyDescent="0.3">
      <c r="A3126" s="150" t="s">
        <v>885</v>
      </c>
      <c r="B3126" s="150"/>
      <c r="C3126" s="149">
        <v>123.74</v>
      </c>
      <c r="D3126" t="str">
        <f t="shared" si="100"/>
        <v>л/с №0000000153937</v>
      </c>
      <c r="E3126" t="str">
        <f t="shared" si="101"/>
        <v>4МР/ДУ/-3-ММ-62 ВТОР</v>
      </c>
    </row>
    <row r="3127" spans="1:5" x14ac:dyDescent="0.3">
      <c r="A3127" s="148" t="s">
        <v>324</v>
      </c>
      <c r="B3127" s="148" t="s">
        <v>325</v>
      </c>
      <c r="C3127" s="149">
        <v>123.74</v>
      </c>
      <c r="D3127" t="str">
        <f t="shared" si="100"/>
        <v>4МР/ДУ/-3-ММ-62 ВТОР</v>
      </c>
      <c r="E3127" t="str">
        <f t="shared" si="101"/>
        <v>Начисление услуг 00000005161 от 31.05.2024 23:59:59</v>
      </c>
    </row>
    <row r="3128" spans="1:5" x14ac:dyDescent="0.3">
      <c r="A3128" s="148" t="s">
        <v>692</v>
      </c>
      <c r="B3128" s="148"/>
      <c r="C3128" s="149">
        <v>123.74</v>
      </c>
      <c r="D3128" t="str">
        <f t="shared" si="100"/>
        <v>Начисление услуг 00000005161 от 31.05.2024 23:59:59</v>
      </c>
      <c r="E3128" t="str">
        <f t="shared" si="101"/>
        <v>л/с №0000000089519</v>
      </c>
    </row>
    <row r="3129" spans="1:5" x14ac:dyDescent="0.3">
      <c r="A3129" s="150" t="s">
        <v>885</v>
      </c>
      <c r="B3129" s="150"/>
      <c r="C3129" s="149">
        <v>123.74</v>
      </c>
      <c r="D3129" t="str">
        <f t="shared" si="100"/>
        <v>л/с №0000000089519</v>
      </c>
      <c r="E3129" t="str">
        <f t="shared" si="101"/>
        <v>4МР/ДУ-3/ММ-63</v>
      </c>
    </row>
    <row r="3130" spans="1:5" x14ac:dyDescent="0.3">
      <c r="A3130" s="148" t="s">
        <v>326</v>
      </c>
      <c r="B3130" s="148" t="s">
        <v>327</v>
      </c>
      <c r="C3130" s="149">
        <v>123.74</v>
      </c>
      <c r="D3130" t="str">
        <f t="shared" si="100"/>
        <v>4МР/ДУ-3/ММ-63</v>
      </c>
      <c r="E3130" t="str">
        <f t="shared" si="101"/>
        <v>Начисление услуг 00000005161 от 31.05.2024 23:59:59</v>
      </c>
    </row>
    <row r="3131" spans="1:5" x14ac:dyDescent="0.3">
      <c r="A3131" s="148" t="s">
        <v>693</v>
      </c>
      <c r="B3131" s="148"/>
      <c r="C3131" s="149">
        <v>123.74</v>
      </c>
      <c r="D3131" t="str">
        <f t="shared" si="100"/>
        <v>Начисление услуг 00000005161 от 31.05.2024 23:59:59</v>
      </c>
      <c r="E3131" t="str">
        <f t="shared" si="101"/>
        <v>л/с №0000000089520</v>
      </c>
    </row>
    <row r="3132" spans="1:5" x14ac:dyDescent="0.3">
      <c r="A3132" s="150" t="s">
        <v>885</v>
      </c>
      <c r="B3132" s="150"/>
      <c r="C3132" s="149">
        <v>123.74</v>
      </c>
      <c r="D3132" t="str">
        <f t="shared" si="100"/>
        <v>л/с №0000000089520</v>
      </c>
      <c r="E3132" t="str">
        <f t="shared" si="101"/>
        <v>4МР/ДУ-3/ММ-64</v>
      </c>
    </row>
    <row r="3133" spans="1:5" x14ac:dyDescent="0.3">
      <c r="A3133" s="148" t="s">
        <v>328</v>
      </c>
      <c r="B3133" s="148" t="s">
        <v>329</v>
      </c>
      <c r="C3133" s="149">
        <v>123.74</v>
      </c>
      <c r="D3133" t="str">
        <f t="shared" si="100"/>
        <v>4МР/ДУ-3/ММ-64</v>
      </c>
      <c r="E3133" t="str">
        <f t="shared" si="101"/>
        <v>Начисление услуг 00000005161 от 31.05.2024 23:59:59</v>
      </c>
    </row>
    <row r="3134" spans="1:5" x14ac:dyDescent="0.3">
      <c r="A3134" s="148" t="s">
        <v>694</v>
      </c>
      <c r="B3134" s="148"/>
      <c r="C3134" s="149">
        <v>123.74</v>
      </c>
      <c r="D3134" t="str">
        <f t="shared" si="100"/>
        <v>Начисление услуг 00000005161 от 31.05.2024 23:59:59</v>
      </c>
      <c r="E3134" t="str">
        <f t="shared" si="101"/>
        <v>л/с №0000000104521</v>
      </c>
    </row>
    <row r="3135" spans="1:5" x14ac:dyDescent="0.3">
      <c r="A3135" s="150" t="s">
        <v>885</v>
      </c>
      <c r="B3135" s="150"/>
      <c r="C3135" s="149">
        <v>123.74</v>
      </c>
      <c r="D3135" t="str">
        <f t="shared" si="100"/>
        <v>л/с №0000000104521</v>
      </c>
      <c r="E3135" t="str">
        <f t="shared" si="101"/>
        <v>4МР/ДУ-3/ММ-65</v>
      </c>
    </row>
    <row r="3136" spans="1:5" x14ac:dyDescent="0.3">
      <c r="A3136" s="148" t="s">
        <v>330</v>
      </c>
      <c r="B3136" s="148" t="s">
        <v>331</v>
      </c>
      <c r="C3136" s="149">
        <v>123.74</v>
      </c>
      <c r="D3136" t="str">
        <f t="shared" si="100"/>
        <v>4МР/ДУ-3/ММ-65</v>
      </c>
      <c r="E3136" t="str">
        <f t="shared" si="101"/>
        <v>Начисление услуг 00000005161 от 31.05.2024 23:59:59</v>
      </c>
    </row>
    <row r="3137" spans="1:5" x14ac:dyDescent="0.3">
      <c r="A3137" s="148" t="s">
        <v>695</v>
      </c>
      <c r="B3137" s="148"/>
      <c r="C3137" s="149">
        <v>123.74</v>
      </c>
      <c r="D3137" t="str">
        <f t="shared" si="100"/>
        <v>Начисление услуг 00000005161 от 31.05.2024 23:59:59</v>
      </c>
      <c r="E3137" t="str">
        <f t="shared" si="101"/>
        <v>л/с №0000000089521</v>
      </c>
    </row>
    <row r="3138" spans="1:5" x14ac:dyDescent="0.3">
      <c r="A3138" s="150" t="s">
        <v>885</v>
      </c>
      <c r="B3138" s="150"/>
      <c r="C3138" s="149">
        <v>123.74</v>
      </c>
      <c r="D3138" t="str">
        <f t="shared" si="100"/>
        <v>л/с №0000000089521</v>
      </c>
      <c r="E3138" t="str">
        <f t="shared" si="101"/>
        <v>4МР/ДУ-3/ММ-66</v>
      </c>
    </row>
    <row r="3139" spans="1:5" x14ac:dyDescent="0.3">
      <c r="A3139" s="148" t="s">
        <v>332</v>
      </c>
      <c r="B3139" s="148" t="s">
        <v>333</v>
      </c>
      <c r="C3139" s="149">
        <v>123.74</v>
      </c>
      <c r="D3139" t="str">
        <f t="shared" si="100"/>
        <v>4МР/ДУ-3/ММ-66</v>
      </c>
      <c r="E3139" t="str">
        <f t="shared" si="101"/>
        <v>Начисление услуг 00000005161 от 31.05.2024 23:59:59</v>
      </c>
    </row>
    <row r="3140" spans="1:5" x14ac:dyDescent="0.3">
      <c r="A3140" s="148" t="s">
        <v>696</v>
      </c>
      <c r="B3140" s="148"/>
      <c r="C3140" s="149">
        <v>123.74</v>
      </c>
      <c r="D3140" t="str">
        <f t="shared" si="100"/>
        <v>Начисление услуг 00000005161 от 31.05.2024 23:59:59</v>
      </c>
      <c r="E3140" t="str">
        <f t="shared" si="101"/>
        <v>л/с №0000000091693</v>
      </c>
    </row>
    <row r="3141" spans="1:5" x14ac:dyDescent="0.3">
      <c r="A3141" s="150" t="s">
        <v>885</v>
      </c>
      <c r="B3141" s="150"/>
      <c r="C3141" s="149">
        <v>123.74</v>
      </c>
      <c r="D3141" t="str">
        <f t="shared" si="100"/>
        <v>л/с №0000000091693</v>
      </c>
      <c r="E3141" t="str">
        <f t="shared" si="101"/>
        <v>4МР/ДУ-3/ММ-67</v>
      </c>
    </row>
    <row r="3142" spans="1:5" x14ac:dyDescent="0.3">
      <c r="A3142" s="148" t="s">
        <v>334</v>
      </c>
      <c r="B3142" s="148" t="s">
        <v>335</v>
      </c>
      <c r="C3142" s="149">
        <v>123.74</v>
      </c>
      <c r="D3142" t="str">
        <f t="shared" si="100"/>
        <v>4МР/ДУ-3/ММ-67</v>
      </c>
      <c r="E3142" t="str">
        <f t="shared" si="101"/>
        <v>Начисление услуг 00000005161 от 31.05.2024 23:59:59</v>
      </c>
    </row>
    <row r="3143" spans="1:5" x14ac:dyDescent="0.3">
      <c r="A3143" s="148" t="s">
        <v>697</v>
      </c>
      <c r="B3143" s="148"/>
      <c r="C3143" s="149">
        <v>123.74</v>
      </c>
      <c r="D3143" t="str">
        <f t="shared" si="100"/>
        <v>Начисление услуг 00000005161 от 31.05.2024 23:59:59</v>
      </c>
      <c r="E3143" t="str">
        <f t="shared" si="101"/>
        <v>л/с №0000000089522</v>
      </c>
    </row>
    <row r="3144" spans="1:5" x14ac:dyDescent="0.3">
      <c r="A3144" s="150" t="s">
        <v>885</v>
      </c>
      <c r="B3144" s="150"/>
      <c r="C3144" s="149">
        <v>123.74</v>
      </c>
      <c r="D3144" t="str">
        <f t="shared" si="100"/>
        <v>л/с №0000000089522</v>
      </c>
      <c r="E3144" t="str">
        <f t="shared" si="101"/>
        <v>4МР/ДУ-3/ММ-68</v>
      </c>
    </row>
    <row r="3145" spans="1:5" x14ac:dyDescent="0.3">
      <c r="A3145" s="148" t="s">
        <v>336</v>
      </c>
      <c r="B3145" s="148" t="s">
        <v>337</v>
      </c>
      <c r="C3145" s="149">
        <v>123.74</v>
      </c>
      <c r="D3145" t="str">
        <f t="shared" si="100"/>
        <v>4МР/ДУ-3/ММ-68</v>
      </c>
      <c r="E3145" t="str">
        <f t="shared" si="101"/>
        <v>Начисление услуг 00000005161 от 31.05.2024 23:59:59</v>
      </c>
    </row>
    <row r="3146" spans="1:5" x14ac:dyDescent="0.3">
      <c r="A3146" s="148" t="s">
        <v>698</v>
      </c>
      <c r="B3146" s="148"/>
      <c r="C3146" s="149">
        <v>123.74</v>
      </c>
      <c r="D3146" t="str">
        <f t="shared" ref="D3146:D3209" si="102">A3147</f>
        <v>Начисление услуг 00000005161 от 31.05.2024 23:59:59</v>
      </c>
      <c r="E3146" t="str">
        <f t="shared" ref="E3146:E3209" si="103">A3148</f>
        <v>л/с №0000000089523</v>
      </c>
    </row>
    <row r="3147" spans="1:5" x14ac:dyDescent="0.3">
      <c r="A3147" s="150" t="s">
        <v>885</v>
      </c>
      <c r="B3147" s="150"/>
      <c r="C3147" s="149">
        <v>123.74</v>
      </c>
      <c r="D3147" t="str">
        <f t="shared" si="102"/>
        <v>л/с №0000000089523</v>
      </c>
      <c r="E3147" t="str">
        <f t="shared" si="103"/>
        <v>4МР/ДУ-3/ММ-69</v>
      </c>
    </row>
    <row r="3148" spans="1:5" x14ac:dyDescent="0.3">
      <c r="A3148" s="148" t="s">
        <v>338</v>
      </c>
      <c r="B3148" s="148" t="s">
        <v>339</v>
      </c>
      <c r="C3148" s="149">
        <v>123.74</v>
      </c>
      <c r="D3148" t="str">
        <f t="shared" si="102"/>
        <v>4МР/ДУ-3/ММ-69</v>
      </c>
      <c r="E3148" t="str">
        <f t="shared" si="103"/>
        <v>Начисление услуг 00000005161 от 31.05.2024 23:59:59</v>
      </c>
    </row>
    <row r="3149" spans="1:5" x14ac:dyDescent="0.3">
      <c r="A3149" s="148" t="s">
        <v>699</v>
      </c>
      <c r="B3149" s="148"/>
      <c r="C3149" s="149">
        <v>123.74</v>
      </c>
      <c r="D3149" t="str">
        <f t="shared" si="102"/>
        <v>Начисление услуг 00000005161 от 31.05.2024 23:59:59</v>
      </c>
      <c r="E3149" t="str">
        <f t="shared" si="103"/>
        <v>л/с №0000000089485</v>
      </c>
    </row>
    <row r="3150" spans="1:5" x14ac:dyDescent="0.3">
      <c r="A3150" s="150" t="s">
        <v>885</v>
      </c>
      <c r="B3150" s="150"/>
      <c r="C3150" s="149">
        <v>123.74</v>
      </c>
      <c r="D3150" t="str">
        <f t="shared" si="102"/>
        <v>л/с №0000000089485</v>
      </c>
      <c r="E3150" t="str">
        <f t="shared" si="103"/>
        <v>4МР/ДУ-3/ММ-07</v>
      </c>
    </row>
    <row r="3151" spans="1:5" x14ac:dyDescent="0.3">
      <c r="A3151" s="148" t="s">
        <v>340</v>
      </c>
      <c r="B3151" s="148" t="s">
        <v>341</v>
      </c>
      <c r="C3151" s="149">
        <v>123.74</v>
      </c>
      <c r="D3151" t="str">
        <f t="shared" si="102"/>
        <v>4МР/ДУ-3/ММ-07</v>
      </c>
      <c r="E3151" t="str">
        <f t="shared" si="103"/>
        <v>Начисление услуг 00000005161 от 31.05.2024 23:59:59</v>
      </c>
    </row>
    <row r="3152" spans="1:5" x14ac:dyDescent="0.3">
      <c r="A3152" s="148" t="s">
        <v>700</v>
      </c>
      <c r="B3152" s="148"/>
      <c r="C3152" s="149">
        <v>123.74</v>
      </c>
      <c r="D3152" t="str">
        <f t="shared" si="102"/>
        <v>Начисление услуг 00000005161 от 31.05.2024 23:59:59</v>
      </c>
      <c r="E3152" t="str">
        <f t="shared" si="103"/>
        <v>л/с №0000000089524</v>
      </c>
    </row>
    <row r="3153" spans="1:5" x14ac:dyDescent="0.3">
      <c r="A3153" s="150" t="s">
        <v>885</v>
      </c>
      <c r="B3153" s="150"/>
      <c r="C3153" s="149">
        <v>123.74</v>
      </c>
      <c r="D3153" t="str">
        <f t="shared" si="102"/>
        <v>л/с №0000000089524</v>
      </c>
      <c r="E3153" t="str">
        <f t="shared" si="103"/>
        <v>4МР/ДУ-3/ММ-70</v>
      </c>
    </row>
    <row r="3154" spans="1:5" x14ac:dyDescent="0.3">
      <c r="A3154" s="148" t="s">
        <v>342</v>
      </c>
      <c r="B3154" s="148" t="s">
        <v>343</v>
      </c>
      <c r="C3154" s="149">
        <v>123.74</v>
      </c>
      <c r="D3154" t="str">
        <f t="shared" si="102"/>
        <v>4МР/ДУ-3/ММ-70</v>
      </c>
      <c r="E3154" t="str">
        <f t="shared" si="103"/>
        <v>Начисление услуг 00000005161 от 31.05.2024 23:59:59</v>
      </c>
    </row>
    <row r="3155" spans="1:5" x14ac:dyDescent="0.3">
      <c r="A3155" s="148" t="s">
        <v>701</v>
      </c>
      <c r="B3155" s="148"/>
      <c r="C3155" s="149">
        <v>123.74</v>
      </c>
      <c r="D3155" t="str">
        <f t="shared" si="102"/>
        <v>Начисление услуг 00000005161 от 31.05.2024 23:59:59</v>
      </c>
      <c r="E3155" t="str">
        <f t="shared" si="103"/>
        <v>л/с №0000000089525</v>
      </c>
    </row>
    <row r="3156" spans="1:5" x14ac:dyDescent="0.3">
      <c r="A3156" s="150" t="s">
        <v>885</v>
      </c>
      <c r="B3156" s="150"/>
      <c r="C3156" s="149">
        <v>123.74</v>
      </c>
      <c r="D3156" t="str">
        <f t="shared" si="102"/>
        <v>л/с №0000000089525</v>
      </c>
      <c r="E3156" t="str">
        <f t="shared" si="103"/>
        <v>4МР/ДУ-3/ММ-71</v>
      </c>
    </row>
    <row r="3157" spans="1:5" x14ac:dyDescent="0.3">
      <c r="A3157" s="148" t="s">
        <v>344</v>
      </c>
      <c r="B3157" s="148" t="s">
        <v>345</v>
      </c>
      <c r="C3157" s="149">
        <v>123.74</v>
      </c>
      <c r="D3157" t="str">
        <f t="shared" si="102"/>
        <v>4МР/ДУ-3/ММ-71</v>
      </c>
      <c r="E3157" t="str">
        <f t="shared" si="103"/>
        <v>Начисление услуг 00000005161 от 31.05.2024 23:59:59</v>
      </c>
    </row>
    <row r="3158" spans="1:5" x14ac:dyDescent="0.3">
      <c r="A3158" s="148" t="s">
        <v>702</v>
      </c>
      <c r="B3158" s="148"/>
      <c r="C3158" s="149">
        <v>123.74</v>
      </c>
      <c r="D3158" t="str">
        <f t="shared" si="102"/>
        <v>Начисление услуг 00000005161 от 31.05.2024 23:59:59</v>
      </c>
      <c r="E3158" t="str">
        <f t="shared" si="103"/>
        <v>л/с №0000000089526</v>
      </c>
    </row>
    <row r="3159" spans="1:5" x14ac:dyDescent="0.3">
      <c r="A3159" s="150" t="s">
        <v>885</v>
      </c>
      <c r="B3159" s="150"/>
      <c r="C3159" s="149">
        <v>123.74</v>
      </c>
      <c r="D3159" t="str">
        <f t="shared" si="102"/>
        <v>л/с №0000000089526</v>
      </c>
      <c r="E3159" t="str">
        <f t="shared" si="103"/>
        <v>4МР/ДУ-3/ММ-72</v>
      </c>
    </row>
    <row r="3160" spans="1:5" x14ac:dyDescent="0.3">
      <c r="A3160" s="148" t="s">
        <v>346</v>
      </c>
      <c r="B3160" s="148" t="s">
        <v>347</v>
      </c>
      <c r="C3160" s="149">
        <v>123.74</v>
      </c>
      <c r="D3160" t="str">
        <f t="shared" si="102"/>
        <v>4МР/ДУ-3/ММ-72</v>
      </c>
      <c r="E3160" t="str">
        <f t="shared" si="103"/>
        <v>Начисление услуг 00000005161 от 31.05.2024 23:59:59</v>
      </c>
    </row>
    <row r="3161" spans="1:5" x14ac:dyDescent="0.3">
      <c r="A3161" s="148" t="s">
        <v>703</v>
      </c>
      <c r="B3161" s="148"/>
      <c r="C3161" s="149">
        <v>123.74</v>
      </c>
      <c r="D3161" t="str">
        <f t="shared" si="102"/>
        <v>Начисление услуг 00000005161 от 31.05.2024 23:59:59</v>
      </c>
      <c r="E3161" t="str">
        <f t="shared" si="103"/>
        <v>л/с №0000000089527</v>
      </c>
    </row>
    <row r="3162" spans="1:5" x14ac:dyDescent="0.3">
      <c r="A3162" s="150" t="s">
        <v>885</v>
      </c>
      <c r="B3162" s="150"/>
      <c r="C3162" s="149">
        <v>123.74</v>
      </c>
      <c r="D3162" t="str">
        <f t="shared" si="102"/>
        <v>л/с №0000000089527</v>
      </c>
      <c r="E3162" t="str">
        <f t="shared" si="103"/>
        <v>4МР/ДУ-3/ММ-73</v>
      </c>
    </row>
    <row r="3163" spans="1:5" x14ac:dyDescent="0.3">
      <c r="A3163" s="148" t="s">
        <v>348</v>
      </c>
      <c r="B3163" s="148" t="s">
        <v>349</v>
      </c>
      <c r="C3163" s="149">
        <v>123.74</v>
      </c>
      <c r="D3163" t="str">
        <f t="shared" si="102"/>
        <v>4МР/ДУ-3/ММ-73</v>
      </c>
      <c r="E3163" t="str">
        <f t="shared" si="103"/>
        <v>Начисление услуг 00000005161 от 31.05.2024 23:59:59</v>
      </c>
    </row>
    <row r="3164" spans="1:5" x14ac:dyDescent="0.3">
      <c r="A3164" s="148" t="s">
        <v>704</v>
      </c>
      <c r="B3164" s="148"/>
      <c r="C3164" s="149">
        <v>123.74</v>
      </c>
      <c r="D3164" t="str">
        <f t="shared" si="102"/>
        <v>Начисление услуг 00000005161 от 31.05.2024 23:59:59</v>
      </c>
      <c r="E3164" t="str">
        <f t="shared" si="103"/>
        <v>л/с №0000000095839</v>
      </c>
    </row>
    <row r="3165" spans="1:5" x14ac:dyDescent="0.3">
      <c r="A3165" s="150" t="s">
        <v>885</v>
      </c>
      <c r="B3165" s="150"/>
      <c r="C3165" s="149">
        <v>123.74</v>
      </c>
      <c r="D3165" t="str">
        <f t="shared" si="102"/>
        <v>л/с №0000000095839</v>
      </c>
      <c r="E3165" t="str">
        <f t="shared" si="103"/>
        <v>4МР/ДУ-3-ММ-74</v>
      </c>
    </row>
    <row r="3166" spans="1:5" x14ac:dyDescent="0.3">
      <c r="A3166" s="148" t="s">
        <v>350</v>
      </c>
      <c r="B3166" s="148" t="s">
        <v>351</v>
      </c>
      <c r="C3166" s="149">
        <v>123.74</v>
      </c>
      <c r="D3166" t="str">
        <f t="shared" si="102"/>
        <v>4МР/ДУ-3-ММ-74</v>
      </c>
      <c r="E3166" t="str">
        <f t="shared" si="103"/>
        <v>Начисление услуг 00000005161 от 31.05.2024 23:59:59</v>
      </c>
    </row>
    <row r="3167" spans="1:5" x14ac:dyDescent="0.3">
      <c r="A3167" s="148" t="s">
        <v>705</v>
      </c>
      <c r="B3167" s="148"/>
      <c r="C3167" s="149">
        <v>123.74</v>
      </c>
      <c r="D3167" t="str">
        <f t="shared" si="102"/>
        <v>Начисление услуг 00000005161 от 31.05.2024 23:59:59</v>
      </c>
      <c r="E3167" t="str">
        <f t="shared" si="103"/>
        <v>л/с №0000000095841</v>
      </c>
    </row>
    <row r="3168" spans="1:5" x14ac:dyDescent="0.3">
      <c r="A3168" s="150" t="s">
        <v>885</v>
      </c>
      <c r="B3168" s="150"/>
      <c r="C3168" s="149">
        <v>123.74</v>
      </c>
      <c r="D3168" t="str">
        <f t="shared" si="102"/>
        <v>л/с №0000000095841</v>
      </c>
      <c r="E3168" t="str">
        <f t="shared" si="103"/>
        <v>4МР/ДУ-3/ММ-75</v>
      </c>
    </row>
    <row r="3169" spans="1:5" x14ac:dyDescent="0.3">
      <c r="A3169" s="148" t="s">
        <v>352</v>
      </c>
      <c r="B3169" s="148" t="s">
        <v>353</v>
      </c>
      <c r="C3169" s="149">
        <v>123.74</v>
      </c>
      <c r="D3169" t="str">
        <f t="shared" si="102"/>
        <v>4МР/ДУ-3/ММ-75</v>
      </c>
      <c r="E3169" t="str">
        <f t="shared" si="103"/>
        <v>Начисление услуг 00000005161 от 31.05.2024 23:59:59</v>
      </c>
    </row>
    <row r="3170" spans="1:5" x14ac:dyDescent="0.3">
      <c r="A3170" s="148" t="s">
        <v>706</v>
      </c>
      <c r="B3170" s="148"/>
      <c r="C3170" s="149">
        <v>123.74</v>
      </c>
      <c r="D3170" t="str">
        <f t="shared" si="102"/>
        <v>Начисление услуг 00000005161 от 31.05.2024 23:59:59</v>
      </c>
      <c r="E3170" t="str">
        <f t="shared" si="103"/>
        <v>л/с №0000001155219</v>
      </c>
    </row>
    <row r="3171" spans="1:5" x14ac:dyDescent="0.3">
      <c r="A3171" s="150" t="s">
        <v>885</v>
      </c>
      <c r="B3171" s="150"/>
      <c r="C3171" s="149">
        <v>123.74</v>
      </c>
      <c r="D3171" t="str">
        <f t="shared" si="102"/>
        <v>л/с №0000001155219</v>
      </c>
      <c r="E3171" t="str">
        <f t="shared" si="103"/>
        <v>4МР/ДУ-3/ММ-76/Втор-1</v>
      </c>
    </row>
    <row r="3172" spans="1:5" x14ac:dyDescent="0.3">
      <c r="A3172" s="148" t="s">
        <v>355</v>
      </c>
      <c r="B3172" s="148" t="s">
        <v>354</v>
      </c>
      <c r="C3172" s="149">
        <v>123.74</v>
      </c>
      <c r="D3172" t="str">
        <f t="shared" si="102"/>
        <v>4МР/ДУ-3/ММ-76/Втор-1</v>
      </c>
      <c r="E3172" t="str">
        <f t="shared" si="103"/>
        <v>Начисление услуг 00000005161 от 31.05.2024 23:59:59</v>
      </c>
    </row>
    <row r="3173" spans="1:5" x14ac:dyDescent="0.3">
      <c r="A3173" s="148" t="s">
        <v>707</v>
      </c>
      <c r="B3173" s="148"/>
      <c r="C3173" s="149">
        <v>123.74</v>
      </c>
      <c r="D3173" t="str">
        <f t="shared" si="102"/>
        <v>Начисление услуг 00000005161 от 31.05.2024 23:59:59</v>
      </c>
      <c r="E3173" t="str">
        <f t="shared" si="103"/>
        <v>л/с №0000001156142</v>
      </c>
    </row>
    <row r="3174" spans="1:5" x14ac:dyDescent="0.3">
      <c r="A3174" s="150" t="s">
        <v>885</v>
      </c>
      <c r="B3174" s="150"/>
      <c r="C3174" s="149">
        <v>123.74</v>
      </c>
      <c r="D3174" t="str">
        <f t="shared" si="102"/>
        <v>л/с №0000001156142</v>
      </c>
      <c r="E3174" t="str">
        <f t="shared" si="103"/>
        <v>4МР/ДУ-3/ММ-77/Втор</v>
      </c>
    </row>
    <row r="3175" spans="1:5" x14ac:dyDescent="0.3">
      <c r="A3175" s="148" t="s">
        <v>357</v>
      </c>
      <c r="B3175" s="148" t="s">
        <v>356</v>
      </c>
      <c r="C3175" s="149">
        <v>123.74</v>
      </c>
      <c r="D3175" t="str">
        <f t="shared" si="102"/>
        <v>4МР/ДУ-3/ММ-77/Втор</v>
      </c>
      <c r="E3175" t="str">
        <f t="shared" si="103"/>
        <v>Начисление услуг 00000005161 от 31.05.2024 23:59:59</v>
      </c>
    </row>
    <row r="3176" spans="1:5" x14ac:dyDescent="0.3">
      <c r="A3176" s="148" t="s">
        <v>708</v>
      </c>
      <c r="B3176" s="148"/>
      <c r="C3176" s="149">
        <v>123.74</v>
      </c>
      <c r="D3176" t="str">
        <f t="shared" si="102"/>
        <v>Начисление услуг 00000005161 от 31.05.2024 23:59:59</v>
      </c>
      <c r="E3176" t="str">
        <f t="shared" si="103"/>
        <v>л/с №0000000115226</v>
      </c>
    </row>
    <row r="3177" spans="1:5" x14ac:dyDescent="0.3">
      <c r="A3177" s="150" t="s">
        <v>885</v>
      </c>
      <c r="B3177" s="150"/>
      <c r="C3177" s="149">
        <v>123.74</v>
      </c>
      <c r="D3177" t="str">
        <f t="shared" si="102"/>
        <v>л/с №0000000115226</v>
      </c>
      <c r="E3177" t="str">
        <f t="shared" si="103"/>
        <v>4МР/ДУ-3/ММ-78/ВТОР1</v>
      </c>
    </row>
    <row r="3178" spans="1:5" x14ac:dyDescent="0.3">
      <c r="A3178" s="148" t="s">
        <v>358</v>
      </c>
      <c r="B3178" s="148" t="s">
        <v>359</v>
      </c>
      <c r="C3178" s="149">
        <v>123.74</v>
      </c>
      <c r="D3178" t="str">
        <f t="shared" si="102"/>
        <v>4МР/ДУ-3/ММ-78/ВТОР1</v>
      </c>
      <c r="E3178" t="str">
        <f t="shared" si="103"/>
        <v>Начисление услуг 00000005161 от 31.05.2024 23:59:59</v>
      </c>
    </row>
    <row r="3179" spans="1:5" x14ac:dyDescent="0.3">
      <c r="A3179" s="148" t="s">
        <v>709</v>
      </c>
      <c r="B3179" s="148"/>
      <c r="C3179" s="149">
        <v>123.74</v>
      </c>
      <c r="D3179" t="str">
        <f t="shared" si="102"/>
        <v>Начисление услуг 00000005161 от 31.05.2024 23:59:59</v>
      </c>
      <c r="E3179" t="str">
        <f t="shared" si="103"/>
        <v>л/с №0000000113765</v>
      </c>
    </row>
    <row r="3180" spans="1:5" x14ac:dyDescent="0.3">
      <c r="A3180" s="150" t="s">
        <v>885</v>
      </c>
      <c r="B3180" s="150"/>
      <c r="C3180" s="149">
        <v>123.74</v>
      </c>
      <c r="D3180" t="str">
        <f t="shared" si="102"/>
        <v>л/с №0000000113765</v>
      </c>
      <c r="E3180" t="str">
        <f t="shared" si="103"/>
        <v>4МР/ДУ-3/ММ-79/ВТОР</v>
      </c>
    </row>
    <row r="3181" spans="1:5" x14ac:dyDescent="0.3">
      <c r="A3181" s="148" t="s">
        <v>360</v>
      </c>
      <c r="B3181" s="148" t="s">
        <v>361</v>
      </c>
      <c r="C3181" s="149">
        <v>123.74</v>
      </c>
      <c r="D3181" t="str">
        <f t="shared" si="102"/>
        <v>4МР/ДУ-3/ММ-79/ВТОР</v>
      </c>
      <c r="E3181" t="str">
        <f t="shared" si="103"/>
        <v>Начисление услуг 00000005161 от 31.05.2024 23:59:59</v>
      </c>
    </row>
    <row r="3182" spans="1:5" x14ac:dyDescent="0.3">
      <c r="A3182" s="148" t="s">
        <v>710</v>
      </c>
      <c r="B3182" s="148"/>
      <c r="C3182" s="149">
        <v>123.74</v>
      </c>
      <c r="D3182" t="str">
        <f t="shared" si="102"/>
        <v>Начисление услуг 00000005161 от 31.05.2024 23:59:59</v>
      </c>
      <c r="E3182" t="str">
        <f t="shared" si="103"/>
        <v>л/с №0000000090694</v>
      </c>
    </row>
    <row r="3183" spans="1:5" x14ac:dyDescent="0.3">
      <c r="A3183" s="150" t="s">
        <v>885</v>
      </c>
      <c r="B3183" s="150"/>
      <c r="C3183" s="149">
        <v>123.74</v>
      </c>
      <c r="D3183" t="str">
        <f t="shared" si="102"/>
        <v>л/с №0000000090694</v>
      </c>
      <c r="E3183" t="str">
        <f t="shared" si="103"/>
        <v>4МР/ДУ-3/ММ-08</v>
      </c>
    </row>
    <row r="3184" spans="1:5" x14ac:dyDescent="0.3">
      <c r="A3184" s="148" t="s">
        <v>362</v>
      </c>
      <c r="B3184" s="148" t="s">
        <v>363</v>
      </c>
      <c r="C3184" s="149">
        <v>123.74</v>
      </c>
      <c r="D3184" t="str">
        <f t="shared" si="102"/>
        <v>4МР/ДУ-3/ММ-08</v>
      </c>
      <c r="E3184" t="str">
        <f t="shared" si="103"/>
        <v>Начисление услуг 00000005161 от 31.05.2024 23:59:59</v>
      </c>
    </row>
    <row r="3185" spans="1:5" x14ac:dyDescent="0.3">
      <c r="A3185" s="148" t="s">
        <v>711</v>
      </c>
      <c r="B3185" s="148"/>
      <c r="C3185" s="149">
        <v>123.74</v>
      </c>
      <c r="D3185" t="str">
        <f t="shared" si="102"/>
        <v>Начисление услуг 00000005161 от 31.05.2024 23:59:59</v>
      </c>
      <c r="E3185" t="str">
        <f t="shared" si="103"/>
        <v>л/с №0000000092059</v>
      </c>
    </row>
    <row r="3186" spans="1:5" x14ac:dyDescent="0.3">
      <c r="A3186" s="150" t="s">
        <v>885</v>
      </c>
      <c r="B3186" s="150"/>
      <c r="C3186" s="149">
        <v>123.74</v>
      </c>
      <c r="D3186" t="str">
        <f t="shared" si="102"/>
        <v>л/с №0000000092059</v>
      </c>
      <c r="E3186" t="str">
        <f t="shared" si="103"/>
        <v>4МР/ДУ-3/ММ-80</v>
      </c>
    </row>
    <row r="3187" spans="1:5" x14ac:dyDescent="0.3">
      <c r="A3187" s="148" t="s">
        <v>364</v>
      </c>
      <c r="B3187" s="148" t="s">
        <v>365</v>
      </c>
      <c r="C3187" s="149">
        <v>123.74</v>
      </c>
      <c r="D3187" t="str">
        <f t="shared" si="102"/>
        <v>4МР/ДУ-3/ММ-80</v>
      </c>
      <c r="E3187" t="str">
        <f t="shared" si="103"/>
        <v>Начисление услуг 00000005161 от 31.05.2024 23:59:59</v>
      </c>
    </row>
    <row r="3188" spans="1:5" x14ac:dyDescent="0.3">
      <c r="A3188" s="148" t="s">
        <v>712</v>
      </c>
      <c r="B3188" s="148"/>
      <c r="C3188" s="149">
        <v>123.74</v>
      </c>
      <c r="D3188" t="str">
        <f t="shared" si="102"/>
        <v>Начисление услуг 00000005161 от 31.05.2024 23:59:59</v>
      </c>
      <c r="E3188" t="str">
        <f t="shared" si="103"/>
        <v>л/с №0000000092183</v>
      </c>
    </row>
    <row r="3189" spans="1:5" x14ac:dyDescent="0.3">
      <c r="A3189" s="150" t="s">
        <v>885</v>
      </c>
      <c r="B3189" s="150"/>
      <c r="C3189" s="149">
        <v>123.74</v>
      </c>
      <c r="D3189" t="str">
        <f t="shared" si="102"/>
        <v>л/с №0000000092183</v>
      </c>
      <c r="E3189" t="str">
        <f t="shared" si="103"/>
        <v>4МР/ДУ-3/ММ-81</v>
      </c>
    </row>
    <row r="3190" spans="1:5" x14ac:dyDescent="0.3">
      <c r="A3190" s="148" t="s">
        <v>366</v>
      </c>
      <c r="B3190" s="148" t="s">
        <v>367</v>
      </c>
      <c r="C3190" s="149">
        <v>123.74</v>
      </c>
      <c r="D3190" t="str">
        <f t="shared" si="102"/>
        <v>4МР/ДУ-3/ММ-81</v>
      </c>
      <c r="E3190" t="str">
        <f t="shared" si="103"/>
        <v>Начисление услуг 00000005161 от 31.05.2024 23:59:59</v>
      </c>
    </row>
    <row r="3191" spans="1:5" x14ac:dyDescent="0.3">
      <c r="A3191" s="148" t="s">
        <v>713</v>
      </c>
      <c r="B3191" s="148"/>
      <c r="C3191" s="149">
        <v>123.74</v>
      </c>
      <c r="D3191" t="str">
        <f t="shared" si="102"/>
        <v>Начисление услуг 00000005161 от 31.05.2024 23:59:59</v>
      </c>
      <c r="E3191" t="str">
        <f t="shared" si="103"/>
        <v>л/с №0000000092447</v>
      </c>
    </row>
    <row r="3192" spans="1:5" x14ac:dyDescent="0.3">
      <c r="A3192" s="150" t="s">
        <v>885</v>
      </c>
      <c r="B3192" s="150"/>
      <c r="C3192" s="149">
        <v>123.74</v>
      </c>
      <c r="D3192" t="str">
        <f t="shared" si="102"/>
        <v>л/с №0000000092447</v>
      </c>
      <c r="E3192" t="str">
        <f t="shared" si="103"/>
        <v>4МР/ДУ-3/ММ-82</v>
      </c>
    </row>
    <row r="3193" spans="1:5" x14ac:dyDescent="0.3">
      <c r="A3193" s="148" t="s">
        <v>368</v>
      </c>
      <c r="B3193" s="148" t="s">
        <v>369</v>
      </c>
      <c r="C3193" s="149">
        <v>123.74</v>
      </c>
      <c r="D3193" t="str">
        <f t="shared" si="102"/>
        <v>4МР/ДУ-3/ММ-82</v>
      </c>
      <c r="E3193" t="str">
        <f t="shared" si="103"/>
        <v>Начисление услуг 00000005161 от 31.05.2024 23:59:59</v>
      </c>
    </row>
    <row r="3194" spans="1:5" x14ac:dyDescent="0.3">
      <c r="A3194" s="148" t="s">
        <v>714</v>
      </c>
      <c r="B3194" s="148"/>
      <c r="C3194" s="149">
        <v>123.74</v>
      </c>
      <c r="D3194" t="str">
        <f t="shared" si="102"/>
        <v>Начисление услуг 00000005161 от 31.05.2024 23:59:59</v>
      </c>
      <c r="E3194" t="str">
        <f t="shared" si="103"/>
        <v>л/с №0000000104285</v>
      </c>
    </row>
    <row r="3195" spans="1:5" x14ac:dyDescent="0.3">
      <c r="A3195" s="150" t="s">
        <v>885</v>
      </c>
      <c r="B3195" s="150"/>
      <c r="C3195" s="149">
        <v>123.74</v>
      </c>
      <c r="D3195" t="str">
        <f t="shared" si="102"/>
        <v>л/с №0000000104285</v>
      </c>
      <c r="E3195" t="str">
        <f t="shared" si="103"/>
        <v>4МР/ДУ-3/ММ-83</v>
      </c>
    </row>
    <row r="3196" spans="1:5" x14ac:dyDescent="0.3">
      <c r="A3196" s="148" t="s">
        <v>370</v>
      </c>
      <c r="B3196" s="148" t="s">
        <v>371</v>
      </c>
      <c r="C3196" s="149">
        <v>123.74</v>
      </c>
      <c r="D3196" t="str">
        <f t="shared" si="102"/>
        <v>4МР/ДУ-3/ММ-83</v>
      </c>
      <c r="E3196" t="str">
        <f t="shared" si="103"/>
        <v>Начисление услуг 00000005161 от 31.05.2024 23:59:59</v>
      </c>
    </row>
    <row r="3197" spans="1:5" x14ac:dyDescent="0.3">
      <c r="A3197" s="148" t="s">
        <v>715</v>
      </c>
      <c r="B3197" s="148"/>
      <c r="C3197" s="149">
        <v>123.74</v>
      </c>
      <c r="D3197" t="str">
        <f t="shared" si="102"/>
        <v>Начисление услуг 00000005161 от 31.05.2024 23:59:59</v>
      </c>
      <c r="E3197" t="str">
        <f t="shared" si="103"/>
        <v>л/с №0000000089532</v>
      </c>
    </row>
    <row r="3198" spans="1:5" x14ac:dyDescent="0.3">
      <c r="A3198" s="150" t="s">
        <v>885</v>
      </c>
      <c r="B3198" s="150"/>
      <c r="C3198" s="149">
        <v>123.74</v>
      </c>
      <c r="D3198" t="str">
        <f t="shared" si="102"/>
        <v>л/с №0000000089532</v>
      </c>
      <c r="E3198" t="str">
        <f t="shared" si="103"/>
        <v>4МР/ДУ-3/ММ-84</v>
      </c>
    </row>
    <row r="3199" spans="1:5" x14ac:dyDescent="0.3">
      <c r="A3199" s="148" t="s">
        <v>372</v>
      </c>
      <c r="B3199" s="148" t="s">
        <v>373</v>
      </c>
      <c r="C3199" s="149">
        <v>123.74</v>
      </c>
      <c r="D3199" t="str">
        <f t="shared" si="102"/>
        <v>4МР/ДУ-3/ММ-84</v>
      </c>
      <c r="E3199" t="str">
        <f t="shared" si="103"/>
        <v>Начисление услуг 00000005161 от 31.05.2024 23:59:59</v>
      </c>
    </row>
    <row r="3200" spans="1:5" x14ac:dyDescent="0.3">
      <c r="A3200" s="148" t="s">
        <v>716</v>
      </c>
      <c r="B3200" s="148"/>
      <c r="C3200" s="149">
        <v>123.74</v>
      </c>
      <c r="D3200" t="str">
        <f t="shared" si="102"/>
        <v>Начисление услуг 00000005161 от 31.05.2024 23:59:59</v>
      </c>
      <c r="E3200" t="str">
        <f t="shared" si="103"/>
        <v>л/с №0000000090503</v>
      </c>
    </row>
    <row r="3201" spans="1:5" x14ac:dyDescent="0.3">
      <c r="A3201" s="150" t="s">
        <v>885</v>
      </c>
      <c r="B3201" s="150"/>
      <c r="C3201" s="149">
        <v>123.74</v>
      </c>
      <c r="D3201" t="str">
        <f t="shared" si="102"/>
        <v>л/с №0000000090503</v>
      </c>
      <c r="E3201" t="str">
        <f t="shared" si="103"/>
        <v>4МР/ДУ-3/ММ-85</v>
      </c>
    </row>
    <row r="3202" spans="1:5" x14ac:dyDescent="0.3">
      <c r="A3202" s="148" t="s">
        <v>374</v>
      </c>
      <c r="B3202" s="148" t="s">
        <v>375</v>
      </c>
      <c r="C3202" s="149">
        <v>123.74</v>
      </c>
      <c r="D3202" t="str">
        <f t="shared" si="102"/>
        <v>4МР/ДУ-3/ММ-85</v>
      </c>
      <c r="E3202" t="str">
        <f t="shared" si="103"/>
        <v>Начисление услуг 00000005161 от 31.05.2024 23:59:59</v>
      </c>
    </row>
    <row r="3203" spans="1:5" x14ac:dyDescent="0.3">
      <c r="A3203" s="148" t="s">
        <v>717</v>
      </c>
      <c r="B3203" s="148"/>
      <c r="C3203" s="149">
        <v>123.74</v>
      </c>
      <c r="D3203" t="str">
        <f t="shared" si="102"/>
        <v>Начисление услуг 00000005161 от 31.05.2024 23:59:59</v>
      </c>
      <c r="E3203" t="str">
        <f t="shared" si="103"/>
        <v>л/с №0000000090504</v>
      </c>
    </row>
    <row r="3204" spans="1:5" x14ac:dyDescent="0.3">
      <c r="A3204" s="150" t="s">
        <v>885</v>
      </c>
      <c r="B3204" s="150"/>
      <c r="C3204" s="149">
        <v>123.74</v>
      </c>
      <c r="D3204" t="str">
        <f t="shared" si="102"/>
        <v>л/с №0000000090504</v>
      </c>
      <c r="E3204" t="str">
        <f t="shared" si="103"/>
        <v>4МР/ДУ-3/ММ-86</v>
      </c>
    </row>
    <row r="3205" spans="1:5" x14ac:dyDescent="0.3">
      <c r="A3205" s="148" t="s">
        <v>376</v>
      </c>
      <c r="B3205" s="148" t="s">
        <v>377</v>
      </c>
      <c r="C3205" s="149">
        <v>123.74</v>
      </c>
      <c r="D3205" t="str">
        <f t="shared" si="102"/>
        <v>4МР/ДУ-3/ММ-86</v>
      </c>
      <c r="E3205" t="str">
        <f t="shared" si="103"/>
        <v>Начисление услуг 00000005161 от 31.05.2024 23:59:59</v>
      </c>
    </row>
    <row r="3206" spans="1:5" x14ac:dyDescent="0.3">
      <c r="A3206" s="148" t="s">
        <v>718</v>
      </c>
      <c r="B3206" s="148"/>
      <c r="C3206" s="149">
        <v>123.74</v>
      </c>
      <c r="D3206" t="str">
        <f t="shared" si="102"/>
        <v>Начисление услуг 00000005161 от 31.05.2024 23:59:59</v>
      </c>
      <c r="E3206" t="str">
        <f t="shared" si="103"/>
        <v>л/с №0000000089533</v>
      </c>
    </row>
    <row r="3207" spans="1:5" x14ac:dyDescent="0.3">
      <c r="A3207" s="150" t="s">
        <v>885</v>
      </c>
      <c r="B3207" s="150"/>
      <c r="C3207" s="149">
        <v>123.74</v>
      </c>
      <c r="D3207" t="str">
        <f t="shared" si="102"/>
        <v>л/с №0000000089533</v>
      </c>
      <c r="E3207" t="str">
        <f t="shared" si="103"/>
        <v>4МР/ДУ-3/ММ-87</v>
      </c>
    </row>
    <row r="3208" spans="1:5" x14ac:dyDescent="0.3">
      <c r="A3208" s="148" t="s">
        <v>378</v>
      </c>
      <c r="B3208" s="148" t="s">
        <v>379</v>
      </c>
      <c r="C3208" s="149">
        <v>123.74</v>
      </c>
      <c r="D3208" t="str">
        <f t="shared" si="102"/>
        <v>4МР/ДУ-3/ММ-87</v>
      </c>
      <c r="E3208" t="str">
        <f t="shared" si="103"/>
        <v>Начисление услуг 00000005161 от 31.05.2024 23:59:59</v>
      </c>
    </row>
    <row r="3209" spans="1:5" x14ac:dyDescent="0.3">
      <c r="A3209" s="148" t="s">
        <v>719</v>
      </c>
      <c r="B3209" s="148"/>
      <c r="C3209" s="149">
        <v>123.74</v>
      </c>
      <c r="D3209" t="str">
        <f t="shared" si="102"/>
        <v>Начисление услуг 00000005161 от 31.05.2024 23:59:59</v>
      </c>
      <c r="E3209" t="str">
        <f t="shared" si="103"/>
        <v>л/с №0000000130348</v>
      </c>
    </row>
    <row r="3210" spans="1:5" x14ac:dyDescent="0.3">
      <c r="A3210" s="150" t="s">
        <v>885</v>
      </c>
      <c r="B3210" s="150"/>
      <c r="C3210" s="149">
        <v>123.74</v>
      </c>
      <c r="D3210" t="str">
        <f t="shared" ref="D3210:D3273" si="104">A3211</f>
        <v>л/с №0000000130348</v>
      </c>
      <c r="E3210" t="str">
        <f t="shared" ref="E3210:E3273" si="105">A3212</f>
        <v>МР/ДУ-3/ММ-88</v>
      </c>
    </row>
    <row r="3211" spans="1:5" x14ac:dyDescent="0.3">
      <c r="A3211" s="148" t="s">
        <v>380</v>
      </c>
      <c r="B3211" s="148" t="s">
        <v>381</v>
      </c>
      <c r="C3211" s="149">
        <v>123.74</v>
      </c>
      <c r="D3211" t="str">
        <f t="shared" si="104"/>
        <v>МР/ДУ-3/ММ-88</v>
      </c>
      <c r="E3211" t="str">
        <f t="shared" si="105"/>
        <v>Начисление услуг 00000005161 от 31.05.2024 23:59:59</v>
      </c>
    </row>
    <row r="3212" spans="1:5" x14ac:dyDescent="0.3">
      <c r="A3212" s="148" t="s">
        <v>720</v>
      </c>
      <c r="B3212" s="148"/>
      <c r="C3212" s="149">
        <v>123.74</v>
      </c>
      <c r="D3212" t="str">
        <f t="shared" si="104"/>
        <v>Начисление услуг 00000005161 от 31.05.2024 23:59:59</v>
      </c>
      <c r="E3212" t="str">
        <f t="shared" si="105"/>
        <v>л/с №0000000092365</v>
      </c>
    </row>
    <row r="3213" spans="1:5" x14ac:dyDescent="0.3">
      <c r="A3213" s="150" t="s">
        <v>885</v>
      </c>
      <c r="B3213" s="150"/>
      <c r="C3213" s="149">
        <v>123.74</v>
      </c>
      <c r="D3213" t="str">
        <f t="shared" si="104"/>
        <v>л/с №0000000092365</v>
      </c>
      <c r="E3213" t="str">
        <f t="shared" si="105"/>
        <v>4МР/ДУ-3/ММ-89</v>
      </c>
    </row>
    <row r="3214" spans="1:5" x14ac:dyDescent="0.3">
      <c r="A3214" s="148" t="s">
        <v>382</v>
      </c>
      <c r="B3214" s="148" t="s">
        <v>383</v>
      </c>
      <c r="C3214" s="149">
        <v>123.74</v>
      </c>
      <c r="D3214" t="str">
        <f t="shared" si="104"/>
        <v>4МР/ДУ-3/ММ-89</v>
      </c>
      <c r="E3214" t="str">
        <f t="shared" si="105"/>
        <v>Начисление услуг 00000005161 от 31.05.2024 23:59:59</v>
      </c>
    </row>
    <row r="3215" spans="1:5" x14ac:dyDescent="0.3">
      <c r="A3215" s="148" t="s">
        <v>721</v>
      </c>
      <c r="B3215" s="148"/>
      <c r="C3215" s="149">
        <v>123.74</v>
      </c>
      <c r="D3215" t="str">
        <f t="shared" si="104"/>
        <v>Начисление услуг 00000005161 от 31.05.2024 23:59:59</v>
      </c>
      <c r="E3215" t="str">
        <f t="shared" si="105"/>
        <v>л/с №0000000089486</v>
      </c>
    </row>
    <row r="3216" spans="1:5" x14ac:dyDescent="0.3">
      <c r="A3216" s="150" t="s">
        <v>885</v>
      </c>
      <c r="B3216" s="150"/>
      <c r="C3216" s="149">
        <v>123.74</v>
      </c>
      <c r="D3216" t="str">
        <f t="shared" si="104"/>
        <v>л/с №0000000089486</v>
      </c>
      <c r="E3216" t="str">
        <f t="shared" si="105"/>
        <v>4МР/ДУ-3/ММ-09</v>
      </c>
    </row>
    <row r="3217" spans="1:5" x14ac:dyDescent="0.3">
      <c r="A3217" s="148" t="s">
        <v>384</v>
      </c>
      <c r="B3217" s="148" t="s">
        <v>385</v>
      </c>
      <c r="C3217" s="149">
        <v>123.74</v>
      </c>
      <c r="D3217" t="str">
        <f t="shared" si="104"/>
        <v>4МР/ДУ-3/ММ-09</v>
      </c>
      <c r="E3217" t="str">
        <f t="shared" si="105"/>
        <v>Начисление услуг 00000005161 от 31.05.2024 23:59:59</v>
      </c>
    </row>
    <row r="3218" spans="1:5" x14ac:dyDescent="0.3">
      <c r="A3218" s="148" t="s">
        <v>722</v>
      </c>
      <c r="B3218" s="148"/>
      <c r="C3218" s="149">
        <v>123.74</v>
      </c>
      <c r="D3218" t="str">
        <f t="shared" si="104"/>
        <v>Начисление услуг 00000005161 от 31.05.2024 23:59:59</v>
      </c>
      <c r="E3218" t="str">
        <f t="shared" si="105"/>
        <v>л/с №0000000089534</v>
      </c>
    </row>
    <row r="3219" spans="1:5" x14ac:dyDescent="0.3">
      <c r="A3219" s="150" t="s">
        <v>885</v>
      </c>
      <c r="B3219" s="150"/>
      <c r="C3219" s="149">
        <v>123.74</v>
      </c>
      <c r="D3219" t="str">
        <f t="shared" si="104"/>
        <v>л/с №0000000089534</v>
      </c>
      <c r="E3219" t="str">
        <f t="shared" si="105"/>
        <v>4МР/ДУ-3/ММ-90</v>
      </c>
    </row>
    <row r="3220" spans="1:5" x14ac:dyDescent="0.3">
      <c r="A3220" s="148" t="s">
        <v>386</v>
      </c>
      <c r="B3220" s="148" t="s">
        <v>387</v>
      </c>
      <c r="C3220" s="149">
        <v>123.74</v>
      </c>
      <c r="D3220" t="str">
        <f t="shared" si="104"/>
        <v>4МР/ДУ-3/ММ-90</v>
      </c>
      <c r="E3220" t="str">
        <f t="shared" si="105"/>
        <v>Начисление услуг 00000005161 от 31.05.2024 23:59:59</v>
      </c>
    </row>
    <row r="3221" spans="1:5" x14ac:dyDescent="0.3">
      <c r="A3221" s="148" t="s">
        <v>723</v>
      </c>
      <c r="B3221" s="148"/>
      <c r="C3221" s="149">
        <v>123.74</v>
      </c>
      <c r="D3221" t="str">
        <f t="shared" si="104"/>
        <v>Начисление услуг 00000005161 от 31.05.2024 23:59:59</v>
      </c>
      <c r="E3221" t="str">
        <f t="shared" si="105"/>
        <v>л/с №0000000147063</v>
      </c>
    </row>
    <row r="3222" spans="1:5" x14ac:dyDescent="0.3">
      <c r="A3222" s="150" t="s">
        <v>885</v>
      </c>
      <c r="B3222" s="150"/>
      <c r="C3222" s="149">
        <v>123.74</v>
      </c>
      <c r="D3222" t="str">
        <f t="shared" si="104"/>
        <v>л/с №0000000147063</v>
      </c>
      <c r="E3222" t="str">
        <f t="shared" si="105"/>
        <v>4МР/ДУ-3/ММ-91/ВТОР</v>
      </c>
    </row>
    <row r="3223" spans="1:5" x14ac:dyDescent="0.3">
      <c r="A3223" s="148" t="s">
        <v>388</v>
      </c>
      <c r="B3223" s="148" t="s">
        <v>389</v>
      </c>
      <c r="C3223" s="149">
        <v>123.74</v>
      </c>
      <c r="D3223" t="str">
        <f t="shared" si="104"/>
        <v>4МР/ДУ-3/ММ-91/ВТОР</v>
      </c>
      <c r="E3223" t="str">
        <f t="shared" si="105"/>
        <v>Начисление услуг 00000005161 от 31.05.2024 23:59:59</v>
      </c>
    </row>
    <row r="3224" spans="1:5" x14ac:dyDescent="0.3">
      <c r="A3224" s="148" t="s">
        <v>724</v>
      </c>
      <c r="B3224" s="148"/>
      <c r="C3224" s="149">
        <v>123.74</v>
      </c>
      <c r="D3224" t="str">
        <f t="shared" si="104"/>
        <v>Начисление услуг 00000005161 от 31.05.2024 23:59:59</v>
      </c>
      <c r="E3224" t="str">
        <f t="shared" si="105"/>
        <v>л/с №0000000089535</v>
      </c>
    </row>
    <row r="3225" spans="1:5" x14ac:dyDescent="0.3">
      <c r="A3225" s="150" t="s">
        <v>885</v>
      </c>
      <c r="B3225" s="150"/>
      <c r="C3225" s="149">
        <v>123.74</v>
      </c>
      <c r="D3225" t="str">
        <f t="shared" si="104"/>
        <v>л/с №0000000089535</v>
      </c>
      <c r="E3225" t="str">
        <f t="shared" si="105"/>
        <v>4МР/ДУ-3/ММ-92</v>
      </c>
    </row>
    <row r="3226" spans="1:5" x14ac:dyDescent="0.3">
      <c r="A3226" s="148" t="s">
        <v>390</v>
      </c>
      <c r="B3226" s="148" t="s">
        <v>391</v>
      </c>
      <c r="C3226" s="149">
        <v>123.74</v>
      </c>
      <c r="D3226" t="str">
        <f t="shared" si="104"/>
        <v>4МР/ДУ-3/ММ-92</v>
      </c>
      <c r="E3226" t="str">
        <f t="shared" si="105"/>
        <v>Начисление услуг 00000005161 от 31.05.2024 23:59:59</v>
      </c>
    </row>
    <row r="3227" spans="1:5" x14ac:dyDescent="0.3">
      <c r="A3227" s="148" t="s">
        <v>725</v>
      </c>
      <c r="B3227" s="148"/>
      <c r="C3227" s="149">
        <v>123.74</v>
      </c>
      <c r="D3227" t="str">
        <f t="shared" si="104"/>
        <v>Начисление услуг 00000005161 от 31.05.2024 23:59:59</v>
      </c>
      <c r="E3227" t="str">
        <f t="shared" si="105"/>
        <v>л/с №0000000089536</v>
      </c>
    </row>
    <row r="3228" spans="1:5" x14ac:dyDescent="0.3">
      <c r="A3228" s="150" t="s">
        <v>885</v>
      </c>
      <c r="B3228" s="150"/>
      <c r="C3228" s="149">
        <v>123.74</v>
      </c>
      <c r="D3228" t="str">
        <f t="shared" si="104"/>
        <v>л/с №0000000089536</v>
      </c>
      <c r="E3228" t="str">
        <f t="shared" si="105"/>
        <v>4МР/ДУ-3/ММ-93</v>
      </c>
    </row>
    <row r="3229" spans="1:5" x14ac:dyDescent="0.3">
      <c r="A3229" s="148" t="s">
        <v>392</v>
      </c>
      <c r="B3229" s="148" t="s">
        <v>393</v>
      </c>
      <c r="C3229" s="149">
        <v>123.74</v>
      </c>
      <c r="D3229" t="str">
        <f t="shared" si="104"/>
        <v>4МР/ДУ-3/ММ-93</v>
      </c>
      <c r="E3229" t="str">
        <f t="shared" si="105"/>
        <v>Начисление услуг 00000005161 от 31.05.2024 23:59:59</v>
      </c>
    </row>
    <row r="3230" spans="1:5" x14ac:dyDescent="0.3">
      <c r="A3230" s="148" t="s">
        <v>726</v>
      </c>
      <c r="B3230" s="148"/>
      <c r="C3230" s="149">
        <v>123.74</v>
      </c>
      <c r="D3230" t="str">
        <f t="shared" si="104"/>
        <v>Начисление услуг 00000005161 от 31.05.2024 23:59:59</v>
      </c>
      <c r="E3230" t="str">
        <f t="shared" si="105"/>
        <v>л/с №0000000104546</v>
      </c>
    </row>
    <row r="3231" spans="1:5" x14ac:dyDescent="0.3">
      <c r="A3231" s="150" t="s">
        <v>885</v>
      </c>
      <c r="B3231" s="150"/>
      <c r="C3231" s="149">
        <v>123.74</v>
      </c>
      <c r="D3231" t="str">
        <f t="shared" si="104"/>
        <v>л/с №0000000104546</v>
      </c>
      <c r="E3231" t="str">
        <f t="shared" si="105"/>
        <v>4МР/ДУ-3/ММ-94</v>
      </c>
    </row>
    <row r="3232" spans="1:5" x14ac:dyDescent="0.3">
      <c r="A3232" s="148" t="s">
        <v>394</v>
      </c>
      <c r="B3232" s="148" t="s">
        <v>395</v>
      </c>
      <c r="C3232" s="149">
        <v>123.74</v>
      </c>
      <c r="D3232" t="str">
        <f t="shared" si="104"/>
        <v>4МР/ДУ-3/ММ-94</v>
      </c>
      <c r="E3232" t="str">
        <f t="shared" si="105"/>
        <v>Начисление услуг 00000005161 от 31.05.2024 23:59:59</v>
      </c>
    </row>
    <row r="3233" spans="1:5" x14ac:dyDescent="0.3">
      <c r="A3233" s="148" t="s">
        <v>727</v>
      </c>
      <c r="B3233" s="148"/>
      <c r="C3233" s="149">
        <v>123.74</v>
      </c>
      <c r="D3233" t="str">
        <f t="shared" si="104"/>
        <v>Начисление услуг 00000005161 от 31.05.2024 23:59:59</v>
      </c>
      <c r="E3233" t="str">
        <f t="shared" si="105"/>
        <v>л/с №0000000095977</v>
      </c>
    </row>
    <row r="3234" spans="1:5" x14ac:dyDescent="0.3">
      <c r="A3234" s="150" t="s">
        <v>885</v>
      </c>
      <c r="B3234" s="150"/>
      <c r="C3234" s="149">
        <v>123.74</v>
      </c>
      <c r="D3234" t="str">
        <f t="shared" si="104"/>
        <v>л/с №0000000095977</v>
      </c>
      <c r="E3234" t="str">
        <f t="shared" si="105"/>
        <v>4МР/ДУ-3/ММ-95/ВТОР</v>
      </c>
    </row>
    <row r="3235" spans="1:5" x14ac:dyDescent="0.3">
      <c r="A3235" s="148" t="s">
        <v>396</v>
      </c>
      <c r="B3235" s="148" t="s">
        <v>397</v>
      </c>
      <c r="C3235" s="149">
        <v>123.74</v>
      </c>
      <c r="D3235" t="str">
        <f t="shared" si="104"/>
        <v>4МР/ДУ-3/ММ-95/ВТОР</v>
      </c>
      <c r="E3235" t="str">
        <f t="shared" si="105"/>
        <v>Начисление услуг 00000005161 от 31.05.2024 23:59:59</v>
      </c>
    </row>
    <row r="3236" spans="1:5" x14ac:dyDescent="0.3">
      <c r="A3236" s="148" t="s">
        <v>728</v>
      </c>
      <c r="B3236" s="148"/>
      <c r="C3236" s="149">
        <v>123.74</v>
      </c>
      <c r="D3236" t="str">
        <f t="shared" si="104"/>
        <v>Начисление услуг 00000005161 от 31.05.2024 23:59:59</v>
      </c>
      <c r="E3236" t="str">
        <f t="shared" si="105"/>
        <v>л/с №0000000093924</v>
      </c>
    </row>
    <row r="3237" spans="1:5" x14ac:dyDescent="0.3">
      <c r="A3237" s="150" t="s">
        <v>885</v>
      </c>
      <c r="B3237" s="150"/>
      <c r="C3237" s="149">
        <v>123.74</v>
      </c>
      <c r="D3237" t="str">
        <f t="shared" si="104"/>
        <v>л/с №0000000093924</v>
      </c>
      <c r="E3237" t="str">
        <f t="shared" si="105"/>
        <v>4МР/ДУ-3/КЛ-10</v>
      </c>
    </row>
    <row r="3238" spans="1:5" x14ac:dyDescent="0.3">
      <c r="A3238" s="148" t="s">
        <v>398</v>
      </c>
      <c r="B3238" s="148" t="s">
        <v>399</v>
      </c>
      <c r="C3238" s="149">
        <v>31.63</v>
      </c>
      <c r="D3238" t="str">
        <f t="shared" si="104"/>
        <v>4МР/ДУ-3/КЛ-10</v>
      </c>
      <c r="E3238" t="str">
        <f t="shared" si="105"/>
        <v>Начисление услуг 00000005161 от 31.05.2024 23:59:59</v>
      </c>
    </row>
    <row r="3239" spans="1:5" x14ac:dyDescent="0.3">
      <c r="A3239" s="148" t="s">
        <v>729</v>
      </c>
      <c r="B3239" s="148"/>
      <c r="C3239" s="149">
        <v>31.63</v>
      </c>
      <c r="D3239" t="str">
        <f t="shared" si="104"/>
        <v>Начисление услуг 00000005161 от 31.05.2024 23:59:59</v>
      </c>
      <c r="E3239" t="str">
        <f t="shared" si="105"/>
        <v>л/с №0000000093925</v>
      </c>
    </row>
    <row r="3240" spans="1:5" x14ac:dyDescent="0.3">
      <c r="A3240" s="150" t="s">
        <v>885</v>
      </c>
      <c r="B3240" s="150"/>
      <c r="C3240" s="149">
        <v>31.63</v>
      </c>
      <c r="D3240" t="str">
        <f t="shared" si="104"/>
        <v>л/с №0000000093925</v>
      </c>
      <c r="E3240" t="str">
        <f t="shared" si="105"/>
        <v>4МР/ДУ-3/КЛ-11</v>
      </c>
    </row>
    <row r="3241" spans="1:5" x14ac:dyDescent="0.3">
      <c r="A3241" s="148" t="s">
        <v>400</v>
      </c>
      <c r="B3241" s="148" t="s">
        <v>401</v>
      </c>
      <c r="C3241" s="149">
        <v>31.63</v>
      </c>
      <c r="D3241" t="str">
        <f t="shared" si="104"/>
        <v>4МР/ДУ-3/КЛ-11</v>
      </c>
      <c r="E3241" t="str">
        <f t="shared" si="105"/>
        <v>Начисление услуг 00000005161 от 31.05.2024 23:59:59</v>
      </c>
    </row>
    <row r="3242" spans="1:5" x14ac:dyDescent="0.3">
      <c r="A3242" s="148" t="s">
        <v>730</v>
      </c>
      <c r="B3242" s="148"/>
      <c r="C3242" s="149">
        <v>31.63</v>
      </c>
      <c r="D3242" t="str">
        <f t="shared" si="104"/>
        <v>Начисление услуг 00000005161 от 31.05.2024 23:59:59</v>
      </c>
      <c r="E3242" t="str">
        <f t="shared" si="105"/>
        <v>л/с №0000000093705</v>
      </c>
    </row>
    <row r="3243" spans="1:5" x14ac:dyDescent="0.3">
      <c r="A3243" s="150" t="s">
        <v>885</v>
      </c>
      <c r="B3243" s="150"/>
      <c r="C3243" s="149">
        <v>31.63</v>
      </c>
      <c r="D3243" t="str">
        <f t="shared" si="104"/>
        <v>л/с №0000000093705</v>
      </c>
      <c r="E3243" t="str">
        <f t="shared" si="105"/>
        <v>4МР/ДУ-3/КЛ-12</v>
      </c>
    </row>
    <row r="3244" spans="1:5" x14ac:dyDescent="0.3">
      <c r="A3244" s="148" t="s">
        <v>402</v>
      </c>
      <c r="B3244" s="148" t="s">
        <v>403</v>
      </c>
      <c r="C3244" s="149">
        <v>31.63</v>
      </c>
      <c r="D3244" t="str">
        <f t="shared" si="104"/>
        <v>4МР/ДУ-3/КЛ-12</v>
      </c>
      <c r="E3244" t="str">
        <f t="shared" si="105"/>
        <v>Начисление услуг 00000005161 от 31.05.2024 23:59:59</v>
      </c>
    </row>
    <row r="3245" spans="1:5" x14ac:dyDescent="0.3">
      <c r="A3245" s="148" t="s">
        <v>731</v>
      </c>
      <c r="B3245" s="148"/>
      <c r="C3245" s="149">
        <v>31.63</v>
      </c>
      <c r="D3245" t="str">
        <f t="shared" si="104"/>
        <v>Начисление услуг 00000005161 от 31.05.2024 23:59:59</v>
      </c>
      <c r="E3245" t="str">
        <f t="shared" si="105"/>
        <v>л/с №0000000094407</v>
      </c>
    </row>
    <row r="3246" spans="1:5" x14ac:dyDescent="0.3">
      <c r="A3246" s="150" t="s">
        <v>885</v>
      </c>
      <c r="B3246" s="150"/>
      <c r="C3246" s="149">
        <v>31.63</v>
      </c>
      <c r="D3246" t="str">
        <f t="shared" si="104"/>
        <v>л/с №0000000094407</v>
      </c>
      <c r="E3246" t="str">
        <f t="shared" si="105"/>
        <v>4МР/ДУ-3/КЛ-13</v>
      </c>
    </row>
    <row r="3247" spans="1:5" x14ac:dyDescent="0.3">
      <c r="A3247" s="148" t="s">
        <v>404</v>
      </c>
      <c r="B3247" s="148" t="s">
        <v>405</v>
      </c>
      <c r="C3247" s="149">
        <v>31.63</v>
      </c>
      <c r="D3247" t="str">
        <f t="shared" si="104"/>
        <v>4МР/ДУ-3/КЛ-13</v>
      </c>
      <c r="E3247" t="str">
        <f t="shared" si="105"/>
        <v>Начисление услуг 00000005161 от 31.05.2024 23:59:59</v>
      </c>
    </row>
    <row r="3248" spans="1:5" x14ac:dyDescent="0.3">
      <c r="A3248" s="148" t="s">
        <v>732</v>
      </c>
      <c r="B3248" s="148"/>
      <c r="C3248" s="149">
        <v>31.63</v>
      </c>
      <c r="D3248" t="str">
        <f t="shared" si="104"/>
        <v>Начисление услуг 00000005161 от 31.05.2024 23:59:59</v>
      </c>
      <c r="E3248" t="str">
        <f t="shared" si="105"/>
        <v>л/с №0000000094848</v>
      </c>
    </row>
    <row r="3249" spans="1:5" x14ac:dyDescent="0.3">
      <c r="A3249" s="150" t="s">
        <v>885</v>
      </c>
      <c r="B3249" s="150"/>
      <c r="C3249" s="149">
        <v>31.63</v>
      </c>
      <c r="D3249" t="str">
        <f t="shared" si="104"/>
        <v>л/с №0000000094848</v>
      </c>
      <c r="E3249" t="str">
        <f t="shared" si="105"/>
        <v>4МР/ДУ-3/КЛ-14</v>
      </c>
    </row>
    <row r="3250" spans="1:5" x14ac:dyDescent="0.3">
      <c r="A3250" s="148" t="s">
        <v>406</v>
      </c>
      <c r="B3250" s="148" t="s">
        <v>407</v>
      </c>
      <c r="C3250" s="149">
        <v>48.38</v>
      </c>
      <c r="D3250" t="str">
        <f t="shared" si="104"/>
        <v>4МР/ДУ-3/КЛ-14</v>
      </c>
      <c r="E3250" t="str">
        <f t="shared" si="105"/>
        <v>Начисление услуг 00000005161 от 31.05.2024 23:59:59</v>
      </c>
    </row>
    <row r="3251" spans="1:5" x14ac:dyDescent="0.3">
      <c r="A3251" s="148" t="s">
        <v>733</v>
      </c>
      <c r="B3251" s="148"/>
      <c r="C3251" s="149">
        <v>48.38</v>
      </c>
      <c r="D3251" t="str">
        <f t="shared" si="104"/>
        <v>Начисление услуг 00000005161 от 31.05.2024 23:59:59</v>
      </c>
      <c r="E3251" t="str">
        <f t="shared" si="105"/>
        <v>л/с №0000000093699</v>
      </c>
    </row>
    <row r="3252" spans="1:5" x14ac:dyDescent="0.3">
      <c r="A3252" s="150" t="s">
        <v>885</v>
      </c>
      <c r="B3252" s="150"/>
      <c r="C3252" s="149">
        <v>48.38</v>
      </c>
      <c r="D3252" t="str">
        <f t="shared" si="104"/>
        <v>л/с №0000000093699</v>
      </c>
      <c r="E3252" t="str">
        <f t="shared" si="105"/>
        <v>4МР/ДУ-3/КЛ-15</v>
      </c>
    </row>
    <row r="3253" spans="1:5" x14ac:dyDescent="0.3">
      <c r="A3253" s="148" t="s">
        <v>408</v>
      </c>
      <c r="B3253" s="148" t="s">
        <v>409</v>
      </c>
      <c r="C3253" s="149">
        <v>26.05</v>
      </c>
      <c r="D3253" t="str">
        <f t="shared" si="104"/>
        <v>4МР/ДУ-3/КЛ-15</v>
      </c>
      <c r="E3253" t="str">
        <f t="shared" si="105"/>
        <v>Начисление услуг 00000005161 от 31.05.2024 23:59:59</v>
      </c>
    </row>
    <row r="3254" spans="1:5" x14ac:dyDescent="0.3">
      <c r="A3254" s="148" t="s">
        <v>734</v>
      </c>
      <c r="B3254" s="148"/>
      <c r="C3254" s="149">
        <v>26.05</v>
      </c>
      <c r="D3254" t="str">
        <f t="shared" si="104"/>
        <v>Начисление услуг 00000005161 от 31.05.2024 23:59:59</v>
      </c>
      <c r="E3254" t="str">
        <f t="shared" si="105"/>
        <v>л/с №0000000095818</v>
      </c>
    </row>
    <row r="3255" spans="1:5" x14ac:dyDescent="0.3">
      <c r="A3255" s="150" t="s">
        <v>885</v>
      </c>
      <c r="B3255" s="150"/>
      <c r="C3255" s="149">
        <v>26.05</v>
      </c>
      <c r="D3255" t="str">
        <f t="shared" si="104"/>
        <v>л/с №0000000095818</v>
      </c>
      <c r="E3255" t="str">
        <f t="shared" si="105"/>
        <v>4МР/ДУ-3/КЛ-16</v>
      </c>
    </row>
    <row r="3256" spans="1:5" x14ac:dyDescent="0.3">
      <c r="A3256" s="148" t="s">
        <v>410</v>
      </c>
      <c r="B3256" s="148" t="s">
        <v>411</v>
      </c>
      <c r="C3256" s="149">
        <v>25.12</v>
      </c>
      <c r="D3256" t="str">
        <f t="shared" si="104"/>
        <v>4МР/ДУ-3/КЛ-16</v>
      </c>
      <c r="E3256" t="str">
        <f t="shared" si="105"/>
        <v>Начисление услуг 00000005161 от 31.05.2024 23:59:59</v>
      </c>
    </row>
    <row r="3257" spans="1:5" x14ac:dyDescent="0.3">
      <c r="A3257" s="148" t="s">
        <v>735</v>
      </c>
      <c r="B3257" s="148"/>
      <c r="C3257" s="149">
        <v>25.12</v>
      </c>
      <c r="D3257" t="str">
        <f t="shared" si="104"/>
        <v>Начисление услуг 00000005161 от 31.05.2024 23:59:59</v>
      </c>
      <c r="E3257" t="str">
        <f t="shared" si="105"/>
        <v>л/с №0000000095816</v>
      </c>
    </row>
    <row r="3258" spans="1:5" x14ac:dyDescent="0.3">
      <c r="A3258" s="150" t="s">
        <v>885</v>
      </c>
      <c r="B3258" s="150"/>
      <c r="C3258" s="149">
        <v>25.12</v>
      </c>
      <c r="D3258" t="str">
        <f t="shared" si="104"/>
        <v>л/с №0000000095816</v>
      </c>
      <c r="E3258" t="str">
        <f t="shared" si="105"/>
        <v>4МР/ДУ-3/КЛ-17</v>
      </c>
    </row>
    <row r="3259" spans="1:5" x14ac:dyDescent="0.3">
      <c r="A3259" s="148" t="s">
        <v>412</v>
      </c>
      <c r="B3259" s="148" t="s">
        <v>413</v>
      </c>
      <c r="C3259" s="149">
        <v>25.12</v>
      </c>
      <c r="D3259" t="str">
        <f t="shared" si="104"/>
        <v>4МР/ДУ-3/КЛ-17</v>
      </c>
      <c r="E3259" t="str">
        <f t="shared" si="105"/>
        <v>Начисление услуг 00000005161 от 31.05.2024 23:59:59</v>
      </c>
    </row>
    <row r="3260" spans="1:5" x14ac:dyDescent="0.3">
      <c r="A3260" s="148" t="s">
        <v>736</v>
      </c>
      <c r="B3260" s="148"/>
      <c r="C3260" s="149">
        <v>25.12</v>
      </c>
      <c r="D3260" t="str">
        <f t="shared" si="104"/>
        <v>Начисление услуг 00000005161 от 31.05.2024 23:59:59</v>
      </c>
      <c r="E3260" t="str">
        <f t="shared" si="105"/>
        <v>л/с №0000000095817</v>
      </c>
    </row>
    <row r="3261" spans="1:5" x14ac:dyDescent="0.3">
      <c r="A3261" s="150" t="s">
        <v>885</v>
      </c>
      <c r="B3261" s="150"/>
      <c r="C3261" s="149">
        <v>25.12</v>
      </c>
      <c r="D3261" t="str">
        <f t="shared" si="104"/>
        <v>л/с №0000000095817</v>
      </c>
      <c r="E3261" t="str">
        <f t="shared" si="105"/>
        <v>4МР/ДУ-3/КЛ-18</v>
      </c>
    </row>
    <row r="3262" spans="1:5" x14ac:dyDescent="0.3">
      <c r="A3262" s="148" t="s">
        <v>414</v>
      </c>
      <c r="B3262" s="148" t="s">
        <v>415</v>
      </c>
      <c r="C3262" s="149">
        <v>24.19</v>
      </c>
      <c r="D3262" t="str">
        <f t="shared" si="104"/>
        <v>4МР/ДУ-3/КЛ-18</v>
      </c>
      <c r="E3262" t="str">
        <f t="shared" si="105"/>
        <v>Начисление услуг 00000005161 от 31.05.2024 23:59:59</v>
      </c>
    </row>
    <row r="3263" spans="1:5" x14ac:dyDescent="0.3">
      <c r="A3263" s="148" t="s">
        <v>737</v>
      </c>
      <c r="B3263" s="148"/>
      <c r="C3263" s="149">
        <v>24.19</v>
      </c>
      <c r="D3263" t="str">
        <f t="shared" si="104"/>
        <v>Начисление услуг 00000005161 от 31.05.2024 23:59:59</v>
      </c>
      <c r="E3263" t="str">
        <f t="shared" si="105"/>
        <v>л/с №0000000112481</v>
      </c>
    </row>
    <row r="3264" spans="1:5" x14ac:dyDescent="0.3">
      <c r="A3264" s="150" t="s">
        <v>885</v>
      </c>
      <c r="B3264" s="150"/>
      <c r="C3264" s="149">
        <v>24.19</v>
      </c>
      <c r="D3264" t="str">
        <f t="shared" si="104"/>
        <v>л/с №0000000112481</v>
      </c>
      <c r="E3264" t="str">
        <f t="shared" si="105"/>
        <v>4МР/ДУ-3/КЛ-19/ВТОР</v>
      </c>
    </row>
    <row r="3265" spans="1:5" x14ac:dyDescent="0.3">
      <c r="A3265" s="148" t="s">
        <v>416</v>
      </c>
      <c r="B3265" s="148" t="s">
        <v>417</v>
      </c>
      <c r="C3265" s="149">
        <v>20.47</v>
      </c>
      <c r="D3265" t="str">
        <f t="shared" si="104"/>
        <v>4МР/ДУ-3/КЛ-19/ВТОР</v>
      </c>
      <c r="E3265" t="str">
        <f t="shared" si="105"/>
        <v>Начисление услуг 00000005161 от 31.05.2024 23:59:59</v>
      </c>
    </row>
    <row r="3266" spans="1:5" x14ac:dyDescent="0.3">
      <c r="A3266" s="148" t="s">
        <v>738</v>
      </c>
      <c r="B3266" s="148"/>
      <c r="C3266" s="149">
        <v>20.47</v>
      </c>
      <c r="D3266" t="str">
        <f t="shared" si="104"/>
        <v>Начисление услуг 00000005161 от 31.05.2024 23:59:59</v>
      </c>
      <c r="E3266" t="str">
        <f t="shared" si="105"/>
        <v>л/с №0000000113637</v>
      </c>
    </row>
    <row r="3267" spans="1:5" x14ac:dyDescent="0.3">
      <c r="A3267" s="150" t="s">
        <v>885</v>
      </c>
      <c r="B3267" s="150"/>
      <c r="C3267" s="149">
        <v>20.47</v>
      </c>
      <c r="D3267" t="str">
        <f t="shared" si="104"/>
        <v>л/с №0000000113637</v>
      </c>
      <c r="E3267" t="str">
        <f t="shared" si="105"/>
        <v>4МР/ДУ-3/КЛ-1/ВТОР</v>
      </c>
    </row>
    <row r="3268" spans="1:5" x14ac:dyDescent="0.3">
      <c r="A3268" s="148" t="s">
        <v>418</v>
      </c>
      <c r="B3268" s="148" t="s">
        <v>419</v>
      </c>
      <c r="C3268" s="149">
        <v>48.38</v>
      </c>
      <c r="D3268" t="str">
        <f t="shared" si="104"/>
        <v>4МР/ДУ-3/КЛ-1/ВТОР</v>
      </c>
      <c r="E3268" t="str">
        <f t="shared" si="105"/>
        <v>Начисление услуг 00000005161 от 31.05.2024 23:59:59</v>
      </c>
    </row>
    <row r="3269" spans="1:5" x14ac:dyDescent="0.3">
      <c r="A3269" s="148" t="s">
        <v>739</v>
      </c>
      <c r="B3269" s="148"/>
      <c r="C3269" s="149">
        <v>48.38</v>
      </c>
      <c r="D3269" t="str">
        <f t="shared" si="104"/>
        <v>Начисление услуг 00000005161 от 31.05.2024 23:59:59</v>
      </c>
      <c r="E3269" t="str">
        <f t="shared" si="105"/>
        <v>л/с №0000000095423</v>
      </c>
    </row>
    <row r="3270" spans="1:5" x14ac:dyDescent="0.3">
      <c r="A3270" s="150" t="s">
        <v>885</v>
      </c>
      <c r="B3270" s="150"/>
      <c r="C3270" s="149">
        <v>48.38</v>
      </c>
      <c r="D3270" t="str">
        <f t="shared" si="104"/>
        <v>л/с №0000000095423</v>
      </c>
      <c r="E3270" t="str">
        <f t="shared" si="105"/>
        <v>4МР/ДУ-3/КЛ-20</v>
      </c>
    </row>
    <row r="3271" spans="1:5" x14ac:dyDescent="0.3">
      <c r="A3271" s="148" t="s">
        <v>420</v>
      </c>
      <c r="B3271" s="148" t="s">
        <v>421</v>
      </c>
      <c r="C3271" s="149">
        <v>24.19</v>
      </c>
      <c r="D3271" t="str">
        <f t="shared" si="104"/>
        <v>4МР/ДУ-3/КЛ-20</v>
      </c>
      <c r="E3271" t="str">
        <f t="shared" si="105"/>
        <v>Начисление услуг 00000005161 от 31.05.2024 23:59:59</v>
      </c>
    </row>
    <row r="3272" spans="1:5" x14ac:dyDescent="0.3">
      <c r="A3272" s="148" t="s">
        <v>740</v>
      </c>
      <c r="B3272" s="148"/>
      <c r="C3272" s="149">
        <v>24.19</v>
      </c>
      <c r="D3272" t="str">
        <f t="shared" si="104"/>
        <v>Начисление услуг 00000005161 от 31.05.2024 23:59:59</v>
      </c>
      <c r="E3272" t="str">
        <f t="shared" si="105"/>
        <v>л/с №0000000095844</v>
      </c>
    </row>
    <row r="3273" spans="1:5" x14ac:dyDescent="0.3">
      <c r="A3273" s="150" t="s">
        <v>885</v>
      </c>
      <c r="B3273" s="150"/>
      <c r="C3273" s="149">
        <v>24.19</v>
      </c>
      <c r="D3273" t="str">
        <f t="shared" si="104"/>
        <v>л/с №0000000095844</v>
      </c>
      <c r="E3273" t="str">
        <f t="shared" si="105"/>
        <v>4МР/ДУ-3/КЛ-21</v>
      </c>
    </row>
    <row r="3274" spans="1:5" x14ac:dyDescent="0.3">
      <c r="A3274" s="148" t="s">
        <v>422</v>
      </c>
      <c r="B3274" s="148" t="s">
        <v>423</v>
      </c>
      <c r="C3274" s="149">
        <v>20.47</v>
      </c>
      <c r="D3274" t="str">
        <f t="shared" ref="D3274:D3337" si="106">A3275</f>
        <v>4МР/ДУ-3/КЛ-21</v>
      </c>
      <c r="E3274" t="str">
        <f t="shared" ref="E3274:E3337" si="107">A3276</f>
        <v>Начисление услуг 00000005161 от 31.05.2024 23:59:59</v>
      </c>
    </row>
    <row r="3275" spans="1:5" x14ac:dyDescent="0.3">
      <c r="A3275" s="148" t="s">
        <v>741</v>
      </c>
      <c r="B3275" s="148"/>
      <c r="C3275" s="149">
        <v>20.47</v>
      </c>
      <c r="D3275" t="str">
        <f t="shared" si="106"/>
        <v>Начисление услуг 00000005161 от 31.05.2024 23:59:59</v>
      </c>
      <c r="E3275" t="str">
        <f t="shared" si="107"/>
        <v>л/с №0000000093975</v>
      </c>
    </row>
    <row r="3276" spans="1:5" x14ac:dyDescent="0.3">
      <c r="A3276" s="150" t="s">
        <v>885</v>
      </c>
      <c r="B3276" s="150"/>
      <c r="C3276" s="149">
        <v>20.47</v>
      </c>
      <c r="D3276" t="str">
        <f t="shared" si="106"/>
        <v>л/с №0000000093975</v>
      </c>
      <c r="E3276" t="str">
        <f t="shared" si="107"/>
        <v>4МР/ДУ-3/КЛ-22</v>
      </c>
    </row>
    <row r="3277" spans="1:5" x14ac:dyDescent="0.3">
      <c r="A3277" s="148" t="s">
        <v>424</v>
      </c>
      <c r="B3277" s="148" t="s">
        <v>425</v>
      </c>
      <c r="C3277" s="149">
        <v>25.12</v>
      </c>
      <c r="D3277" t="str">
        <f t="shared" si="106"/>
        <v>4МР/ДУ-3/КЛ-22</v>
      </c>
      <c r="E3277" t="str">
        <f t="shared" si="107"/>
        <v>Начисление услуг 00000005161 от 31.05.2024 23:59:59</v>
      </c>
    </row>
    <row r="3278" spans="1:5" x14ac:dyDescent="0.3">
      <c r="A3278" s="148" t="s">
        <v>742</v>
      </c>
      <c r="B3278" s="148"/>
      <c r="C3278" s="149">
        <v>25.12</v>
      </c>
      <c r="D3278" t="str">
        <f t="shared" si="106"/>
        <v>Начисление услуг 00000005161 от 31.05.2024 23:59:59</v>
      </c>
      <c r="E3278" t="str">
        <f t="shared" si="107"/>
        <v>л/с №0000000093976</v>
      </c>
    </row>
    <row r="3279" spans="1:5" x14ac:dyDescent="0.3">
      <c r="A3279" s="150" t="s">
        <v>885</v>
      </c>
      <c r="B3279" s="150"/>
      <c r="C3279" s="149">
        <v>25.12</v>
      </c>
      <c r="D3279" t="str">
        <f t="shared" si="106"/>
        <v>л/с №0000000093976</v>
      </c>
      <c r="E3279" t="str">
        <f t="shared" si="107"/>
        <v>4МР/ДУ-3/КЛ-23</v>
      </c>
    </row>
    <row r="3280" spans="1:5" x14ac:dyDescent="0.3">
      <c r="A3280" s="148" t="s">
        <v>426</v>
      </c>
      <c r="B3280" s="148" t="s">
        <v>427</v>
      </c>
      <c r="C3280" s="149">
        <v>43.73</v>
      </c>
      <c r="D3280" t="str">
        <f t="shared" si="106"/>
        <v>4МР/ДУ-3/КЛ-23</v>
      </c>
      <c r="E3280" t="str">
        <f t="shared" si="107"/>
        <v>Начисление услуг 00000005161 от 31.05.2024 23:59:59</v>
      </c>
    </row>
    <row r="3281" spans="1:5" x14ac:dyDescent="0.3">
      <c r="A3281" s="148" t="s">
        <v>743</v>
      </c>
      <c r="B3281" s="148"/>
      <c r="C3281" s="149">
        <v>43.73</v>
      </c>
      <c r="D3281" t="str">
        <f t="shared" si="106"/>
        <v>Начисление услуг 00000005161 от 31.05.2024 23:59:59</v>
      </c>
      <c r="E3281" t="str">
        <f t="shared" si="107"/>
        <v>л/с №0000000127524</v>
      </c>
    </row>
    <row r="3282" spans="1:5" x14ac:dyDescent="0.3">
      <c r="A3282" s="150" t="s">
        <v>885</v>
      </c>
      <c r="B3282" s="150"/>
      <c r="C3282" s="149">
        <v>43.73</v>
      </c>
      <c r="D3282" t="str">
        <f t="shared" si="106"/>
        <v>л/с №0000000127524</v>
      </c>
      <c r="E3282" t="str">
        <f t="shared" si="107"/>
        <v>4МР/ДУ-3/КЛ-24Втор-1</v>
      </c>
    </row>
    <row r="3283" spans="1:5" x14ac:dyDescent="0.3">
      <c r="A3283" s="148" t="s">
        <v>428</v>
      </c>
      <c r="B3283" s="148" t="s">
        <v>429</v>
      </c>
      <c r="C3283" s="149">
        <v>21.4</v>
      </c>
      <c r="D3283" t="str">
        <f t="shared" si="106"/>
        <v>4МР/ДУ-3/КЛ-24Втор-1</v>
      </c>
      <c r="E3283" t="str">
        <f t="shared" si="107"/>
        <v>Начисление услуг 00000005161 от 31.05.2024 23:59:59</v>
      </c>
    </row>
    <row r="3284" spans="1:5" x14ac:dyDescent="0.3">
      <c r="A3284" s="148" t="s">
        <v>744</v>
      </c>
      <c r="B3284" s="148"/>
      <c r="C3284" s="149">
        <v>21.4</v>
      </c>
      <c r="D3284" t="str">
        <f t="shared" si="106"/>
        <v>Начисление услуг 00000005161 от 31.05.2024 23:59:59</v>
      </c>
      <c r="E3284" t="str">
        <f t="shared" si="107"/>
        <v>л/с №0000000093817</v>
      </c>
    </row>
    <row r="3285" spans="1:5" x14ac:dyDescent="0.3">
      <c r="A3285" s="150" t="s">
        <v>885</v>
      </c>
      <c r="B3285" s="150"/>
      <c r="C3285" s="149">
        <v>21.4</v>
      </c>
      <c r="D3285" t="str">
        <f t="shared" si="106"/>
        <v>л/с №0000000093817</v>
      </c>
      <c r="E3285" t="str">
        <f t="shared" si="107"/>
        <v>4МР/ДУ-3/КЛ-25</v>
      </c>
    </row>
    <row r="3286" spans="1:5" x14ac:dyDescent="0.3">
      <c r="A3286" s="148" t="s">
        <v>430</v>
      </c>
      <c r="B3286" s="148" t="s">
        <v>431</v>
      </c>
      <c r="C3286" s="149">
        <v>26.05</v>
      </c>
      <c r="D3286" t="str">
        <f t="shared" si="106"/>
        <v>4МР/ДУ-3/КЛ-25</v>
      </c>
      <c r="E3286" t="str">
        <f t="shared" si="107"/>
        <v>Начисление услуг 00000005161 от 31.05.2024 23:59:59</v>
      </c>
    </row>
    <row r="3287" spans="1:5" x14ac:dyDescent="0.3">
      <c r="A3287" s="148" t="s">
        <v>745</v>
      </c>
      <c r="B3287" s="148"/>
      <c r="C3287" s="149">
        <v>26.05</v>
      </c>
      <c r="D3287" t="str">
        <f t="shared" si="106"/>
        <v>Начисление услуг 00000005161 от 31.05.2024 23:59:59</v>
      </c>
      <c r="E3287" t="str">
        <f t="shared" si="107"/>
        <v>л/с №0000000093818</v>
      </c>
    </row>
    <row r="3288" spans="1:5" x14ac:dyDescent="0.3">
      <c r="A3288" s="150" t="s">
        <v>885</v>
      </c>
      <c r="B3288" s="150"/>
      <c r="C3288" s="149">
        <v>26.05</v>
      </c>
      <c r="D3288" t="str">
        <f t="shared" si="106"/>
        <v>л/с №0000000093818</v>
      </c>
      <c r="E3288" t="str">
        <f t="shared" si="107"/>
        <v>4МР/ДУ-3/КЛ-26</v>
      </c>
    </row>
    <row r="3289" spans="1:5" x14ac:dyDescent="0.3">
      <c r="A3289" s="148" t="s">
        <v>432</v>
      </c>
      <c r="B3289" s="148" t="s">
        <v>433</v>
      </c>
      <c r="C3289" s="149">
        <v>26.05</v>
      </c>
      <c r="D3289" t="str">
        <f t="shared" si="106"/>
        <v>4МР/ДУ-3/КЛ-26</v>
      </c>
      <c r="E3289" t="str">
        <f t="shared" si="107"/>
        <v>Начисление услуг 00000005161 от 31.05.2024 23:59:59</v>
      </c>
    </row>
    <row r="3290" spans="1:5" x14ac:dyDescent="0.3">
      <c r="A3290" s="148" t="s">
        <v>746</v>
      </c>
      <c r="B3290" s="148"/>
      <c r="C3290" s="149">
        <v>26.05</v>
      </c>
      <c r="D3290" t="str">
        <f t="shared" si="106"/>
        <v>Начисление услуг 00000005161 от 31.05.2024 23:59:59</v>
      </c>
      <c r="E3290" t="str">
        <f t="shared" si="107"/>
        <v>л/с №0000000095846</v>
      </c>
    </row>
    <row r="3291" spans="1:5" x14ac:dyDescent="0.3">
      <c r="A3291" s="150" t="s">
        <v>885</v>
      </c>
      <c r="B3291" s="150"/>
      <c r="C3291" s="149">
        <v>26.05</v>
      </c>
      <c r="D3291" t="str">
        <f t="shared" si="106"/>
        <v>л/с №0000000095846</v>
      </c>
      <c r="E3291" t="str">
        <f t="shared" si="107"/>
        <v>4МР/ДУ-3/КЛ-27</v>
      </c>
    </row>
    <row r="3292" spans="1:5" x14ac:dyDescent="0.3">
      <c r="A3292" s="148" t="s">
        <v>434</v>
      </c>
      <c r="B3292" s="148" t="s">
        <v>435</v>
      </c>
      <c r="C3292" s="149">
        <v>41.87</v>
      </c>
      <c r="D3292" t="str">
        <f t="shared" si="106"/>
        <v>4МР/ДУ-3/КЛ-27</v>
      </c>
      <c r="E3292" t="str">
        <f t="shared" si="107"/>
        <v>Начисление услуг 00000005161 от 31.05.2024 23:59:59</v>
      </c>
    </row>
    <row r="3293" spans="1:5" x14ac:dyDescent="0.3">
      <c r="A3293" s="148" t="s">
        <v>747</v>
      </c>
      <c r="B3293" s="148"/>
      <c r="C3293" s="149">
        <v>41.87</v>
      </c>
      <c r="D3293" t="str">
        <f t="shared" si="106"/>
        <v>Начисление услуг 00000005161 от 31.05.2024 23:59:59</v>
      </c>
      <c r="E3293" t="str">
        <f t="shared" si="107"/>
        <v>л/с №0000000094850</v>
      </c>
    </row>
    <row r="3294" spans="1:5" x14ac:dyDescent="0.3">
      <c r="A3294" s="150" t="s">
        <v>885</v>
      </c>
      <c r="B3294" s="150"/>
      <c r="C3294" s="149">
        <v>41.87</v>
      </c>
      <c r="D3294" t="str">
        <f t="shared" si="106"/>
        <v>л/с №0000000094850</v>
      </c>
      <c r="E3294" t="str">
        <f t="shared" si="107"/>
        <v>4МР/ДУ-3/КЛ-28</v>
      </c>
    </row>
    <row r="3295" spans="1:5" x14ac:dyDescent="0.3">
      <c r="A3295" s="148" t="s">
        <v>436</v>
      </c>
      <c r="B3295" s="148" t="s">
        <v>437</v>
      </c>
      <c r="C3295" s="149">
        <v>36.28</v>
      </c>
      <c r="D3295" t="str">
        <f t="shared" si="106"/>
        <v>4МР/ДУ-3/КЛ-28</v>
      </c>
      <c r="E3295" t="str">
        <f t="shared" si="107"/>
        <v>Начисление услуг 00000005161 от 31.05.2024 23:59:59</v>
      </c>
    </row>
    <row r="3296" spans="1:5" x14ac:dyDescent="0.3">
      <c r="A3296" s="148" t="s">
        <v>748</v>
      </c>
      <c r="B3296" s="148"/>
      <c r="C3296" s="149">
        <v>36.28</v>
      </c>
      <c r="D3296" t="str">
        <f t="shared" si="106"/>
        <v>Начисление услуг 00000005161 от 31.05.2024 23:59:59</v>
      </c>
      <c r="E3296" t="str">
        <f t="shared" si="107"/>
        <v>л/с №0000000093706</v>
      </c>
    </row>
    <row r="3297" spans="1:5" x14ac:dyDescent="0.3">
      <c r="A3297" s="150" t="s">
        <v>885</v>
      </c>
      <c r="B3297" s="150"/>
      <c r="C3297" s="149">
        <v>36.28</v>
      </c>
      <c r="D3297" t="str">
        <f t="shared" si="106"/>
        <v>л/с №0000000093706</v>
      </c>
      <c r="E3297" t="str">
        <f t="shared" si="107"/>
        <v>4МР/ДУ-3/КЛ-29</v>
      </c>
    </row>
    <row r="3298" spans="1:5" x14ac:dyDescent="0.3">
      <c r="A3298" s="148" t="s">
        <v>438</v>
      </c>
      <c r="B3298" s="148" t="s">
        <v>439</v>
      </c>
      <c r="C3298" s="149">
        <v>33.49</v>
      </c>
      <c r="D3298" t="str">
        <f t="shared" si="106"/>
        <v>4МР/ДУ-3/КЛ-29</v>
      </c>
      <c r="E3298" t="str">
        <f t="shared" si="107"/>
        <v>Начисление услуг 00000005161 от 31.05.2024 23:59:59</v>
      </c>
    </row>
    <row r="3299" spans="1:5" x14ac:dyDescent="0.3">
      <c r="A3299" s="148" t="s">
        <v>749</v>
      </c>
      <c r="B3299" s="148"/>
      <c r="C3299" s="149">
        <v>33.49</v>
      </c>
      <c r="D3299" t="str">
        <f t="shared" si="106"/>
        <v>Начисление услуг 00000005161 от 31.05.2024 23:59:59</v>
      </c>
      <c r="E3299" t="str">
        <f t="shared" si="107"/>
        <v>л/с №0000000093707</v>
      </c>
    </row>
    <row r="3300" spans="1:5" x14ac:dyDescent="0.3">
      <c r="A3300" s="150" t="s">
        <v>885</v>
      </c>
      <c r="B3300" s="150"/>
      <c r="C3300" s="149">
        <v>33.49</v>
      </c>
      <c r="D3300" t="str">
        <f t="shared" si="106"/>
        <v>л/с №0000000093707</v>
      </c>
      <c r="E3300" t="str">
        <f t="shared" si="107"/>
        <v>4МР/ДУ-3/КЛ-02</v>
      </c>
    </row>
    <row r="3301" spans="1:5" x14ac:dyDescent="0.3">
      <c r="A3301" s="148" t="s">
        <v>440</v>
      </c>
      <c r="B3301" s="148" t="s">
        <v>441</v>
      </c>
      <c r="C3301" s="149">
        <v>23.26</v>
      </c>
      <c r="D3301" t="str">
        <f t="shared" si="106"/>
        <v>4МР/ДУ-3/КЛ-02</v>
      </c>
      <c r="E3301" t="str">
        <f t="shared" si="107"/>
        <v>Начисление услуг 00000005161 от 31.05.2024 23:59:59</v>
      </c>
    </row>
    <row r="3302" spans="1:5" x14ac:dyDescent="0.3">
      <c r="A3302" s="148" t="s">
        <v>750</v>
      </c>
      <c r="B3302" s="148"/>
      <c r="C3302" s="149">
        <v>23.26</v>
      </c>
      <c r="D3302" t="str">
        <f t="shared" si="106"/>
        <v>Начисление услуг 00000005161 от 31.05.2024 23:59:59</v>
      </c>
      <c r="E3302" t="str">
        <f t="shared" si="107"/>
        <v>л/с №0000000093703</v>
      </c>
    </row>
    <row r="3303" spans="1:5" x14ac:dyDescent="0.3">
      <c r="A3303" s="150" t="s">
        <v>885</v>
      </c>
      <c r="B3303" s="150"/>
      <c r="C3303" s="149">
        <v>23.26</v>
      </c>
      <c r="D3303" t="str">
        <f t="shared" si="106"/>
        <v>л/с №0000000093703</v>
      </c>
      <c r="E3303" t="str">
        <f t="shared" si="107"/>
        <v>4МР/ДУ-3/КЛ-30</v>
      </c>
    </row>
    <row r="3304" spans="1:5" x14ac:dyDescent="0.3">
      <c r="A3304" s="148" t="s">
        <v>442</v>
      </c>
      <c r="B3304" s="148" t="s">
        <v>443</v>
      </c>
      <c r="C3304" s="149">
        <v>33.49</v>
      </c>
      <c r="D3304" t="str">
        <f t="shared" si="106"/>
        <v>4МР/ДУ-3/КЛ-30</v>
      </c>
      <c r="E3304" t="str">
        <f t="shared" si="107"/>
        <v>Начисление услуг 00000005161 от 31.05.2024 23:59:59</v>
      </c>
    </row>
    <row r="3305" spans="1:5" x14ac:dyDescent="0.3">
      <c r="A3305" s="148" t="s">
        <v>751</v>
      </c>
      <c r="B3305" s="148"/>
      <c r="C3305" s="149">
        <v>33.49</v>
      </c>
      <c r="D3305" t="str">
        <f t="shared" si="106"/>
        <v>Начисление услуг 00000005161 от 31.05.2024 23:59:59</v>
      </c>
      <c r="E3305" t="str">
        <f t="shared" si="107"/>
        <v>л/с №0000000093709</v>
      </c>
    </row>
    <row r="3306" spans="1:5" x14ac:dyDescent="0.3">
      <c r="A3306" s="150" t="s">
        <v>885</v>
      </c>
      <c r="B3306" s="150"/>
      <c r="C3306" s="149">
        <v>33.49</v>
      </c>
      <c r="D3306" t="str">
        <f t="shared" si="106"/>
        <v>л/с №0000000093709</v>
      </c>
      <c r="E3306" t="str">
        <f t="shared" si="107"/>
        <v>4МР/ДУ-3/КЛ-31</v>
      </c>
    </row>
    <row r="3307" spans="1:5" x14ac:dyDescent="0.3">
      <c r="A3307" s="148" t="s">
        <v>444</v>
      </c>
      <c r="B3307" s="148" t="s">
        <v>445</v>
      </c>
      <c r="C3307" s="149">
        <v>33.49</v>
      </c>
      <c r="D3307" t="str">
        <f t="shared" si="106"/>
        <v>4МР/ДУ-3/КЛ-31</v>
      </c>
      <c r="E3307" t="str">
        <f t="shared" si="107"/>
        <v>Начисление услуг 00000005161 от 31.05.2024 23:59:59</v>
      </c>
    </row>
    <row r="3308" spans="1:5" x14ac:dyDescent="0.3">
      <c r="A3308" s="148" t="s">
        <v>752</v>
      </c>
      <c r="B3308" s="148"/>
      <c r="C3308" s="149">
        <v>33.49</v>
      </c>
      <c r="D3308" t="str">
        <f t="shared" si="106"/>
        <v>Начисление услуг 00000005161 от 31.05.2024 23:59:59</v>
      </c>
      <c r="E3308" t="str">
        <f t="shared" si="107"/>
        <v>л/с №0000000093710</v>
      </c>
    </row>
    <row r="3309" spans="1:5" x14ac:dyDescent="0.3">
      <c r="A3309" s="150" t="s">
        <v>885</v>
      </c>
      <c r="B3309" s="150"/>
      <c r="C3309" s="149">
        <v>33.49</v>
      </c>
      <c r="D3309" t="str">
        <f t="shared" si="106"/>
        <v>л/с №0000000093710</v>
      </c>
      <c r="E3309" t="str">
        <f t="shared" si="107"/>
        <v>4МР/ДУ-3/КЛ-32</v>
      </c>
    </row>
    <row r="3310" spans="1:5" x14ac:dyDescent="0.3">
      <c r="A3310" s="148" t="s">
        <v>446</v>
      </c>
      <c r="B3310" s="148" t="s">
        <v>447</v>
      </c>
      <c r="C3310" s="149">
        <v>33.49</v>
      </c>
      <c r="D3310" t="str">
        <f t="shared" si="106"/>
        <v>4МР/ДУ-3/КЛ-32</v>
      </c>
      <c r="E3310" t="str">
        <f t="shared" si="107"/>
        <v>Начисление услуг 00000005161 от 31.05.2024 23:59:59</v>
      </c>
    </row>
    <row r="3311" spans="1:5" x14ac:dyDescent="0.3">
      <c r="A3311" s="148" t="s">
        <v>753</v>
      </c>
      <c r="B3311" s="148"/>
      <c r="C3311" s="149">
        <v>33.49</v>
      </c>
      <c r="D3311" t="str">
        <f t="shared" si="106"/>
        <v>Начисление услуг 00000005161 от 31.05.2024 23:59:59</v>
      </c>
      <c r="E3311" t="str">
        <f t="shared" si="107"/>
        <v>л/с №0000001155111</v>
      </c>
    </row>
    <row r="3312" spans="1:5" x14ac:dyDescent="0.3">
      <c r="A3312" s="150" t="s">
        <v>885</v>
      </c>
      <c r="B3312" s="150"/>
      <c r="C3312" s="149">
        <v>33.49</v>
      </c>
      <c r="D3312" t="str">
        <f t="shared" si="106"/>
        <v>л/с №0000001155111</v>
      </c>
      <c r="E3312" t="str">
        <f t="shared" si="107"/>
        <v>4МР/ДУ-3/КЛ-33/Втор-1</v>
      </c>
    </row>
    <row r="3313" spans="1:5" x14ac:dyDescent="0.3">
      <c r="A3313" s="148" t="s">
        <v>449</v>
      </c>
      <c r="B3313" s="148" t="s">
        <v>448</v>
      </c>
      <c r="C3313" s="149">
        <v>33.49</v>
      </c>
      <c r="D3313" t="str">
        <f t="shared" si="106"/>
        <v>4МР/ДУ-3/КЛ-33/Втор-1</v>
      </c>
      <c r="E3313" t="str">
        <f t="shared" si="107"/>
        <v>Начисление услуг 00000005161 от 31.05.2024 23:59:59</v>
      </c>
    </row>
    <row r="3314" spans="1:5" x14ac:dyDescent="0.3">
      <c r="A3314" s="148" t="s">
        <v>754</v>
      </c>
      <c r="B3314" s="148"/>
      <c r="C3314" s="149">
        <v>33.49</v>
      </c>
      <c r="D3314" t="str">
        <f t="shared" si="106"/>
        <v>Начисление услуг 00000005161 от 31.05.2024 23:59:59</v>
      </c>
      <c r="E3314" t="str">
        <f t="shared" si="107"/>
        <v>л/с №0000000094408</v>
      </c>
    </row>
    <row r="3315" spans="1:5" x14ac:dyDescent="0.3">
      <c r="A3315" s="150" t="s">
        <v>885</v>
      </c>
      <c r="B3315" s="150"/>
      <c r="C3315" s="149">
        <v>33.49</v>
      </c>
      <c r="D3315" t="str">
        <f t="shared" si="106"/>
        <v>л/с №0000000094408</v>
      </c>
      <c r="E3315" t="str">
        <f t="shared" si="107"/>
        <v>4МР/ДУ-3/КЛ-34</v>
      </c>
    </row>
    <row r="3316" spans="1:5" x14ac:dyDescent="0.3">
      <c r="A3316" s="148" t="s">
        <v>450</v>
      </c>
      <c r="B3316" s="148" t="s">
        <v>451</v>
      </c>
      <c r="C3316" s="149">
        <v>70.709999999999994</v>
      </c>
      <c r="D3316" t="str">
        <f t="shared" si="106"/>
        <v>4МР/ДУ-3/КЛ-34</v>
      </c>
      <c r="E3316" t="str">
        <f t="shared" si="107"/>
        <v>Начисление услуг 00000005161 от 31.05.2024 23:59:59</v>
      </c>
    </row>
    <row r="3317" spans="1:5" x14ac:dyDescent="0.3">
      <c r="A3317" s="148" t="s">
        <v>755</v>
      </c>
      <c r="B3317" s="148"/>
      <c r="C3317" s="149">
        <v>70.709999999999994</v>
      </c>
      <c r="D3317" t="str">
        <f t="shared" si="106"/>
        <v>Начисление услуг 00000005161 от 31.05.2024 23:59:59</v>
      </c>
      <c r="E3317" t="str">
        <f t="shared" si="107"/>
        <v>л/с №0000000093695</v>
      </c>
    </row>
    <row r="3318" spans="1:5" x14ac:dyDescent="0.3">
      <c r="A3318" s="150" t="s">
        <v>885</v>
      </c>
      <c r="B3318" s="150"/>
      <c r="C3318" s="149">
        <v>70.709999999999994</v>
      </c>
      <c r="D3318" t="str">
        <f t="shared" si="106"/>
        <v>л/с №0000000093695</v>
      </c>
      <c r="E3318" t="str">
        <f t="shared" si="107"/>
        <v>4МР/ДУ-3/КЛ-35</v>
      </c>
    </row>
    <row r="3319" spans="1:5" x14ac:dyDescent="0.3">
      <c r="A3319" s="148" t="s">
        <v>452</v>
      </c>
      <c r="B3319" s="148" t="s">
        <v>453</v>
      </c>
      <c r="C3319" s="149">
        <v>55.82</v>
      </c>
      <c r="D3319" t="str">
        <f t="shared" si="106"/>
        <v>4МР/ДУ-3/КЛ-35</v>
      </c>
      <c r="E3319" t="str">
        <f t="shared" si="107"/>
        <v>Начисление услуг 00000005161 от 31.05.2024 23:59:59</v>
      </c>
    </row>
    <row r="3320" spans="1:5" x14ac:dyDescent="0.3">
      <c r="A3320" s="148" t="s">
        <v>756</v>
      </c>
      <c r="B3320" s="148"/>
      <c r="C3320" s="149">
        <v>55.82</v>
      </c>
      <c r="D3320" t="str">
        <f t="shared" si="106"/>
        <v>Начисление услуг 00000005161 от 31.05.2024 23:59:59</v>
      </c>
      <c r="E3320" t="str">
        <f t="shared" si="107"/>
        <v>л/с №0000000093977</v>
      </c>
    </row>
    <row r="3321" spans="1:5" x14ac:dyDescent="0.3">
      <c r="A3321" s="150" t="s">
        <v>885</v>
      </c>
      <c r="B3321" s="150"/>
      <c r="C3321" s="149">
        <v>55.82</v>
      </c>
      <c r="D3321" t="str">
        <f t="shared" si="106"/>
        <v>л/с №0000000093977</v>
      </c>
      <c r="E3321" t="str">
        <f t="shared" si="107"/>
        <v>4МР/ДУ-3/КЛ-36</v>
      </c>
    </row>
    <row r="3322" spans="1:5" x14ac:dyDescent="0.3">
      <c r="A3322" s="148" t="s">
        <v>454</v>
      </c>
      <c r="B3322" s="148" t="s">
        <v>455</v>
      </c>
      <c r="C3322" s="149">
        <v>55.82</v>
      </c>
      <c r="D3322" t="str">
        <f t="shared" si="106"/>
        <v>4МР/ДУ-3/КЛ-36</v>
      </c>
      <c r="E3322" t="str">
        <f t="shared" si="107"/>
        <v>Начисление услуг 00000005161 от 31.05.2024 23:59:59</v>
      </c>
    </row>
    <row r="3323" spans="1:5" x14ac:dyDescent="0.3">
      <c r="A3323" s="148" t="s">
        <v>757</v>
      </c>
      <c r="B3323" s="148"/>
      <c r="C3323" s="149">
        <v>55.82</v>
      </c>
      <c r="D3323" t="str">
        <f t="shared" si="106"/>
        <v>Начисление услуг 00000005161 от 31.05.2024 23:59:59</v>
      </c>
      <c r="E3323" t="str">
        <f t="shared" si="107"/>
        <v>л/с №0000000093700</v>
      </c>
    </row>
    <row r="3324" spans="1:5" x14ac:dyDescent="0.3">
      <c r="A3324" s="150" t="s">
        <v>885</v>
      </c>
      <c r="B3324" s="150"/>
      <c r="C3324" s="149">
        <v>55.82</v>
      </c>
      <c r="D3324" t="str">
        <f t="shared" si="106"/>
        <v>л/с №0000000093700</v>
      </c>
      <c r="E3324" t="str">
        <f t="shared" si="107"/>
        <v>4МР/ДУ-3/КЛ-37</v>
      </c>
    </row>
    <row r="3325" spans="1:5" x14ac:dyDescent="0.3">
      <c r="A3325" s="148" t="s">
        <v>456</v>
      </c>
      <c r="B3325" s="148" t="s">
        <v>457</v>
      </c>
      <c r="C3325" s="149">
        <v>54.89</v>
      </c>
      <c r="D3325" t="str">
        <f t="shared" si="106"/>
        <v>4МР/ДУ-3/КЛ-37</v>
      </c>
      <c r="E3325" t="str">
        <f t="shared" si="107"/>
        <v>Начисление услуг 00000005161 от 31.05.2024 23:59:59</v>
      </c>
    </row>
    <row r="3326" spans="1:5" x14ac:dyDescent="0.3">
      <c r="A3326" s="148" t="s">
        <v>758</v>
      </c>
      <c r="B3326" s="148"/>
      <c r="C3326" s="149">
        <v>54.89</v>
      </c>
      <c r="D3326" t="str">
        <f t="shared" si="106"/>
        <v>Начисление услуг 00000005161 от 31.05.2024 23:59:59</v>
      </c>
      <c r="E3326" t="str">
        <f t="shared" si="107"/>
        <v>л/с №0000000094307</v>
      </c>
    </row>
    <row r="3327" spans="1:5" x14ac:dyDescent="0.3">
      <c r="A3327" s="150" t="s">
        <v>885</v>
      </c>
      <c r="B3327" s="150"/>
      <c r="C3327" s="149">
        <v>54.89</v>
      </c>
      <c r="D3327" t="str">
        <f t="shared" si="106"/>
        <v>л/с №0000000094307</v>
      </c>
      <c r="E3327" t="str">
        <f t="shared" si="107"/>
        <v>4МР/ДУ-3/КЛ-38</v>
      </c>
    </row>
    <row r="3328" spans="1:5" x14ac:dyDescent="0.3">
      <c r="A3328" s="148" t="s">
        <v>458</v>
      </c>
      <c r="B3328" s="148" t="s">
        <v>459</v>
      </c>
      <c r="C3328" s="149">
        <v>54.89</v>
      </c>
      <c r="D3328" t="str">
        <f t="shared" si="106"/>
        <v>4МР/ДУ-3/КЛ-38</v>
      </c>
      <c r="E3328" t="str">
        <f t="shared" si="107"/>
        <v>Начисление услуг 00000005161 от 31.05.2024 23:59:59</v>
      </c>
    </row>
    <row r="3329" spans="1:5" x14ac:dyDescent="0.3">
      <c r="A3329" s="148" t="s">
        <v>759</v>
      </c>
      <c r="B3329" s="148"/>
      <c r="C3329" s="149">
        <v>54.89</v>
      </c>
      <c r="D3329" t="str">
        <f t="shared" si="106"/>
        <v>Начисление услуг 00000005161 от 31.05.2024 23:59:59</v>
      </c>
      <c r="E3329" t="str">
        <f t="shared" si="107"/>
        <v>л/с №0000000093814</v>
      </c>
    </row>
    <row r="3330" spans="1:5" x14ac:dyDescent="0.3">
      <c r="A3330" s="150" t="s">
        <v>885</v>
      </c>
      <c r="B3330" s="150"/>
      <c r="C3330" s="149">
        <v>54.89</v>
      </c>
      <c r="D3330" t="str">
        <f t="shared" si="106"/>
        <v>л/с №0000000093814</v>
      </c>
      <c r="E3330" t="str">
        <f t="shared" si="107"/>
        <v>4МР/ДУ-3/КЛ-39</v>
      </c>
    </row>
    <row r="3331" spans="1:5" x14ac:dyDescent="0.3">
      <c r="A3331" s="148" t="s">
        <v>460</v>
      </c>
      <c r="B3331" s="148" t="s">
        <v>461</v>
      </c>
      <c r="C3331" s="149">
        <v>40.94</v>
      </c>
      <c r="D3331" t="str">
        <f t="shared" si="106"/>
        <v>4МР/ДУ-3/КЛ-39</v>
      </c>
      <c r="E3331" t="str">
        <f t="shared" si="107"/>
        <v>Начисление услуг 00000005161 от 31.05.2024 23:59:59</v>
      </c>
    </row>
    <row r="3332" spans="1:5" x14ac:dyDescent="0.3">
      <c r="A3332" s="148" t="s">
        <v>760</v>
      </c>
      <c r="B3332" s="148"/>
      <c r="C3332" s="149">
        <v>40.94</v>
      </c>
      <c r="D3332" t="str">
        <f t="shared" si="106"/>
        <v>Начисление услуг 00000005161 от 31.05.2024 23:59:59</v>
      </c>
      <c r="E3332" t="str">
        <f t="shared" si="107"/>
        <v>л/с №0000000093702</v>
      </c>
    </row>
    <row r="3333" spans="1:5" x14ac:dyDescent="0.3">
      <c r="A3333" s="150" t="s">
        <v>885</v>
      </c>
      <c r="B3333" s="150"/>
      <c r="C3333" s="149">
        <v>40.94</v>
      </c>
      <c r="D3333" t="str">
        <f t="shared" si="106"/>
        <v>л/с №0000000093702</v>
      </c>
      <c r="E3333" t="str">
        <f t="shared" si="107"/>
        <v>4МР/ДУ-3/КЛ-03</v>
      </c>
    </row>
    <row r="3334" spans="1:5" x14ac:dyDescent="0.3">
      <c r="A3334" s="148" t="s">
        <v>462</v>
      </c>
      <c r="B3334" s="148" t="s">
        <v>463</v>
      </c>
      <c r="C3334" s="149">
        <v>23.26</v>
      </c>
      <c r="D3334" t="str">
        <f t="shared" si="106"/>
        <v>4МР/ДУ-3/КЛ-03</v>
      </c>
      <c r="E3334" t="str">
        <f t="shared" si="107"/>
        <v>Начисление услуг 00000005161 от 31.05.2024 23:59:59</v>
      </c>
    </row>
    <row r="3335" spans="1:5" x14ac:dyDescent="0.3">
      <c r="A3335" s="148" t="s">
        <v>761</v>
      </c>
      <c r="B3335" s="148"/>
      <c r="C3335" s="149">
        <v>23.26</v>
      </c>
      <c r="D3335" t="str">
        <f t="shared" si="106"/>
        <v>Начисление услуг 00000005161 от 31.05.2024 23:59:59</v>
      </c>
      <c r="E3335" t="str">
        <f t="shared" si="107"/>
        <v>л/с №0000000095847</v>
      </c>
    </row>
    <row r="3336" spans="1:5" x14ac:dyDescent="0.3">
      <c r="A3336" s="150" t="s">
        <v>885</v>
      </c>
      <c r="B3336" s="150"/>
      <c r="C3336" s="149">
        <v>23.26</v>
      </c>
      <c r="D3336" t="str">
        <f t="shared" si="106"/>
        <v>л/с №0000000095847</v>
      </c>
      <c r="E3336" t="str">
        <f t="shared" si="107"/>
        <v>4МР/ДУ-3/КЛ-40</v>
      </c>
    </row>
    <row r="3337" spans="1:5" x14ac:dyDescent="0.3">
      <c r="A3337" s="148" t="s">
        <v>464</v>
      </c>
      <c r="B3337" s="148" t="s">
        <v>465</v>
      </c>
      <c r="C3337" s="149">
        <v>35.35</v>
      </c>
      <c r="D3337" t="str">
        <f t="shared" si="106"/>
        <v>4МР/ДУ-3/КЛ-40</v>
      </c>
      <c r="E3337" t="str">
        <f t="shared" si="107"/>
        <v>Начисление услуг 00000005161 от 31.05.2024 23:59:59</v>
      </c>
    </row>
    <row r="3338" spans="1:5" x14ac:dyDescent="0.3">
      <c r="A3338" s="148" t="s">
        <v>762</v>
      </c>
      <c r="B3338" s="148"/>
      <c r="C3338" s="149">
        <v>35.35</v>
      </c>
      <c r="D3338" t="str">
        <f t="shared" ref="D3338:D3401" si="108">A3339</f>
        <v>Начисление услуг 00000005161 от 31.05.2024 23:59:59</v>
      </c>
      <c r="E3338" t="str">
        <f t="shared" ref="E3338:E3401" si="109">A3340</f>
        <v>л/с №0000000094078</v>
      </c>
    </row>
    <row r="3339" spans="1:5" x14ac:dyDescent="0.3">
      <c r="A3339" s="150" t="s">
        <v>885</v>
      </c>
      <c r="B3339" s="150"/>
      <c r="C3339" s="149">
        <v>35.35</v>
      </c>
      <c r="D3339" t="str">
        <f t="shared" si="108"/>
        <v>л/с №0000000094078</v>
      </c>
      <c r="E3339" t="str">
        <f t="shared" si="109"/>
        <v>4МР/ДУ-3/КЛ-41</v>
      </c>
    </row>
    <row r="3340" spans="1:5" x14ac:dyDescent="0.3">
      <c r="A3340" s="148" t="s">
        <v>466</v>
      </c>
      <c r="B3340" s="148" t="s">
        <v>467</v>
      </c>
      <c r="C3340" s="149">
        <v>34.42</v>
      </c>
      <c r="D3340" t="str">
        <f t="shared" si="108"/>
        <v>4МР/ДУ-3/КЛ-41</v>
      </c>
      <c r="E3340" t="str">
        <f t="shared" si="109"/>
        <v>Начисление услуг 00000005161 от 31.05.2024 23:59:59</v>
      </c>
    </row>
    <row r="3341" spans="1:5" x14ac:dyDescent="0.3">
      <c r="A3341" s="148" t="s">
        <v>763</v>
      </c>
      <c r="B3341" s="148"/>
      <c r="C3341" s="149">
        <v>34.42</v>
      </c>
      <c r="D3341" t="str">
        <f t="shared" si="108"/>
        <v>Начисление услуг 00000005161 от 31.05.2024 23:59:59</v>
      </c>
      <c r="E3341" t="str">
        <f t="shared" si="109"/>
        <v>л/с №0000000093694</v>
      </c>
    </row>
    <row r="3342" spans="1:5" x14ac:dyDescent="0.3">
      <c r="A3342" s="150" t="s">
        <v>885</v>
      </c>
      <c r="B3342" s="150"/>
      <c r="C3342" s="149">
        <v>34.42</v>
      </c>
      <c r="D3342" t="str">
        <f t="shared" si="108"/>
        <v>л/с №0000000093694</v>
      </c>
      <c r="E3342" t="str">
        <f t="shared" si="109"/>
        <v>4МР/ДУ-3/КЛ-42</v>
      </c>
    </row>
    <row r="3343" spans="1:5" x14ac:dyDescent="0.3">
      <c r="A3343" s="148" t="s">
        <v>468</v>
      </c>
      <c r="B3343" s="148" t="s">
        <v>469</v>
      </c>
      <c r="C3343" s="149">
        <v>32.56</v>
      </c>
      <c r="D3343" t="str">
        <f t="shared" si="108"/>
        <v>4МР/ДУ-3/КЛ-42</v>
      </c>
      <c r="E3343" t="str">
        <f t="shared" si="109"/>
        <v>Начисление услуг 00000005161 от 31.05.2024 23:59:59</v>
      </c>
    </row>
    <row r="3344" spans="1:5" x14ac:dyDescent="0.3">
      <c r="A3344" s="148" t="s">
        <v>764</v>
      </c>
      <c r="B3344" s="148"/>
      <c r="C3344" s="149">
        <v>32.56</v>
      </c>
      <c r="D3344" t="str">
        <f t="shared" si="108"/>
        <v>Начисление услуг 00000005161 от 31.05.2024 23:59:59</v>
      </c>
      <c r="E3344" t="str">
        <f t="shared" si="109"/>
        <v>л/с №0000000093812</v>
      </c>
    </row>
    <row r="3345" spans="1:5" x14ac:dyDescent="0.3">
      <c r="A3345" s="150" t="s">
        <v>885</v>
      </c>
      <c r="B3345" s="150"/>
      <c r="C3345" s="149">
        <v>32.56</v>
      </c>
      <c r="D3345" t="str">
        <f t="shared" si="108"/>
        <v>л/с №0000000093812</v>
      </c>
      <c r="E3345" t="str">
        <f t="shared" si="109"/>
        <v>4МР/ДУ-3/КЛ-43</v>
      </c>
    </row>
    <row r="3346" spans="1:5" x14ac:dyDescent="0.3">
      <c r="A3346" s="148" t="s">
        <v>470</v>
      </c>
      <c r="B3346" s="148" t="s">
        <v>471</v>
      </c>
      <c r="C3346" s="149">
        <v>31.63</v>
      </c>
      <c r="D3346" t="str">
        <f t="shared" si="108"/>
        <v>4МР/ДУ-3/КЛ-43</v>
      </c>
      <c r="E3346" t="str">
        <f t="shared" si="109"/>
        <v>Начисление услуг 00000005161 от 31.05.2024 23:59:59</v>
      </c>
    </row>
    <row r="3347" spans="1:5" x14ac:dyDescent="0.3">
      <c r="A3347" s="148" t="s">
        <v>765</v>
      </c>
      <c r="B3347" s="148"/>
      <c r="C3347" s="149">
        <v>31.63</v>
      </c>
      <c r="D3347" t="str">
        <f t="shared" si="108"/>
        <v>Начисление услуг 00000005161 от 31.05.2024 23:59:59</v>
      </c>
      <c r="E3347" t="str">
        <f t="shared" si="109"/>
        <v>л/с №0000000093813</v>
      </c>
    </row>
    <row r="3348" spans="1:5" x14ac:dyDescent="0.3">
      <c r="A3348" s="150" t="s">
        <v>885</v>
      </c>
      <c r="B3348" s="150"/>
      <c r="C3348" s="149">
        <v>31.63</v>
      </c>
      <c r="D3348" t="str">
        <f t="shared" si="108"/>
        <v>л/с №0000000093813</v>
      </c>
      <c r="E3348" t="str">
        <f t="shared" si="109"/>
        <v>4МР/ДУ-3/КЛ-44</v>
      </c>
    </row>
    <row r="3349" spans="1:5" x14ac:dyDescent="0.3">
      <c r="A3349" s="148" t="s">
        <v>472</v>
      </c>
      <c r="B3349" s="148" t="s">
        <v>473</v>
      </c>
      <c r="C3349" s="149">
        <v>26.98</v>
      </c>
      <c r="D3349" t="str">
        <f t="shared" si="108"/>
        <v>4МР/ДУ-3/КЛ-44</v>
      </c>
      <c r="E3349" t="str">
        <f t="shared" si="109"/>
        <v>Начисление услуг 00000005161 от 31.05.2024 23:59:59</v>
      </c>
    </row>
    <row r="3350" spans="1:5" x14ac:dyDescent="0.3">
      <c r="A3350" s="148" t="s">
        <v>766</v>
      </c>
      <c r="B3350" s="148"/>
      <c r="C3350" s="149">
        <v>26.98</v>
      </c>
      <c r="D3350" t="str">
        <f t="shared" si="108"/>
        <v>Начисление услуг 00000005161 от 31.05.2024 23:59:59</v>
      </c>
      <c r="E3350" t="str">
        <f t="shared" si="109"/>
        <v>л/с №0000000095848</v>
      </c>
    </row>
    <row r="3351" spans="1:5" x14ac:dyDescent="0.3">
      <c r="A3351" s="150" t="s">
        <v>885</v>
      </c>
      <c r="B3351" s="150"/>
      <c r="C3351" s="149">
        <v>26.98</v>
      </c>
      <c r="D3351" t="str">
        <f t="shared" si="108"/>
        <v>л/с №0000000095848</v>
      </c>
      <c r="E3351" t="str">
        <f t="shared" si="109"/>
        <v>4МР/ДУ-3/КЛ-45</v>
      </c>
    </row>
    <row r="3352" spans="1:5" x14ac:dyDescent="0.3">
      <c r="A3352" s="148" t="s">
        <v>474</v>
      </c>
      <c r="B3352" s="148" t="s">
        <v>475</v>
      </c>
      <c r="C3352" s="149">
        <v>32.56</v>
      </c>
      <c r="D3352" t="str">
        <f t="shared" si="108"/>
        <v>4МР/ДУ-3/КЛ-45</v>
      </c>
      <c r="E3352" t="str">
        <f t="shared" si="109"/>
        <v>Начисление услуг 00000005161 от 31.05.2024 23:59:59</v>
      </c>
    </row>
    <row r="3353" spans="1:5" x14ac:dyDescent="0.3">
      <c r="A3353" s="148" t="s">
        <v>767</v>
      </c>
      <c r="B3353" s="148"/>
      <c r="C3353" s="149">
        <v>32.56</v>
      </c>
      <c r="D3353" t="str">
        <f t="shared" si="108"/>
        <v>Начисление услуг 00000005161 от 31.05.2024 23:59:59</v>
      </c>
      <c r="E3353" t="str">
        <f t="shared" si="109"/>
        <v>л/с №0000000095849</v>
      </c>
    </row>
    <row r="3354" spans="1:5" x14ac:dyDescent="0.3">
      <c r="A3354" s="150" t="s">
        <v>885</v>
      </c>
      <c r="B3354" s="150"/>
      <c r="C3354" s="149">
        <v>32.56</v>
      </c>
      <c r="D3354" t="str">
        <f t="shared" si="108"/>
        <v>л/с №0000000095849</v>
      </c>
      <c r="E3354" t="str">
        <f t="shared" si="109"/>
        <v>4МР/ДУ-3/КЛ-46</v>
      </c>
    </row>
    <row r="3355" spans="1:5" x14ac:dyDescent="0.3">
      <c r="A3355" s="148" t="s">
        <v>476</v>
      </c>
      <c r="B3355" s="148" t="s">
        <v>477</v>
      </c>
      <c r="C3355" s="149">
        <v>34.42</v>
      </c>
      <c r="D3355" t="str">
        <f t="shared" si="108"/>
        <v>4МР/ДУ-3/КЛ-46</v>
      </c>
      <c r="E3355" t="str">
        <f t="shared" si="109"/>
        <v>Начисление услуг 00000005161 от 31.05.2024 23:59:59</v>
      </c>
    </row>
    <row r="3356" spans="1:5" x14ac:dyDescent="0.3">
      <c r="A3356" s="148" t="s">
        <v>768</v>
      </c>
      <c r="B3356" s="148"/>
      <c r="C3356" s="149">
        <v>34.42</v>
      </c>
      <c r="D3356" t="str">
        <f t="shared" si="108"/>
        <v>Начисление услуг 00000005161 от 31.05.2024 23:59:59</v>
      </c>
      <c r="E3356" t="str">
        <f t="shared" si="109"/>
        <v>л/с №0000000095919</v>
      </c>
    </row>
    <row r="3357" spans="1:5" x14ac:dyDescent="0.3">
      <c r="A3357" s="150" t="s">
        <v>885</v>
      </c>
      <c r="B3357" s="150"/>
      <c r="C3357" s="149">
        <v>34.42</v>
      </c>
      <c r="D3357" t="str">
        <f t="shared" si="108"/>
        <v>л/с №0000000095919</v>
      </c>
      <c r="E3357" t="str">
        <f t="shared" si="109"/>
        <v>4МР/ДУ-3/КЛ-47</v>
      </c>
    </row>
    <row r="3358" spans="1:5" x14ac:dyDescent="0.3">
      <c r="A3358" s="148" t="s">
        <v>478</v>
      </c>
      <c r="B3358" s="148" t="s">
        <v>479</v>
      </c>
      <c r="C3358" s="149">
        <v>36.28</v>
      </c>
      <c r="D3358" t="str">
        <f t="shared" si="108"/>
        <v>4МР/ДУ-3/КЛ-47</v>
      </c>
      <c r="E3358" t="str">
        <f t="shared" si="109"/>
        <v>Начисление услуг 00000005161 от 31.05.2024 23:59:59</v>
      </c>
    </row>
    <row r="3359" spans="1:5" x14ac:dyDescent="0.3">
      <c r="A3359" s="148" t="s">
        <v>769</v>
      </c>
      <c r="B3359" s="148"/>
      <c r="C3359" s="149">
        <v>36.28</v>
      </c>
      <c r="D3359" t="str">
        <f t="shared" si="108"/>
        <v>Начисление услуг 00000005161 от 31.05.2024 23:59:59</v>
      </c>
      <c r="E3359" t="str">
        <f t="shared" si="109"/>
        <v>л/с №0000000093689</v>
      </c>
    </row>
    <row r="3360" spans="1:5" x14ac:dyDescent="0.3">
      <c r="A3360" s="150" t="s">
        <v>885</v>
      </c>
      <c r="B3360" s="150"/>
      <c r="C3360" s="149">
        <v>36.28</v>
      </c>
      <c r="D3360" t="str">
        <f t="shared" si="108"/>
        <v>л/с №0000000093689</v>
      </c>
      <c r="E3360" t="str">
        <f t="shared" si="109"/>
        <v>4МР/ДУ-3/КЛ-48</v>
      </c>
    </row>
    <row r="3361" spans="1:5" x14ac:dyDescent="0.3">
      <c r="A3361" s="148" t="s">
        <v>480</v>
      </c>
      <c r="B3361" s="148" t="s">
        <v>481</v>
      </c>
      <c r="C3361" s="149">
        <v>45.59</v>
      </c>
      <c r="D3361" t="str">
        <f t="shared" si="108"/>
        <v>4МР/ДУ-3/КЛ-48</v>
      </c>
      <c r="E3361" t="str">
        <f t="shared" si="109"/>
        <v>Начисление услуг 00000005161 от 31.05.2024 23:59:59</v>
      </c>
    </row>
    <row r="3362" spans="1:5" x14ac:dyDescent="0.3">
      <c r="A3362" s="148" t="s">
        <v>770</v>
      </c>
      <c r="B3362" s="148"/>
      <c r="C3362" s="149">
        <v>45.59</v>
      </c>
      <c r="D3362" t="str">
        <f t="shared" si="108"/>
        <v>Начисление услуг 00000005161 от 31.05.2024 23:59:59</v>
      </c>
      <c r="E3362" t="str">
        <f t="shared" si="109"/>
        <v>л/с №0000000094851</v>
      </c>
    </row>
    <row r="3363" spans="1:5" x14ac:dyDescent="0.3">
      <c r="A3363" s="150" t="s">
        <v>885</v>
      </c>
      <c r="B3363" s="150"/>
      <c r="C3363" s="149">
        <v>45.59</v>
      </c>
      <c r="D3363" t="str">
        <f t="shared" si="108"/>
        <v>л/с №0000000094851</v>
      </c>
      <c r="E3363" t="str">
        <f t="shared" si="109"/>
        <v>4МР/ДУ-3/КЛ-49</v>
      </c>
    </row>
    <row r="3364" spans="1:5" x14ac:dyDescent="0.3">
      <c r="A3364" s="148" t="s">
        <v>482</v>
      </c>
      <c r="B3364" s="148" t="s">
        <v>483</v>
      </c>
      <c r="C3364" s="149">
        <v>19.54</v>
      </c>
      <c r="D3364" t="str">
        <f t="shared" si="108"/>
        <v>4МР/ДУ-3/КЛ-49</v>
      </c>
      <c r="E3364" t="str">
        <f t="shared" si="109"/>
        <v>Начисление услуг 00000005161 от 31.05.2024 23:59:59</v>
      </c>
    </row>
    <row r="3365" spans="1:5" x14ac:dyDescent="0.3">
      <c r="A3365" s="148" t="s">
        <v>771</v>
      </c>
      <c r="B3365" s="148"/>
      <c r="C3365" s="149">
        <v>19.54</v>
      </c>
      <c r="D3365" t="str">
        <f t="shared" si="108"/>
        <v>Начисление услуг 00000005161 от 31.05.2024 23:59:59</v>
      </c>
      <c r="E3365" t="str">
        <f t="shared" si="109"/>
        <v>л/с №0000000095852</v>
      </c>
    </row>
    <row r="3366" spans="1:5" x14ac:dyDescent="0.3">
      <c r="A3366" s="150" t="s">
        <v>885</v>
      </c>
      <c r="B3366" s="150"/>
      <c r="C3366" s="149">
        <v>19.54</v>
      </c>
      <c r="D3366" t="str">
        <f t="shared" si="108"/>
        <v>л/с №0000000095852</v>
      </c>
      <c r="E3366" t="str">
        <f t="shared" si="109"/>
        <v>4МР/ДУ-3/КЛ-4</v>
      </c>
    </row>
    <row r="3367" spans="1:5" x14ac:dyDescent="0.3">
      <c r="A3367" s="148" t="s">
        <v>484</v>
      </c>
      <c r="B3367" s="148" t="s">
        <v>485</v>
      </c>
      <c r="C3367" s="149">
        <v>23.26</v>
      </c>
      <c r="D3367" t="str">
        <f t="shared" si="108"/>
        <v>4МР/ДУ-3/КЛ-4</v>
      </c>
      <c r="E3367" t="str">
        <f t="shared" si="109"/>
        <v>Начисление услуг 00000005161 от 31.05.2024 23:59:59</v>
      </c>
    </row>
    <row r="3368" spans="1:5" x14ac:dyDescent="0.3">
      <c r="A3368" s="148" t="s">
        <v>772</v>
      </c>
      <c r="B3368" s="148"/>
      <c r="C3368" s="149">
        <v>23.26</v>
      </c>
      <c r="D3368" t="str">
        <f t="shared" si="108"/>
        <v>Начисление услуг 00000005161 от 31.05.2024 23:59:59</v>
      </c>
      <c r="E3368" t="str">
        <f t="shared" si="109"/>
        <v>л/с №0000000093701</v>
      </c>
    </row>
    <row r="3369" spans="1:5" x14ac:dyDescent="0.3">
      <c r="A3369" s="150" t="s">
        <v>885</v>
      </c>
      <c r="B3369" s="150"/>
      <c r="C3369" s="149">
        <v>23.26</v>
      </c>
      <c r="D3369" t="str">
        <f t="shared" si="108"/>
        <v>л/с №0000000093701</v>
      </c>
      <c r="E3369" t="str">
        <f t="shared" si="109"/>
        <v>4МР/ДУ-3/КЛ-50</v>
      </c>
    </row>
    <row r="3370" spans="1:5" x14ac:dyDescent="0.3">
      <c r="A3370" s="148" t="s">
        <v>486</v>
      </c>
      <c r="B3370" s="148" t="s">
        <v>487</v>
      </c>
      <c r="C3370" s="149">
        <v>33.49</v>
      </c>
      <c r="D3370" t="str">
        <f t="shared" si="108"/>
        <v>4МР/ДУ-3/КЛ-50</v>
      </c>
      <c r="E3370" t="str">
        <f t="shared" si="109"/>
        <v>Начисление услуг 00000005161 от 31.05.2024 23:59:59</v>
      </c>
    </row>
    <row r="3371" spans="1:5" x14ac:dyDescent="0.3">
      <c r="A3371" s="148" t="s">
        <v>773</v>
      </c>
      <c r="B3371" s="148"/>
      <c r="C3371" s="149">
        <v>33.49</v>
      </c>
      <c r="D3371" t="str">
        <f t="shared" si="108"/>
        <v>Начисление услуг 00000005161 от 31.05.2024 23:59:59</v>
      </c>
      <c r="E3371" t="str">
        <f t="shared" si="109"/>
        <v>л/с №0000000095854</v>
      </c>
    </row>
    <row r="3372" spans="1:5" x14ac:dyDescent="0.3">
      <c r="A3372" s="150" t="s">
        <v>885</v>
      </c>
      <c r="B3372" s="150"/>
      <c r="C3372" s="149">
        <v>33.49</v>
      </c>
      <c r="D3372" t="str">
        <f t="shared" si="108"/>
        <v>л/с №0000000095854</v>
      </c>
      <c r="E3372" t="str">
        <f t="shared" si="109"/>
        <v>4МР/ДУ-3/КЛ-51</v>
      </c>
    </row>
    <row r="3373" spans="1:5" x14ac:dyDescent="0.3">
      <c r="A3373" s="148" t="s">
        <v>488</v>
      </c>
      <c r="B3373" s="148" t="s">
        <v>489</v>
      </c>
      <c r="C3373" s="149">
        <v>37.21</v>
      </c>
      <c r="D3373" t="str">
        <f t="shared" si="108"/>
        <v>4МР/ДУ-3/КЛ-51</v>
      </c>
      <c r="E3373" t="str">
        <f t="shared" si="109"/>
        <v>Начисление услуг 00000005161 от 31.05.2024 23:59:59</v>
      </c>
    </row>
    <row r="3374" spans="1:5" x14ac:dyDescent="0.3">
      <c r="A3374" s="148" t="s">
        <v>774</v>
      </c>
      <c r="B3374" s="148"/>
      <c r="C3374" s="149">
        <v>37.21</v>
      </c>
      <c r="D3374" t="str">
        <f t="shared" si="108"/>
        <v>Начисление услуг 00000005161 от 31.05.2024 23:59:59</v>
      </c>
      <c r="E3374" t="str">
        <f t="shared" si="109"/>
        <v>л/с №0000000153935</v>
      </c>
    </row>
    <row r="3375" spans="1:5" x14ac:dyDescent="0.3">
      <c r="A3375" s="150" t="s">
        <v>885</v>
      </c>
      <c r="B3375" s="150"/>
      <c r="C3375" s="149">
        <v>37.21</v>
      </c>
      <c r="D3375" t="str">
        <f t="shared" si="108"/>
        <v>л/с №0000000153935</v>
      </c>
      <c r="E3375" t="str">
        <f t="shared" si="109"/>
        <v>4МР/ДУ/-3-КЛ-52К ВТОР</v>
      </c>
    </row>
    <row r="3376" spans="1:5" x14ac:dyDescent="0.3">
      <c r="A3376" s="148" t="s">
        <v>490</v>
      </c>
      <c r="B3376" s="148" t="s">
        <v>491</v>
      </c>
      <c r="C3376" s="149">
        <v>39.07</v>
      </c>
      <c r="D3376" t="str">
        <f t="shared" si="108"/>
        <v>4МР/ДУ/-3-КЛ-52К ВТОР</v>
      </c>
      <c r="E3376" t="str">
        <f t="shared" si="109"/>
        <v>Начисление услуг 00000005161 от 31.05.2024 23:59:59</v>
      </c>
    </row>
    <row r="3377" spans="1:5" x14ac:dyDescent="0.3">
      <c r="A3377" s="148" t="s">
        <v>775</v>
      </c>
      <c r="B3377" s="148"/>
      <c r="C3377" s="149">
        <v>39.07</v>
      </c>
      <c r="D3377" t="str">
        <f t="shared" si="108"/>
        <v>Начисление услуг 00000005161 от 31.05.2024 23:59:59</v>
      </c>
      <c r="E3377" t="str">
        <f t="shared" si="109"/>
        <v>л/с №0000000093690</v>
      </c>
    </row>
    <row r="3378" spans="1:5" x14ac:dyDescent="0.3">
      <c r="A3378" s="150" t="s">
        <v>885</v>
      </c>
      <c r="B3378" s="150"/>
      <c r="C3378" s="149">
        <v>39.07</v>
      </c>
      <c r="D3378" t="str">
        <f t="shared" si="108"/>
        <v>л/с №0000000093690</v>
      </c>
      <c r="E3378" t="str">
        <f t="shared" si="109"/>
        <v>4МР/ДУ-3/КЛ-53</v>
      </c>
    </row>
    <row r="3379" spans="1:5" x14ac:dyDescent="0.3">
      <c r="A3379" s="148" t="s">
        <v>492</v>
      </c>
      <c r="B3379" s="148" t="s">
        <v>493</v>
      </c>
      <c r="C3379" s="149">
        <v>37.21</v>
      </c>
      <c r="D3379" t="str">
        <f t="shared" si="108"/>
        <v>4МР/ДУ-3/КЛ-53</v>
      </c>
      <c r="E3379" t="str">
        <f t="shared" si="109"/>
        <v>Начисление услуг 00000005161 от 31.05.2024 23:59:59</v>
      </c>
    </row>
    <row r="3380" spans="1:5" x14ac:dyDescent="0.3">
      <c r="A3380" s="148" t="s">
        <v>776</v>
      </c>
      <c r="B3380" s="148"/>
      <c r="C3380" s="149">
        <v>37.21</v>
      </c>
      <c r="D3380" t="str">
        <f t="shared" si="108"/>
        <v>Начисление услуг 00000005161 от 31.05.2024 23:59:59</v>
      </c>
      <c r="E3380" t="str">
        <f t="shared" si="109"/>
        <v>л/с №0000000093708</v>
      </c>
    </row>
    <row r="3381" spans="1:5" x14ac:dyDescent="0.3">
      <c r="A3381" s="150" t="s">
        <v>885</v>
      </c>
      <c r="B3381" s="150"/>
      <c r="C3381" s="149">
        <v>37.21</v>
      </c>
      <c r="D3381" t="str">
        <f t="shared" si="108"/>
        <v>л/с №0000000093708</v>
      </c>
      <c r="E3381" t="str">
        <f t="shared" si="109"/>
        <v>4МР/ДУ-3/КЛ-54</v>
      </c>
    </row>
    <row r="3382" spans="1:5" x14ac:dyDescent="0.3">
      <c r="A3382" s="148" t="s">
        <v>494</v>
      </c>
      <c r="B3382" s="148" t="s">
        <v>495</v>
      </c>
      <c r="C3382" s="149">
        <v>28.84</v>
      </c>
      <c r="D3382" t="str">
        <f t="shared" si="108"/>
        <v>4МР/ДУ-3/КЛ-54</v>
      </c>
      <c r="E3382" t="str">
        <f t="shared" si="109"/>
        <v>Начисление услуг 00000005161 от 31.05.2024 23:59:59</v>
      </c>
    </row>
    <row r="3383" spans="1:5" x14ac:dyDescent="0.3">
      <c r="A3383" s="148" t="s">
        <v>777</v>
      </c>
      <c r="B3383" s="148"/>
      <c r="C3383" s="149">
        <v>28.84</v>
      </c>
      <c r="D3383" t="str">
        <f t="shared" si="108"/>
        <v>Начисление услуг 00000005161 от 31.05.2024 23:59:59</v>
      </c>
      <c r="E3383" t="str">
        <f t="shared" si="109"/>
        <v>л/с №0000000095856</v>
      </c>
    </row>
    <row r="3384" spans="1:5" x14ac:dyDescent="0.3">
      <c r="A3384" s="150" t="s">
        <v>885</v>
      </c>
      <c r="B3384" s="150"/>
      <c r="C3384" s="149">
        <v>28.84</v>
      </c>
      <c r="D3384" t="str">
        <f t="shared" si="108"/>
        <v>л/с №0000000095856</v>
      </c>
      <c r="E3384" t="str">
        <f t="shared" si="109"/>
        <v>4МР/ДУ-3/КЛ-55</v>
      </c>
    </row>
    <row r="3385" spans="1:5" x14ac:dyDescent="0.3">
      <c r="A3385" s="148" t="s">
        <v>496</v>
      </c>
      <c r="B3385" s="148" t="s">
        <v>497</v>
      </c>
      <c r="C3385" s="149">
        <v>24.19</v>
      </c>
      <c r="D3385" t="str">
        <f t="shared" si="108"/>
        <v>4МР/ДУ-3/КЛ-55</v>
      </c>
      <c r="E3385" t="str">
        <f t="shared" si="109"/>
        <v>Начисление услуг 00000005161 от 31.05.2024 23:59:59</v>
      </c>
    </row>
    <row r="3386" spans="1:5" x14ac:dyDescent="0.3">
      <c r="A3386" s="148" t="s">
        <v>778</v>
      </c>
      <c r="B3386" s="148"/>
      <c r="C3386" s="149">
        <v>24.19</v>
      </c>
      <c r="D3386" t="str">
        <f t="shared" si="108"/>
        <v>Начисление услуг 00000005161 от 31.05.2024 23:59:59</v>
      </c>
      <c r="E3386" t="str">
        <f t="shared" si="109"/>
        <v>л/с №0000000092281</v>
      </c>
    </row>
    <row r="3387" spans="1:5" x14ac:dyDescent="0.3">
      <c r="A3387" s="150" t="s">
        <v>885</v>
      </c>
      <c r="B3387" s="150"/>
      <c r="C3387" s="149">
        <v>24.19</v>
      </c>
      <c r="D3387" t="str">
        <f t="shared" si="108"/>
        <v>л/с №0000000092281</v>
      </c>
      <c r="E3387" t="str">
        <f t="shared" si="109"/>
        <v>4МР/ДУ-3/КЛ-56</v>
      </c>
    </row>
    <row r="3388" spans="1:5" x14ac:dyDescent="0.3">
      <c r="A3388" s="148" t="s">
        <v>498</v>
      </c>
      <c r="B3388" s="148" t="s">
        <v>499</v>
      </c>
      <c r="C3388" s="149">
        <v>34.42</v>
      </c>
      <c r="D3388" t="str">
        <f t="shared" si="108"/>
        <v>4МР/ДУ-3/КЛ-56</v>
      </c>
      <c r="E3388" t="str">
        <f t="shared" si="109"/>
        <v>Начисление услуг 00000005161 от 31.05.2024 23:59:59</v>
      </c>
    </row>
    <row r="3389" spans="1:5" x14ac:dyDescent="0.3">
      <c r="A3389" s="148" t="s">
        <v>779</v>
      </c>
      <c r="B3389" s="148"/>
      <c r="C3389" s="149">
        <v>34.42</v>
      </c>
      <c r="D3389" t="str">
        <f t="shared" si="108"/>
        <v>Начисление услуг 00000005161 от 31.05.2024 23:59:59</v>
      </c>
      <c r="E3389" t="str">
        <f t="shared" si="109"/>
        <v>л/с №0000000093809</v>
      </c>
    </row>
    <row r="3390" spans="1:5" x14ac:dyDescent="0.3">
      <c r="A3390" s="150" t="s">
        <v>885</v>
      </c>
      <c r="B3390" s="150"/>
      <c r="C3390" s="149">
        <v>34.42</v>
      </c>
      <c r="D3390" t="str">
        <f t="shared" si="108"/>
        <v>л/с №0000000093809</v>
      </c>
      <c r="E3390" t="str">
        <f t="shared" si="109"/>
        <v>4МР/ДУ-3/КЛ-57</v>
      </c>
    </row>
    <row r="3391" spans="1:5" x14ac:dyDescent="0.3">
      <c r="A3391" s="148" t="s">
        <v>500</v>
      </c>
      <c r="B3391" s="148" t="s">
        <v>501</v>
      </c>
      <c r="C3391" s="149">
        <v>77.22</v>
      </c>
      <c r="D3391" t="str">
        <f t="shared" si="108"/>
        <v>4МР/ДУ-3/КЛ-57</v>
      </c>
      <c r="E3391" t="str">
        <f t="shared" si="109"/>
        <v>Начисление услуг 00000005161 от 31.05.2024 23:59:59</v>
      </c>
    </row>
    <row r="3392" spans="1:5" x14ac:dyDescent="0.3">
      <c r="A3392" s="148" t="s">
        <v>780</v>
      </c>
      <c r="B3392" s="148"/>
      <c r="C3392" s="149">
        <v>77.22</v>
      </c>
      <c r="D3392" t="str">
        <f t="shared" si="108"/>
        <v>Начисление услуг 00000005161 от 31.05.2024 23:59:59</v>
      </c>
      <c r="E3392" t="str">
        <f t="shared" si="109"/>
        <v>л/с №0000000093810</v>
      </c>
    </row>
    <row r="3393" spans="1:5" x14ac:dyDescent="0.3">
      <c r="A3393" s="150" t="s">
        <v>885</v>
      </c>
      <c r="B3393" s="150"/>
      <c r="C3393" s="149">
        <v>77.22</v>
      </c>
      <c r="D3393" t="str">
        <f t="shared" si="108"/>
        <v>л/с №0000000093810</v>
      </c>
      <c r="E3393" t="str">
        <f t="shared" si="109"/>
        <v>4МР/ДУ-3/КЛ-58</v>
      </c>
    </row>
    <row r="3394" spans="1:5" x14ac:dyDescent="0.3">
      <c r="A3394" s="148" t="s">
        <v>502</v>
      </c>
      <c r="B3394" s="148" t="s">
        <v>503</v>
      </c>
      <c r="C3394" s="149">
        <v>32.56</v>
      </c>
      <c r="D3394" t="str">
        <f t="shared" si="108"/>
        <v>4МР/ДУ-3/КЛ-58</v>
      </c>
      <c r="E3394" t="str">
        <f t="shared" si="109"/>
        <v>Начисление услуг 00000005161 от 31.05.2024 23:59:59</v>
      </c>
    </row>
    <row r="3395" spans="1:5" x14ac:dyDescent="0.3">
      <c r="A3395" s="148" t="s">
        <v>781</v>
      </c>
      <c r="B3395" s="148"/>
      <c r="C3395" s="149">
        <v>32.56</v>
      </c>
      <c r="D3395" t="str">
        <f t="shared" si="108"/>
        <v>Начисление услуг 00000005161 от 31.05.2024 23:59:59</v>
      </c>
      <c r="E3395" t="str">
        <f t="shared" si="109"/>
        <v>л/с №0000000093692</v>
      </c>
    </row>
    <row r="3396" spans="1:5" x14ac:dyDescent="0.3">
      <c r="A3396" s="150" t="s">
        <v>885</v>
      </c>
      <c r="B3396" s="150"/>
      <c r="C3396" s="149">
        <v>32.56</v>
      </c>
      <c r="D3396" t="str">
        <f t="shared" si="108"/>
        <v>л/с №0000000093692</v>
      </c>
      <c r="E3396" t="str">
        <f t="shared" si="109"/>
        <v>4МР/ДУ-3/КЛ-59</v>
      </c>
    </row>
    <row r="3397" spans="1:5" x14ac:dyDescent="0.3">
      <c r="A3397" s="148" t="s">
        <v>504</v>
      </c>
      <c r="B3397" s="148" t="s">
        <v>505</v>
      </c>
      <c r="C3397" s="149">
        <v>33.49</v>
      </c>
      <c r="D3397" t="str">
        <f t="shared" si="108"/>
        <v>4МР/ДУ-3/КЛ-59</v>
      </c>
      <c r="E3397" t="str">
        <f t="shared" si="109"/>
        <v>Начисление услуг 00000005161 от 31.05.2024 23:59:59</v>
      </c>
    </row>
    <row r="3398" spans="1:5" x14ac:dyDescent="0.3">
      <c r="A3398" s="148" t="s">
        <v>782</v>
      </c>
      <c r="B3398" s="148"/>
      <c r="C3398" s="149">
        <v>33.49</v>
      </c>
      <c r="D3398" t="str">
        <f t="shared" si="108"/>
        <v>Начисление услуг 00000005161 от 31.05.2024 23:59:59</v>
      </c>
      <c r="E3398" t="str">
        <f t="shared" si="109"/>
        <v>л/с №0000000093923</v>
      </c>
    </row>
    <row r="3399" spans="1:5" x14ac:dyDescent="0.3">
      <c r="A3399" s="150" t="s">
        <v>885</v>
      </c>
      <c r="B3399" s="150"/>
      <c r="C3399" s="149">
        <v>33.49</v>
      </c>
      <c r="D3399" t="str">
        <f t="shared" si="108"/>
        <v>л/с №0000000093923</v>
      </c>
      <c r="E3399" t="str">
        <f t="shared" si="109"/>
        <v>4МР/ДУ-3/КЛ-5</v>
      </c>
    </row>
    <row r="3400" spans="1:5" x14ac:dyDescent="0.3">
      <c r="A3400" s="148" t="s">
        <v>506</v>
      </c>
      <c r="B3400" s="148" t="s">
        <v>507</v>
      </c>
      <c r="C3400" s="149">
        <v>26.98</v>
      </c>
      <c r="D3400" t="str">
        <f t="shared" si="108"/>
        <v>4МР/ДУ-3/КЛ-5</v>
      </c>
      <c r="E3400" t="str">
        <f t="shared" si="109"/>
        <v>Начисление услуг 00000005161 от 31.05.2024 23:59:59</v>
      </c>
    </row>
    <row r="3401" spans="1:5" x14ac:dyDescent="0.3">
      <c r="A3401" s="148" t="s">
        <v>783</v>
      </c>
      <c r="B3401" s="148"/>
      <c r="C3401" s="149">
        <v>26.98</v>
      </c>
      <c r="D3401" t="str">
        <f t="shared" si="108"/>
        <v>Начисление услуг 00000005161 от 31.05.2024 23:59:59</v>
      </c>
      <c r="E3401" t="str">
        <f t="shared" si="109"/>
        <v>л/с №0000000095857</v>
      </c>
    </row>
    <row r="3402" spans="1:5" x14ac:dyDescent="0.3">
      <c r="A3402" s="150" t="s">
        <v>885</v>
      </c>
      <c r="B3402" s="150"/>
      <c r="C3402" s="149">
        <v>26.98</v>
      </c>
      <c r="D3402" t="str">
        <f t="shared" ref="D3402:D3465" si="110">A3403</f>
        <v>л/с №0000000095857</v>
      </c>
      <c r="E3402" t="str">
        <f t="shared" ref="E3402:E3465" si="111">A3404</f>
        <v>4МР/ДУ-3/КЛ-6</v>
      </c>
    </row>
    <row r="3403" spans="1:5" x14ac:dyDescent="0.3">
      <c r="A3403" s="148" t="s">
        <v>508</v>
      </c>
      <c r="B3403" s="148" t="s">
        <v>509</v>
      </c>
      <c r="C3403" s="149">
        <v>27.91</v>
      </c>
      <c r="D3403" t="str">
        <f t="shared" si="110"/>
        <v>4МР/ДУ-3/КЛ-6</v>
      </c>
      <c r="E3403" t="str">
        <f t="shared" si="111"/>
        <v>Начисление услуг 00000005161 от 31.05.2024 23:59:59</v>
      </c>
    </row>
    <row r="3404" spans="1:5" x14ac:dyDescent="0.3">
      <c r="A3404" s="148" t="s">
        <v>784</v>
      </c>
      <c r="B3404" s="148"/>
      <c r="C3404" s="149">
        <v>27.91</v>
      </c>
      <c r="D3404" t="str">
        <f t="shared" si="110"/>
        <v>Начисление услуг 00000005161 от 31.05.2024 23:59:59</v>
      </c>
      <c r="E3404" t="str">
        <f t="shared" si="111"/>
        <v>л/с №0000000093698</v>
      </c>
    </row>
    <row r="3405" spans="1:5" x14ac:dyDescent="0.3">
      <c r="A3405" s="150" t="s">
        <v>885</v>
      </c>
      <c r="B3405" s="150"/>
      <c r="C3405" s="149">
        <v>27.91</v>
      </c>
      <c r="D3405" t="str">
        <f t="shared" si="110"/>
        <v>л/с №0000000093698</v>
      </c>
      <c r="E3405" t="str">
        <f t="shared" si="111"/>
        <v>4МР/ДУ-3/КЛ-07</v>
      </c>
    </row>
    <row r="3406" spans="1:5" x14ac:dyDescent="0.3">
      <c r="A3406" s="148" t="s">
        <v>510</v>
      </c>
      <c r="B3406" s="148" t="s">
        <v>511</v>
      </c>
      <c r="C3406" s="149">
        <v>23.26</v>
      </c>
      <c r="D3406" t="str">
        <f t="shared" si="110"/>
        <v>4МР/ДУ-3/КЛ-07</v>
      </c>
      <c r="E3406" t="str">
        <f t="shared" si="111"/>
        <v>Начисление услуг 00000005161 от 31.05.2024 23:59:59</v>
      </c>
    </row>
    <row r="3407" spans="1:5" x14ac:dyDescent="0.3">
      <c r="A3407" s="148" t="s">
        <v>785</v>
      </c>
      <c r="B3407" s="148"/>
      <c r="C3407" s="149">
        <v>23.26</v>
      </c>
      <c r="D3407" t="str">
        <f t="shared" si="110"/>
        <v>Начисление услуг 00000005161 от 31.05.2024 23:59:59</v>
      </c>
      <c r="E3407" t="str">
        <f t="shared" si="111"/>
        <v>л/с №0000000093697</v>
      </c>
    </row>
    <row r="3408" spans="1:5" x14ac:dyDescent="0.3">
      <c r="A3408" s="150" t="s">
        <v>885</v>
      </c>
      <c r="B3408" s="150"/>
      <c r="C3408" s="149">
        <v>23.26</v>
      </c>
      <c r="D3408" t="str">
        <f t="shared" si="110"/>
        <v>л/с №0000000093697</v>
      </c>
      <c r="E3408" t="str">
        <f t="shared" si="111"/>
        <v>4МР/ДУ-3/КЛ-08</v>
      </c>
    </row>
    <row r="3409" spans="1:5" x14ac:dyDescent="0.3">
      <c r="A3409" s="148" t="s">
        <v>512</v>
      </c>
      <c r="B3409" s="148" t="s">
        <v>513</v>
      </c>
      <c r="C3409" s="149">
        <v>25.12</v>
      </c>
      <c r="D3409" t="str">
        <f t="shared" si="110"/>
        <v>4МР/ДУ-3/КЛ-08</v>
      </c>
      <c r="E3409" t="str">
        <f t="shared" si="111"/>
        <v>Начисление услуг 00000005161 от 31.05.2024 23:59:59</v>
      </c>
    </row>
    <row r="3410" spans="1:5" x14ac:dyDescent="0.3">
      <c r="A3410" s="148" t="s">
        <v>786</v>
      </c>
      <c r="B3410" s="148"/>
      <c r="C3410" s="149">
        <v>25.12</v>
      </c>
      <c r="D3410" t="str">
        <f t="shared" si="110"/>
        <v>Начисление услуг 00000005161 от 31.05.2024 23:59:59</v>
      </c>
      <c r="E3410" t="str">
        <f t="shared" si="111"/>
        <v>л/с №0000000095858</v>
      </c>
    </row>
    <row r="3411" spans="1:5" x14ac:dyDescent="0.3">
      <c r="A3411" s="150" t="s">
        <v>885</v>
      </c>
      <c r="B3411" s="150"/>
      <c r="C3411" s="149">
        <v>25.12</v>
      </c>
      <c r="D3411" t="str">
        <f t="shared" si="110"/>
        <v>л/с №0000000095858</v>
      </c>
      <c r="E3411" t="str">
        <f t="shared" si="111"/>
        <v>4МР/ДУ-3/КЛ-9</v>
      </c>
    </row>
    <row r="3412" spans="1:5" x14ac:dyDescent="0.3">
      <c r="A3412" s="148" t="s">
        <v>514</v>
      </c>
      <c r="B3412" s="148" t="s">
        <v>515</v>
      </c>
      <c r="C3412" s="149">
        <v>26.05</v>
      </c>
      <c r="D3412" t="str">
        <f t="shared" si="110"/>
        <v>4МР/ДУ-3/КЛ-9</v>
      </c>
      <c r="E3412" t="str">
        <f t="shared" si="111"/>
        <v>Начисление услуг 00000005161 от 31.05.2024 23:59:59</v>
      </c>
    </row>
    <row r="3413" spans="1:5" x14ac:dyDescent="0.3">
      <c r="A3413" s="148" t="s">
        <v>787</v>
      </c>
      <c r="B3413" s="148"/>
      <c r="C3413" s="149">
        <v>26.05</v>
      </c>
      <c r="D3413" t="str">
        <f t="shared" si="110"/>
        <v>Начисление услуг 00000005161 от 31.05.2024 23:59:59</v>
      </c>
      <c r="E3413" t="str">
        <f t="shared" si="111"/>
        <v>Москва г, Марьина Роща, Марьиной Рощи 4-я ул, дом № 3</v>
      </c>
    </row>
    <row r="3414" spans="1:5" x14ac:dyDescent="0.3">
      <c r="A3414" s="150" t="s">
        <v>885</v>
      </c>
      <c r="B3414" s="150"/>
      <c r="C3414" s="149">
        <v>26.05</v>
      </c>
      <c r="D3414" t="str">
        <f t="shared" si="110"/>
        <v>Москва г, Марьина Роща, Марьиной Рощи 4-я ул, дом № 3</v>
      </c>
      <c r="E3414" t="str">
        <f t="shared" si="111"/>
        <v>л/с №0000000089255</v>
      </c>
    </row>
    <row r="3415" spans="1:5" x14ac:dyDescent="0.3">
      <c r="A3415" s="151" t="s">
        <v>0</v>
      </c>
      <c r="B3415" s="151"/>
      <c r="C3415" s="152">
        <v>156932.04</v>
      </c>
      <c r="D3415" t="str">
        <f t="shared" si="110"/>
        <v>л/с №0000000089255</v>
      </c>
      <c r="E3415" t="str">
        <f t="shared" si="111"/>
        <v>4МР/ДУ-3-01</v>
      </c>
    </row>
    <row r="3416" spans="1:5" x14ac:dyDescent="0.3">
      <c r="A3416" s="148" t="s">
        <v>25</v>
      </c>
      <c r="B3416" s="148" t="s">
        <v>26</v>
      </c>
      <c r="C3416" s="153">
        <v>2005.37</v>
      </c>
      <c r="D3416" t="str">
        <f t="shared" si="110"/>
        <v>4МР/ДУ-3-01</v>
      </c>
      <c r="E3416" t="str">
        <f t="shared" si="111"/>
        <v>Начисление услуг 00000005170 от 31.05.2024 23:59:59</v>
      </c>
    </row>
    <row r="3417" spans="1:5" x14ac:dyDescent="0.3">
      <c r="A3417" s="148" t="s">
        <v>788</v>
      </c>
      <c r="B3417" s="148"/>
      <c r="C3417" s="153">
        <v>2005.37</v>
      </c>
      <c r="D3417" t="str">
        <f t="shared" si="110"/>
        <v>Начисление услуг 00000005170 от 31.05.2024 23:59:59</v>
      </c>
      <c r="E3417" t="str">
        <f t="shared" si="111"/>
        <v>л/с №0000000089264</v>
      </c>
    </row>
    <row r="3418" spans="1:5" x14ac:dyDescent="0.3">
      <c r="A3418" s="150" t="s">
        <v>886</v>
      </c>
      <c r="B3418" s="150"/>
      <c r="C3418" s="153">
        <v>2005.37</v>
      </c>
      <c r="D3418" t="str">
        <f t="shared" si="110"/>
        <v>л/с №0000000089264</v>
      </c>
      <c r="E3418" t="str">
        <f t="shared" si="111"/>
        <v>4МР/ДУ-3-10</v>
      </c>
    </row>
    <row r="3419" spans="1:5" x14ac:dyDescent="0.3">
      <c r="A3419" s="148" t="s">
        <v>27</v>
      </c>
      <c r="B3419" s="148" t="s">
        <v>28</v>
      </c>
      <c r="C3419" s="149">
        <v>973.38</v>
      </c>
      <c r="D3419" t="str">
        <f t="shared" si="110"/>
        <v>4МР/ДУ-3-10</v>
      </c>
      <c r="E3419" t="str">
        <f t="shared" si="111"/>
        <v>Начисление услуг 00000005170 от 31.05.2024 23:59:59</v>
      </c>
    </row>
    <row r="3420" spans="1:5" x14ac:dyDescent="0.3">
      <c r="A3420" s="148" t="s">
        <v>790</v>
      </c>
      <c r="B3420" s="148"/>
      <c r="C3420" s="149">
        <v>973.38</v>
      </c>
      <c r="D3420" t="str">
        <f t="shared" si="110"/>
        <v>Начисление услуг 00000005170 от 31.05.2024 23:59:59</v>
      </c>
      <c r="E3420" t="str">
        <f t="shared" si="111"/>
        <v>л/с №0000000089265</v>
      </c>
    </row>
    <row r="3421" spans="1:5" x14ac:dyDescent="0.3">
      <c r="A3421" s="150" t="s">
        <v>886</v>
      </c>
      <c r="B3421" s="150"/>
      <c r="C3421" s="149">
        <v>973.38</v>
      </c>
      <c r="D3421" t="str">
        <f t="shared" si="110"/>
        <v>л/с №0000000089265</v>
      </c>
      <c r="E3421" t="str">
        <f t="shared" si="111"/>
        <v>4МР/ДУ-3-11</v>
      </c>
    </row>
    <row r="3422" spans="1:5" x14ac:dyDescent="0.3">
      <c r="A3422" s="148" t="s">
        <v>29</v>
      </c>
      <c r="B3422" s="148" t="s">
        <v>30</v>
      </c>
      <c r="C3422" s="153">
        <v>1584.62</v>
      </c>
      <c r="D3422" t="str">
        <f t="shared" si="110"/>
        <v>4МР/ДУ-3-11</v>
      </c>
      <c r="E3422" t="str">
        <f t="shared" si="111"/>
        <v>Начисление услуг 00000005170 от 31.05.2024 23:59:59</v>
      </c>
    </row>
    <row r="3423" spans="1:5" x14ac:dyDescent="0.3">
      <c r="A3423" s="148" t="s">
        <v>791</v>
      </c>
      <c r="B3423" s="148"/>
      <c r="C3423" s="153">
        <v>1584.62</v>
      </c>
      <c r="D3423" t="str">
        <f t="shared" si="110"/>
        <v>Начисление услуг 00000005170 от 31.05.2024 23:59:59</v>
      </c>
      <c r="E3423" t="str">
        <f t="shared" si="111"/>
        <v>л/с №0000000089266</v>
      </c>
    </row>
    <row r="3424" spans="1:5" x14ac:dyDescent="0.3">
      <c r="A3424" s="150" t="s">
        <v>886</v>
      </c>
      <c r="B3424" s="150"/>
      <c r="C3424" s="153">
        <v>1584.62</v>
      </c>
      <c r="D3424" t="str">
        <f t="shared" si="110"/>
        <v>л/с №0000000089266</v>
      </c>
      <c r="E3424" t="str">
        <f t="shared" si="111"/>
        <v>4МР/ДУ-3-12</v>
      </c>
    </row>
    <row r="3425" spans="1:5" x14ac:dyDescent="0.3">
      <c r="A3425" s="148" t="s">
        <v>31</v>
      </c>
      <c r="B3425" s="148" t="s">
        <v>32</v>
      </c>
      <c r="C3425" s="153">
        <v>2030.49</v>
      </c>
      <c r="D3425" t="str">
        <f t="shared" si="110"/>
        <v>4МР/ДУ-3-12</v>
      </c>
      <c r="E3425" t="str">
        <f t="shared" si="111"/>
        <v>Начисление услуг 00000005170 от 31.05.2024 23:59:59</v>
      </c>
    </row>
    <row r="3426" spans="1:5" x14ac:dyDescent="0.3">
      <c r="A3426" s="148" t="s">
        <v>792</v>
      </c>
      <c r="B3426" s="148"/>
      <c r="C3426" s="153">
        <v>2030.49</v>
      </c>
      <c r="D3426" t="str">
        <f t="shared" si="110"/>
        <v>Начисление услуг 00000005170 от 31.05.2024 23:59:59</v>
      </c>
      <c r="E3426" t="str">
        <f t="shared" si="111"/>
        <v>л/с №0000000124901</v>
      </c>
    </row>
    <row r="3427" spans="1:5" x14ac:dyDescent="0.3">
      <c r="A3427" s="150" t="s">
        <v>886</v>
      </c>
      <c r="B3427" s="150"/>
      <c r="C3427" s="153">
        <v>2030.49</v>
      </c>
      <c r="D3427" t="str">
        <f t="shared" si="110"/>
        <v>л/с №0000000124901</v>
      </c>
      <c r="E3427" t="str">
        <f t="shared" si="111"/>
        <v>4МР/МБ/ДУ/3-13-ВТОР2</v>
      </c>
    </row>
    <row r="3428" spans="1:5" x14ac:dyDescent="0.3">
      <c r="A3428" s="148" t="s">
        <v>33</v>
      </c>
      <c r="B3428" s="148" t="s">
        <v>34</v>
      </c>
      <c r="C3428" s="153">
        <v>1008.97</v>
      </c>
      <c r="D3428" t="str">
        <f t="shared" si="110"/>
        <v>4МР/МБ/ДУ/3-13-ВТОР2</v>
      </c>
      <c r="E3428" t="str">
        <f t="shared" si="111"/>
        <v>Начисление услуг 00000005170 от 31.05.2024 23:59:59</v>
      </c>
    </row>
    <row r="3429" spans="1:5" x14ac:dyDescent="0.3">
      <c r="A3429" s="148" t="s">
        <v>793</v>
      </c>
      <c r="B3429" s="148"/>
      <c r="C3429" s="153">
        <v>1008.97</v>
      </c>
      <c r="D3429" t="str">
        <f t="shared" si="110"/>
        <v>Начисление услуг 00000005170 от 31.05.2024 23:59:59</v>
      </c>
      <c r="E3429" t="str">
        <f t="shared" si="111"/>
        <v>л/с №0000000089268</v>
      </c>
    </row>
    <row r="3430" spans="1:5" x14ac:dyDescent="0.3">
      <c r="A3430" s="150" t="s">
        <v>886</v>
      </c>
      <c r="B3430" s="150"/>
      <c r="C3430" s="153">
        <v>1008.97</v>
      </c>
      <c r="D3430" t="str">
        <f t="shared" si="110"/>
        <v>л/с №0000000089268</v>
      </c>
      <c r="E3430" t="str">
        <f t="shared" si="111"/>
        <v>4МР/ДУ-3-14</v>
      </c>
    </row>
    <row r="3431" spans="1:5" x14ac:dyDescent="0.3">
      <c r="A3431" s="148" t="s">
        <v>35</v>
      </c>
      <c r="B3431" s="148" t="s">
        <v>36</v>
      </c>
      <c r="C3431" s="153">
        <v>1551.13</v>
      </c>
      <c r="D3431" t="str">
        <f t="shared" si="110"/>
        <v>4МР/ДУ-3-14</v>
      </c>
      <c r="E3431" t="str">
        <f t="shared" si="111"/>
        <v>Начисление услуг 00000005170 от 31.05.2024 23:59:59</v>
      </c>
    </row>
    <row r="3432" spans="1:5" x14ac:dyDescent="0.3">
      <c r="A3432" s="148" t="s">
        <v>794</v>
      </c>
      <c r="B3432" s="148"/>
      <c r="C3432" s="153">
        <v>1551.13</v>
      </c>
      <c r="D3432" t="str">
        <f t="shared" si="110"/>
        <v>Начисление услуг 00000005170 от 31.05.2024 23:59:59</v>
      </c>
      <c r="E3432" t="str">
        <f t="shared" si="111"/>
        <v>л/с №0000000089269</v>
      </c>
    </row>
    <row r="3433" spans="1:5" x14ac:dyDescent="0.3">
      <c r="A3433" s="150" t="s">
        <v>886</v>
      </c>
      <c r="B3433" s="150"/>
      <c r="C3433" s="153">
        <v>1551.13</v>
      </c>
      <c r="D3433" t="str">
        <f t="shared" si="110"/>
        <v>л/с №0000000089269</v>
      </c>
      <c r="E3433" t="str">
        <f t="shared" si="111"/>
        <v>4МР/ДУ-3-15</v>
      </c>
    </row>
    <row r="3434" spans="1:5" x14ac:dyDescent="0.3">
      <c r="A3434" s="148" t="s">
        <v>37</v>
      </c>
      <c r="B3434" s="148" t="s">
        <v>38</v>
      </c>
      <c r="C3434" s="153">
        <v>3568.83</v>
      </c>
      <c r="D3434" t="str">
        <f t="shared" si="110"/>
        <v>4МР/ДУ-3-15</v>
      </c>
      <c r="E3434" t="str">
        <f t="shared" si="111"/>
        <v>Начисление услуг 00000005170 от 31.05.2024 23:59:59</v>
      </c>
    </row>
    <row r="3435" spans="1:5" x14ac:dyDescent="0.3">
      <c r="A3435" s="148" t="s">
        <v>795</v>
      </c>
      <c r="B3435" s="148"/>
      <c r="C3435" s="153">
        <v>3568.83</v>
      </c>
      <c r="D3435" t="str">
        <f t="shared" si="110"/>
        <v>Начисление услуг 00000005170 от 31.05.2024 23:59:59</v>
      </c>
      <c r="E3435" t="str">
        <f t="shared" si="111"/>
        <v>л/с №0000000089270</v>
      </c>
    </row>
    <row r="3436" spans="1:5" x14ac:dyDescent="0.3">
      <c r="A3436" s="150" t="s">
        <v>886</v>
      </c>
      <c r="B3436" s="150"/>
      <c r="C3436" s="153">
        <v>3568.83</v>
      </c>
      <c r="D3436" t="str">
        <f t="shared" si="110"/>
        <v>л/с №0000000089270</v>
      </c>
      <c r="E3436" t="str">
        <f t="shared" si="111"/>
        <v>4МР/ДУ-3-16</v>
      </c>
    </row>
    <row r="3437" spans="1:5" x14ac:dyDescent="0.3">
      <c r="A3437" s="148" t="s">
        <v>39</v>
      </c>
      <c r="B3437" s="148" t="s">
        <v>40</v>
      </c>
      <c r="C3437" s="153">
        <v>1142.01</v>
      </c>
      <c r="D3437" t="str">
        <f t="shared" si="110"/>
        <v>4МР/ДУ-3-16</v>
      </c>
      <c r="E3437" t="str">
        <f t="shared" si="111"/>
        <v>Начисление услуг 00000005170 от 31.05.2024 23:59:59</v>
      </c>
    </row>
    <row r="3438" spans="1:5" x14ac:dyDescent="0.3">
      <c r="A3438" s="148" t="s">
        <v>796</v>
      </c>
      <c r="B3438" s="148"/>
      <c r="C3438" s="153">
        <v>1142.01</v>
      </c>
      <c r="D3438" t="str">
        <f t="shared" si="110"/>
        <v>Начисление услуг 00000005170 от 31.05.2024 23:59:59</v>
      </c>
      <c r="E3438" t="str">
        <f t="shared" si="111"/>
        <v>л/с №0000001153840</v>
      </c>
    </row>
    <row r="3439" spans="1:5" x14ac:dyDescent="0.3">
      <c r="A3439" s="150" t="s">
        <v>886</v>
      </c>
      <c r="B3439" s="150"/>
      <c r="C3439" s="153">
        <v>1142.01</v>
      </c>
      <c r="D3439" t="str">
        <f t="shared" si="110"/>
        <v>л/с №0000001153840</v>
      </c>
      <c r="E3439" t="str">
        <f t="shared" si="111"/>
        <v>4МР/ДУ-3-17/Втор-1</v>
      </c>
    </row>
    <row r="3440" spans="1:5" x14ac:dyDescent="0.3">
      <c r="A3440" s="148" t="s">
        <v>41</v>
      </c>
      <c r="B3440" s="148" t="s">
        <v>42</v>
      </c>
      <c r="C3440" s="153">
        <v>1081.53</v>
      </c>
      <c r="D3440" t="str">
        <f t="shared" si="110"/>
        <v>4МР/ДУ-3-17/Втор-1</v>
      </c>
      <c r="E3440" t="str">
        <f t="shared" si="111"/>
        <v>Начисление услуг 00000005170 от 31.05.2024 23:59:59</v>
      </c>
    </row>
    <row r="3441" spans="1:5" x14ac:dyDescent="0.3">
      <c r="A3441" s="148" t="s">
        <v>797</v>
      </c>
      <c r="B3441" s="148"/>
      <c r="C3441" s="153">
        <v>1081.53</v>
      </c>
      <c r="D3441" t="str">
        <f t="shared" si="110"/>
        <v>Начисление услуг 00000005170 от 31.05.2024 23:59:59</v>
      </c>
      <c r="E3441" t="str">
        <f t="shared" si="111"/>
        <v>л/с №0000000089272</v>
      </c>
    </row>
    <row r="3442" spans="1:5" x14ac:dyDescent="0.3">
      <c r="A3442" s="150" t="s">
        <v>886</v>
      </c>
      <c r="B3442" s="150"/>
      <c r="C3442" s="153">
        <v>1081.53</v>
      </c>
      <c r="D3442" t="str">
        <f t="shared" si="110"/>
        <v>л/с №0000000089272</v>
      </c>
      <c r="E3442" t="str">
        <f t="shared" si="111"/>
        <v>4МР/ДУ-3-18</v>
      </c>
    </row>
    <row r="3443" spans="1:5" x14ac:dyDescent="0.3">
      <c r="A3443" s="148" t="s">
        <v>43</v>
      </c>
      <c r="B3443" s="148" t="s">
        <v>44</v>
      </c>
      <c r="C3443" s="153">
        <v>1586.72</v>
      </c>
      <c r="D3443" t="str">
        <f t="shared" si="110"/>
        <v>4МР/ДУ-3-18</v>
      </c>
      <c r="E3443" t="str">
        <f t="shared" si="111"/>
        <v>Начисление услуг 00000005170 от 31.05.2024 23:59:59</v>
      </c>
    </row>
    <row r="3444" spans="1:5" x14ac:dyDescent="0.3">
      <c r="A3444" s="148" t="s">
        <v>798</v>
      </c>
      <c r="B3444" s="148"/>
      <c r="C3444" s="153">
        <v>1586.72</v>
      </c>
      <c r="D3444" t="str">
        <f t="shared" si="110"/>
        <v>Начисление услуг 00000005170 от 31.05.2024 23:59:59</v>
      </c>
      <c r="E3444" t="str">
        <f t="shared" si="111"/>
        <v>л/с №0000000094305</v>
      </c>
    </row>
    <row r="3445" spans="1:5" x14ac:dyDescent="0.3">
      <c r="A3445" s="150" t="s">
        <v>886</v>
      </c>
      <c r="B3445" s="150"/>
      <c r="C3445" s="153">
        <v>1586.72</v>
      </c>
      <c r="D3445" t="str">
        <f t="shared" si="110"/>
        <v>л/с №0000000094305</v>
      </c>
      <c r="E3445" t="str">
        <f t="shared" si="111"/>
        <v>4МР/ДУ-3-19/ВТОР1</v>
      </c>
    </row>
    <row r="3446" spans="1:5" x14ac:dyDescent="0.3">
      <c r="A3446" s="148" t="s">
        <v>45</v>
      </c>
      <c r="B3446" s="148" t="s">
        <v>46</v>
      </c>
      <c r="C3446" s="153">
        <v>2028.4</v>
      </c>
      <c r="D3446" t="str">
        <f t="shared" si="110"/>
        <v>4МР/ДУ-3-19/ВТОР1</v>
      </c>
      <c r="E3446" t="str">
        <f t="shared" si="111"/>
        <v>Начисление услуг 00000005170 от 31.05.2024 23:59:59</v>
      </c>
    </row>
    <row r="3447" spans="1:5" x14ac:dyDescent="0.3">
      <c r="A3447" s="148" t="s">
        <v>799</v>
      </c>
      <c r="B3447" s="148"/>
      <c r="C3447" s="153">
        <v>2028.4</v>
      </c>
      <c r="D3447" t="str">
        <f t="shared" si="110"/>
        <v>Начисление услуг 00000005170 от 31.05.2024 23:59:59</v>
      </c>
      <c r="E3447" t="str">
        <f t="shared" si="111"/>
        <v>л/с №0000000089256</v>
      </c>
    </row>
    <row r="3448" spans="1:5" x14ac:dyDescent="0.3">
      <c r="A3448" s="150" t="s">
        <v>886</v>
      </c>
      <c r="B3448" s="150"/>
      <c r="C3448" s="153">
        <v>2028.4</v>
      </c>
      <c r="D3448" t="str">
        <f t="shared" si="110"/>
        <v>л/с №0000000089256</v>
      </c>
      <c r="E3448" t="str">
        <f t="shared" si="111"/>
        <v>4МР/ДУ-3-02</v>
      </c>
    </row>
    <row r="3449" spans="1:5" x14ac:dyDescent="0.3">
      <c r="A3449" s="148" t="s">
        <v>47</v>
      </c>
      <c r="B3449" s="148" t="s">
        <v>48</v>
      </c>
      <c r="C3449" s="153">
        <v>1021.53</v>
      </c>
      <c r="D3449" t="str">
        <f t="shared" si="110"/>
        <v>4МР/ДУ-3-02</v>
      </c>
      <c r="E3449" t="str">
        <f t="shared" si="111"/>
        <v>Начисление услуг 00000005170 от 31.05.2024 23:59:59</v>
      </c>
    </row>
    <row r="3450" spans="1:5" x14ac:dyDescent="0.3">
      <c r="A3450" s="148" t="s">
        <v>800</v>
      </c>
      <c r="B3450" s="148"/>
      <c r="C3450" s="153">
        <v>1021.53</v>
      </c>
      <c r="D3450" t="str">
        <f t="shared" si="110"/>
        <v>Начисление услуг 00000005170 от 31.05.2024 23:59:59</v>
      </c>
      <c r="E3450" t="str">
        <f t="shared" si="111"/>
        <v>л/с №0000000089274</v>
      </c>
    </row>
    <row r="3451" spans="1:5" x14ac:dyDescent="0.3">
      <c r="A3451" s="150" t="s">
        <v>886</v>
      </c>
      <c r="B3451" s="150"/>
      <c r="C3451" s="153">
        <v>1021.53</v>
      </c>
      <c r="D3451" t="str">
        <f t="shared" si="110"/>
        <v>л/с №0000000089274</v>
      </c>
      <c r="E3451" t="str">
        <f t="shared" si="111"/>
        <v>4МР/ДУ-3-20</v>
      </c>
    </row>
    <row r="3452" spans="1:5" x14ac:dyDescent="0.3">
      <c r="A3452" s="148" t="s">
        <v>49</v>
      </c>
      <c r="B3452" s="148" t="s">
        <v>50</v>
      </c>
      <c r="C3452" s="149">
        <v>898.72</v>
      </c>
      <c r="D3452" t="str">
        <f t="shared" si="110"/>
        <v>4МР/ДУ-3-20</v>
      </c>
      <c r="E3452" t="str">
        <f t="shared" si="111"/>
        <v>Начисление услуг 00000005170 от 31.05.2024 23:59:59</v>
      </c>
    </row>
    <row r="3453" spans="1:5" x14ac:dyDescent="0.3">
      <c r="A3453" s="148" t="s">
        <v>801</v>
      </c>
      <c r="B3453" s="148"/>
      <c r="C3453" s="149">
        <v>898.72</v>
      </c>
      <c r="D3453" t="str">
        <f t="shared" si="110"/>
        <v>Начисление услуг 00000005170 от 31.05.2024 23:59:59</v>
      </c>
      <c r="E3453" t="str">
        <f t="shared" si="111"/>
        <v>л/с №0000000089275</v>
      </c>
    </row>
    <row r="3454" spans="1:5" x14ac:dyDescent="0.3">
      <c r="A3454" s="150" t="s">
        <v>886</v>
      </c>
      <c r="B3454" s="150"/>
      <c r="C3454" s="149">
        <v>898.72</v>
      </c>
      <c r="D3454" t="str">
        <f t="shared" si="110"/>
        <v>л/с №0000000089275</v>
      </c>
      <c r="E3454" t="str">
        <f t="shared" si="111"/>
        <v>4МР/ДУ-3-21</v>
      </c>
    </row>
    <row r="3455" spans="1:5" x14ac:dyDescent="0.3">
      <c r="A3455" s="148" t="s">
        <v>51</v>
      </c>
      <c r="B3455" s="148" t="s">
        <v>52</v>
      </c>
      <c r="C3455" s="153">
        <v>1725.8</v>
      </c>
      <c r="D3455" t="str">
        <f t="shared" si="110"/>
        <v>4МР/ДУ-3-21</v>
      </c>
      <c r="E3455" t="str">
        <f t="shared" si="111"/>
        <v>Начисление услуг 00000005170 от 31.05.2024 23:59:59</v>
      </c>
    </row>
    <row r="3456" spans="1:5" x14ac:dyDescent="0.3">
      <c r="A3456" s="148" t="s">
        <v>802</v>
      </c>
      <c r="B3456" s="148"/>
      <c r="C3456" s="153">
        <v>1725.8</v>
      </c>
      <c r="D3456" t="str">
        <f t="shared" si="110"/>
        <v>Начисление услуг 00000005170 от 31.05.2024 23:59:59</v>
      </c>
      <c r="E3456" t="str">
        <f t="shared" si="111"/>
        <v>л/с №0000000089276</v>
      </c>
    </row>
    <row r="3457" spans="1:5" x14ac:dyDescent="0.3">
      <c r="A3457" s="150" t="s">
        <v>886</v>
      </c>
      <c r="B3457" s="150"/>
      <c r="C3457" s="153">
        <v>1725.8</v>
      </c>
      <c r="D3457" t="str">
        <f t="shared" si="110"/>
        <v>л/с №0000000089276</v>
      </c>
      <c r="E3457" t="str">
        <f t="shared" si="111"/>
        <v>4МР/ДУ-3-22</v>
      </c>
    </row>
    <row r="3458" spans="1:5" x14ac:dyDescent="0.3">
      <c r="A3458" s="148" t="s">
        <v>53</v>
      </c>
      <c r="B3458" s="148" t="s">
        <v>54</v>
      </c>
      <c r="C3458" s="153">
        <v>1562.99</v>
      </c>
      <c r="D3458" t="str">
        <f t="shared" si="110"/>
        <v>4МР/ДУ-3-22</v>
      </c>
      <c r="E3458" t="str">
        <f t="shared" si="111"/>
        <v>Начисление услуг 00000005170 от 31.05.2024 23:59:59</v>
      </c>
    </row>
    <row r="3459" spans="1:5" x14ac:dyDescent="0.3">
      <c r="A3459" s="148" t="s">
        <v>803</v>
      </c>
      <c r="B3459" s="148"/>
      <c r="C3459" s="153">
        <v>1562.99</v>
      </c>
      <c r="D3459" t="str">
        <f t="shared" si="110"/>
        <v>Начисление услуг 00000005170 от 31.05.2024 23:59:59</v>
      </c>
      <c r="E3459" t="str">
        <f t="shared" si="111"/>
        <v>л/с №0000000089277</v>
      </c>
    </row>
    <row r="3460" spans="1:5" x14ac:dyDescent="0.3">
      <c r="A3460" s="150" t="s">
        <v>886</v>
      </c>
      <c r="B3460" s="150"/>
      <c r="C3460" s="153">
        <v>1562.99</v>
      </c>
      <c r="D3460" t="str">
        <f t="shared" si="110"/>
        <v>л/с №0000000089277</v>
      </c>
      <c r="E3460" t="str">
        <f t="shared" si="111"/>
        <v>4МР/ДУ-3-23</v>
      </c>
    </row>
    <row r="3461" spans="1:5" x14ac:dyDescent="0.3">
      <c r="A3461" s="148" t="s">
        <v>55</v>
      </c>
      <c r="B3461" s="148" t="s">
        <v>56</v>
      </c>
      <c r="C3461" s="153">
        <v>1023.62</v>
      </c>
      <c r="D3461" t="str">
        <f t="shared" si="110"/>
        <v>4МР/ДУ-3-23</v>
      </c>
      <c r="E3461" t="str">
        <f t="shared" si="111"/>
        <v>Начисление услуг 00000005170 от 31.05.2024 23:59:59</v>
      </c>
    </row>
    <row r="3462" spans="1:5" x14ac:dyDescent="0.3">
      <c r="A3462" s="148" t="s">
        <v>804</v>
      </c>
      <c r="B3462" s="148"/>
      <c r="C3462" s="153">
        <v>1023.62</v>
      </c>
      <c r="D3462" t="str">
        <f t="shared" si="110"/>
        <v>Начисление услуг 00000005170 от 31.05.2024 23:59:59</v>
      </c>
      <c r="E3462" t="str">
        <f t="shared" si="111"/>
        <v>л/с №0000000089278</v>
      </c>
    </row>
    <row r="3463" spans="1:5" x14ac:dyDescent="0.3">
      <c r="A3463" s="150" t="s">
        <v>886</v>
      </c>
      <c r="B3463" s="150"/>
      <c r="C3463" s="153">
        <v>1023.62</v>
      </c>
      <c r="D3463" t="str">
        <f t="shared" si="110"/>
        <v>л/с №0000000089278</v>
      </c>
      <c r="E3463" t="str">
        <f t="shared" si="111"/>
        <v>4МР/ДУ-3-24</v>
      </c>
    </row>
    <row r="3464" spans="1:5" x14ac:dyDescent="0.3">
      <c r="A3464" s="148" t="s">
        <v>57</v>
      </c>
      <c r="B3464" s="148" t="s">
        <v>58</v>
      </c>
      <c r="C3464" s="149">
        <v>956.63</v>
      </c>
      <c r="D3464" t="str">
        <f t="shared" si="110"/>
        <v>4МР/ДУ-3-24</v>
      </c>
      <c r="E3464" t="str">
        <f t="shared" si="111"/>
        <v>Начисление услуг 00000005170 от 31.05.2024 23:59:59</v>
      </c>
    </row>
    <row r="3465" spans="1:5" x14ac:dyDescent="0.3">
      <c r="A3465" s="148" t="s">
        <v>805</v>
      </c>
      <c r="B3465" s="148"/>
      <c r="C3465" s="149">
        <v>956.63</v>
      </c>
      <c r="D3465" t="str">
        <f t="shared" si="110"/>
        <v>Начисление услуг 00000005170 от 31.05.2024 23:59:59</v>
      </c>
      <c r="E3465" t="str">
        <f t="shared" si="111"/>
        <v>л/с №0000000089279</v>
      </c>
    </row>
    <row r="3466" spans="1:5" x14ac:dyDescent="0.3">
      <c r="A3466" s="150" t="s">
        <v>886</v>
      </c>
      <c r="B3466" s="150"/>
      <c r="C3466" s="149">
        <v>956.63</v>
      </c>
      <c r="D3466" t="str">
        <f t="shared" ref="D3466:D3529" si="112">A3467</f>
        <v>л/с №0000000089279</v>
      </c>
      <c r="E3466" t="str">
        <f t="shared" ref="E3466:E3529" si="113">A3468</f>
        <v>4МР/ДУ-3-25</v>
      </c>
    </row>
    <row r="3467" spans="1:5" x14ac:dyDescent="0.3">
      <c r="A3467" s="148" t="s">
        <v>59</v>
      </c>
      <c r="B3467" s="148" t="s">
        <v>60</v>
      </c>
      <c r="C3467" s="153">
        <v>1582.53</v>
      </c>
      <c r="D3467" t="str">
        <f t="shared" si="112"/>
        <v>4МР/ДУ-3-25</v>
      </c>
      <c r="E3467" t="str">
        <f t="shared" si="113"/>
        <v>Начисление услуг 00000005170 от 31.05.2024 23:59:59</v>
      </c>
    </row>
    <row r="3468" spans="1:5" x14ac:dyDescent="0.3">
      <c r="A3468" s="148" t="s">
        <v>806</v>
      </c>
      <c r="B3468" s="148"/>
      <c r="C3468" s="153">
        <v>1582.53</v>
      </c>
      <c r="D3468" t="str">
        <f t="shared" si="112"/>
        <v>Начисление услуг 00000005170 от 31.05.2024 23:59:59</v>
      </c>
      <c r="E3468" t="str">
        <f t="shared" si="113"/>
        <v>л/с №0000000089280</v>
      </c>
    </row>
    <row r="3469" spans="1:5" x14ac:dyDescent="0.3">
      <c r="A3469" s="150" t="s">
        <v>886</v>
      </c>
      <c r="B3469" s="150"/>
      <c r="C3469" s="153">
        <v>1582.53</v>
      </c>
      <c r="D3469" t="str">
        <f t="shared" si="112"/>
        <v>л/с №0000000089280</v>
      </c>
      <c r="E3469" t="str">
        <f t="shared" si="113"/>
        <v>4МР/ДУ-3-26</v>
      </c>
    </row>
    <row r="3470" spans="1:5" x14ac:dyDescent="0.3">
      <c r="A3470" s="148" t="s">
        <v>61</v>
      </c>
      <c r="B3470" s="148" t="s">
        <v>62</v>
      </c>
      <c r="C3470" s="153">
        <v>2028.4</v>
      </c>
      <c r="D3470" t="str">
        <f t="shared" si="112"/>
        <v>4МР/ДУ-3-26</v>
      </c>
      <c r="E3470" t="str">
        <f t="shared" si="113"/>
        <v>Начисление услуг 00000005170 от 31.05.2024 23:59:59</v>
      </c>
    </row>
    <row r="3471" spans="1:5" x14ac:dyDescent="0.3">
      <c r="A3471" s="148" t="s">
        <v>807</v>
      </c>
      <c r="B3471" s="148"/>
      <c r="C3471" s="153">
        <v>2028.4</v>
      </c>
      <c r="D3471" t="str">
        <f t="shared" si="112"/>
        <v>Начисление услуг 00000005170 от 31.05.2024 23:59:59</v>
      </c>
      <c r="E3471" t="str">
        <f t="shared" si="113"/>
        <v>л/с №0000000094309</v>
      </c>
    </row>
    <row r="3472" spans="1:5" x14ac:dyDescent="0.3">
      <c r="A3472" s="150" t="s">
        <v>886</v>
      </c>
      <c r="B3472" s="150"/>
      <c r="C3472" s="153">
        <v>2028.4</v>
      </c>
      <c r="D3472" t="str">
        <f t="shared" si="112"/>
        <v>л/с №0000000094309</v>
      </c>
      <c r="E3472" t="str">
        <f t="shared" si="113"/>
        <v>4МР/ДУ-3-27/ВТОР1</v>
      </c>
    </row>
    <row r="3473" spans="1:5" x14ac:dyDescent="0.3">
      <c r="A3473" s="148" t="s">
        <v>63</v>
      </c>
      <c r="B3473" s="148" t="s">
        <v>64</v>
      </c>
      <c r="C3473" s="153">
        <v>1008.97</v>
      </c>
      <c r="D3473" t="str">
        <f t="shared" si="112"/>
        <v>4МР/ДУ-3-27/ВТОР1</v>
      </c>
      <c r="E3473" t="str">
        <f t="shared" si="113"/>
        <v>Начисление услуг 00000005170 от 31.05.2024 23:59:59</v>
      </c>
    </row>
    <row r="3474" spans="1:5" x14ac:dyDescent="0.3">
      <c r="A3474" s="148" t="s">
        <v>808</v>
      </c>
      <c r="B3474" s="148"/>
      <c r="C3474" s="153">
        <v>1008.97</v>
      </c>
      <c r="D3474" t="str">
        <f t="shared" si="112"/>
        <v>Начисление услуг 00000005170 от 31.05.2024 23:59:59</v>
      </c>
      <c r="E3474" t="str">
        <f t="shared" si="113"/>
        <v>л/с №0000000089282</v>
      </c>
    </row>
    <row r="3475" spans="1:5" x14ac:dyDescent="0.3">
      <c r="A3475" s="150" t="s">
        <v>886</v>
      </c>
      <c r="B3475" s="150"/>
      <c r="C3475" s="153">
        <v>1008.97</v>
      </c>
      <c r="D3475" t="str">
        <f t="shared" si="112"/>
        <v>л/с №0000000089282</v>
      </c>
      <c r="E3475" t="str">
        <f t="shared" si="113"/>
        <v>4МР/ДУ-3-28</v>
      </c>
    </row>
    <row r="3476" spans="1:5" x14ac:dyDescent="0.3">
      <c r="A3476" s="148" t="s">
        <v>65</v>
      </c>
      <c r="B3476" s="148" t="s">
        <v>66</v>
      </c>
      <c r="C3476" s="153">
        <v>1499.07</v>
      </c>
      <c r="D3476" t="str">
        <f t="shared" si="112"/>
        <v>4МР/ДУ-3-28</v>
      </c>
      <c r="E3476" t="str">
        <f t="shared" si="113"/>
        <v>Начисление услуг 00000005170 от 31.05.2024 23:59:59</v>
      </c>
    </row>
    <row r="3477" spans="1:5" x14ac:dyDescent="0.3">
      <c r="A3477" s="148" t="s">
        <v>809</v>
      </c>
      <c r="B3477" s="148"/>
      <c r="C3477" s="153">
        <v>1499.07</v>
      </c>
      <c r="D3477" t="str">
        <f t="shared" si="112"/>
        <v>Начисление услуг 00000005170 от 31.05.2024 23:59:59</v>
      </c>
      <c r="E3477" t="str">
        <f t="shared" si="113"/>
        <v>Корректировка начислений 00000006765 от 20.08.2024 0:00:00</v>
      </c>
    </row>
    <row r="3478" spans="1:5" x14ac:dyDescent="0.3">
      <c r="A3478" s="150" t="s">
        <v>886</v>
      </c>
      <c r="B3478" s="150"/>
      <c r="C3478" s="153">
        <v>1549.04</v>
      </c>
      <c r="D3478" t="str">
        <f t="shared" si="112"/>
        <v>Корректировка начислений 00000006765 от 20.08.2024 0:00:00</v>
      </c>
      <c r="E3478" t="str">
        <f t="shared" si="113"/>
        <v>л/с №0000001158684</v>
      </c>
    </row>
    <row r="3479" spans="1:5" x14ac:dyDescent="0.3">
      <c r="A3479" s="150" t="s">
        <v>887</v>
      </c>
      <c r="B3479" s="150"/>
      <c r="C3479" s="149">
        <v>-49.97</v>
      </c>
      <c r="D3479" t="str">
        <f t="shared" si="112"/>
        <v>л/с №0000001158684</v>
      </c>
      <c r="E3479" t="str">
        <f t="shared" si="113"/>
        <v>4МР/ДУ-3-28/втор 1</v>
      </c>
    </row>
    <row r="3480" spans="1:5" x14ac:dyDescent="0.3">
      <c r="A3480" s="148" t="s">
        <v>517</v>
      </c>
      <c r="B3480" s="148" t="s">
        <v>66</v>
      </c>
      <c r="C3480" s="149">
        <v>49.97</v>
      </c>
      <c r="D3480" t="str">
        <f t="shared" si="112"/>
        <v>4МР/ДУ-3-28/втор 1</v>
      </c>
      <c r="E3480" t="str">
        <f t="shared" si="113"/>
        <v>Ввод начального сальдо 00000001538 от 20.08.2024 0:00:00</v>
      </c>
    </row>
    <row r="3481" spans="1:5" x14ac:dyDescent="0.3">
      <c r="A3481" s="148" t="s">
        <v>888</v>
      </c>
      <c r="B3481" s="148"/>
      <c r="C3481" s="149">
        <v>49.97</v>
      </c>
      <c r="D3481" t="str">
        <f t="shared" si="112"/>
        <v>Ввод начального сальдо 00000001538 от 20.08.2024 0:00:00</v>
      </c>
      <c r="E3481" t="str">
        <f t="shared" si="113"/>
        <v>л/с №0000000147061</v>
      </c>
    </row>
    <row r="3482" spans="1:5" x14ac:dyDescent="0.3">
      <c r="A3482" s="150" t="s">
        <v>889</v>
      </c>
      <c r="B3482" s="150"/>
      <c r="C3482" s="149">
        <v>49.97</v>
      </c>
      <c r="D3482" t="str">
        <f t="shared" si="112"/>
        <v>л/с №0000000147061</v>
      </c>
      <c r="E3482" t="str">
        <f t="shared" si="113"/>
        <v>4МР/ДУ-3-29/ВТОР</v>
      </c>
    </row>
    <row r="3483" spans="1:5" x14ac:dyDescent="0.3">
      <c r="A3483" s="148" t="s">
        <v>67</v>
      </c>
      <c r="B3483" s="148" t="s">
        <v>68</v>
      </c>
      <c r="C3483" s="153">
        <v>2760.59</v>
      </c>
      <c r="D3483" t="str">
        <f t="shared" si="112"/>
        <v>4МР/ДУ-3-29/ВТОР</v>
      </c>
      <c r="E3483" t="str">
        <f t="shared" si="113"/>
        <v>Начисление услуг 00000005170 от 31.05.2024 23:59:59</v>
      </c>
    </row>
    <row r="3484" spans="1:5" x14ac:dyDescent="0.3">
      <c r="A3484" s="148" t="s">
        <v>810</v>
      </c>
      <c r="B3484" s="148"/>
      <c r="C3484" s="153">
        <v>2760.59</v>
      </c>
      <c r="D3484" t="str">
        <f t="shared" si="112"/>
        <v>Начисление услуг 00000005170 от 31.05.2024 23:59:59</v>
      </c>
      <c r="E3484" t="str">
        <f t="shared" si="113"/>
        <v>л/с №0000000089257</v>
      </c>
    </row>
    <row r="3485" spans="1:5" x14ac:dyDescent="0.3">
      <c r="A3485" s="150" t="s">
        <v>886</v>
      </c>
      <c r="B3485" s="150"/>
      <c r="C3485" s="153">
        <v>2760.59</v>
      </c>
      <c r="D3485" t="str">
        <f t="shared" si="112"/>
        <v>л/с №0000000089257</v>
      </c>
      <c r="E3485" t="str">
        <f t="shared" si="113"/>
        <v>4МР/ДУ-3-03</v>
      </c>
    </row>
    <row r="3486" spans="1:5" x14ac:dyDescent="0.3">
      <c r="A3486" s="148" t="s">
        <v>69</v>
      </c>
      <c r="B3486" s="148" t="s">
        <v>70</v>
      </c>
      <c r="C3486" s="149">
        <v>973.38</v>
      </c>
      <c r="D3486" t="str">
        <f t="shared" si="112"/>
        <v>4МР/ДУ-3-03</v>
      </c>
      <c r="E3486" t="str">
        <f t="shared" si="113"/>
        <v>Начисление услуг 00000005170 от 31.05.2024 23:59:59</v>
      </c>
    </row>
    <row r="3487" spans="1:5" x14ac:dyDescent="0.3">
      <c r="A3487" s="148" t="s">
        <v>811</v>
      </c>
      <c r="B3487" s="148"/>
      <c r="C3487" s="149">
        <v>973.38</v>
      </c>
      <c r="D3487" t="str">
        <f t="shared" si="112"/>
        <v>Начисление услуг 00000005170 от 31.05.2024 23:59:59</v>
      </c>
      <c r="E3487" t="str">
        <f t="shared" si="113"/>
        <v>л/с №0000000095257</v>
      </c>
    </row>
    <row r="3488" spans="1:5" x14ac:dyDescent="0.3">
      <c r="A3488" s="150" t="s">
        <v>886</v>
      </c>
      <c r="B3488" s="150"/>
      <c r="C3488" s="149">
        <v>973.38</v>
      </c>
      <c r="D3488" t="str">
        <f t="shared" si="112"/>
        <v>л/с №0000000095257</v>
      </c>
      <c r="E3488" t="str">
        <f t="shared" si="113"/>
        <v>4МР/ДУ-3-втор30</v>
      </c>
    </row>
    <row r="3489" spans="1:5" x14ac:dyDescent="0.3">
      <c r="A3489" s="148" t="s">
        <v>71</v>
      </c>
      <c r="B3489" s="148" t="s">
        <v>72</v>
      </c>
      <c r="C3489" s="153">
        <v>1023.62</v>
      </c>
      <c r="D3489" t="str">
        <f t="shared" si="112"/>
        <v>4МР/ДУ-3-втор30</v>
      </c>
      <c r="E3489" t="str">
        <f t="shared" si="113"/>
        <v>Начисление услуг 00000005170 от 31.05.2024 23:59:59</v>
      </c>
    </row>
    <row r="3490" spans="1:5" x14ac:dyDescent="0.3">
      <c r="A3490" s="148" t="s">
        <v>812</v>
      </c>
      <c r="B3490" s="148"/>
      <c r="C3490" s="153">
        <v>1023.62</v>
      </c>
      <c r="D3490" t="str">
        <f t="shared" si="112"/>
        <v>Начисление услуг 00000005170 от 31.05.2024 23:59:59</v>
      </c>
      <c r="E3490" t="str">
        <f t="shared" si="113"/>
        <v>л/с №0000000094847</v>
      </c>
    </row>
    <row r="3491" spans="1:5" x14ac:dyDescent="0.3">
      <c r="A3491" s="150" t="s">
        <v>886</v>
      </c>
      <c r="B3491" s="150"/>
      <c r="C3491" s="153">
        <v>1023.62</v>
      </c>
      <c r="D3491" t="str">
        <f t="shared" si="112"/>
        <v>л/с №0000000094847</v>
      </c>
      <c r="E3491" t="str">
        <f t="shared" si="113"/>
        <v>4МР/ДУ-3-ВТОР31</v>
      </c>
    </row>
    <row r="3492" spans="1:5" x14ac:dyDescent="0.3">
      <c r="A3492" s="148" t="s">
        <v>73</v>
      </c>
      <c r="B3492" s="148" t="s">
        <v>74</v>
      </c>
      <c r="C3492" s="149">
        <v>973.38</v>
      </c>
      <c r="D3492" t="str">
        <f t="shared" si="112"/>
        <v>4МР/ДУ-3-ВТОР31</v>
      </c>
      <c r="E3492" t="str">
        <f t="shared" si="113"/>
        <v>Начисление услуг 00000005170 от 31.05.2024 23:59:59</v>
      </c>
    </row>
    <row r="3493" spans="1:5" x14ac:dyDescent="0.3">
      <c r="A3493" s="148" t="s">
        <v>813</v>
      </c>
      <c r="B3493" s="148"/>
      <c r="C3493" s="149">
        <v>973.38</v>
      </c>
      <c r="D3493" t="str">
        <f t="shared" si="112"/>
        <v>Начисление услуг 00000005170 от 31.05.2024 23:59:59</v>
      </c>
      <c r="E3493" t="str">
        <f t="shared" si="113"/>
        <v>л/с №0000000094410</v>
      </c>
    </row>
    <row r="3494" spans="1:5" x14ac:dyDescent="0.3">
      <c r="A3494" s="150" t="s">
        <v>886</v>
      </c>
      <c r="B3494" s="150"/>
      <c r="C3494" s="149">
        <v>973.38</v>
      </c>
      <c r="D3494" t="str">
        <f t="shared" si="112"/>
        <v>л/с №0000000094410</v>
      </c>
      <c r="E3494" t="str">
        <f t="shared" si="113"/>
        <v>4МР/ДУ-3-32/ВТОР1</v>
      </c>
    </row>
    <row r="3495" spans="1:5" x14ac:dyDescent="0.3">
      <c r="A3495" s="148" t="s">
        <v>75</v>
      </c>
      <c r="B3495" s="148" t="s">
        <v>76</v>
      </c>
      <c r="C3495" s="153">
        <v>2641.04</v>
      </c>
      <c r="D3495" t="str">
        <f t="shared" si="112"/>
        <v>4МР/ДУ-3-32/ВТОР1</v>
      </c>
      <c r="E3495" t="str">
        <f t="shared" si="113"/>
        <v>Начисление услуг 00000005170 от 31.05.2024 23:59:59</v>
      </c>
    </row>
    <row r="3496" spans="1:5" x14ac:dyDescent="0.3">
      <c r="A3496" s="148" t="s">
        <v>814</v>
      </c>
      <c r="B3496" s="148"/>
      <c r="C3496" s="153">
        <v>2641.04</v>
      </c>
      <c r="D3496" t="str">
        <f t="shared" si="112"/>
        <v>Начисление услуг 00000005170 от 31.05.2024 23:59:59</v>
      </c>
      <c r="E3496" t="str">
        <f t="shared" si="113"/>
        <v>л/с №0000000089287</v>
      </c>
    </row>
    <row r="3497" spans="1:5" x14ac:dyDescent="0.3">
      <c r="A3497" s="150" t="s">
        <v>886</v>
      </c>
      <c r="B3497" s="150"/>
      <c r="C3497" s="153">
        <v>2641.04</v>
      </c>
      <c r="D3497" t="str">
        <f t="shared" si="112"/>
        <v>л/с №0000000089287</v>
      </c>
      <c r="E3497" t="str">
        <f t="shared" si="113"/>
        <v>4МР/ДУ-3-33</v>
      </c>
    </row>
    <row r="3498" spans="1:5" x14ac:dyDescent="0.3">
      <c r="A3498" s="148" t="s">
        <v>77</v>
      </c>
      <c r="B3498" s="148" t="s">
        <v>78</v>
      </c>
      <c r="C3498" s="153">
        <v>2030.49</v>
      </c>
      <c r="D3498" t="str">
        <f t="shared" si="112"/>
        <v>4МР/ДУ-3-33</v>
      </c>
      <c r="E3498" t="str">
        <f t="shared" si="113"/>
        <v>Начисление услуг 00000005170 от 31.05.2024 23:59:59</v>
      </c>
    </row>
    <row r="3499" spans="1:5" x14ac:dyDescent="0.3">
      <c r="A3499" s="148" t="s">
        <v>815</v>
      </c>
      <c r="B3499" s="148"/>
      <c r="C3499" s="153">
        <v>2030.49</v>
      </c>
      <c r="D3499" t="str">
        <f t="shared" si="112"/>
        <v>Начисление услуг 00000005170 от 31.05.2024 23:59:59</v>
      </c>
      <c r="E3499" t="str">
        <f t="shared" si="113"/>
        <v>л/с №0000000104280</v>
      </c>
    </row>
    <row r="3500" spans="1:5" x14ac:dyDescent="0.3">
      <c r="A3500" s="150" t="s">
        <v>886</v>
      </c>
      <c r="B3500" s="150"/>
      <c r="C3500" s="153">
        <v>2030.49</v>
      </c>
      <c r="D3500" t="str">
        <f t="shared" si="112"/>
        <v>л/с №0000000104280</v>
      </c>
      <c r="E3500" t="str">
        <f t="shared" si="113"/>
        <v>4МР/ДУ-3-34-ВТОР1</v>
      </c>
    </row>
    <row r="3501" spans="1:5" x14ac:dyDescent="0.3">
      <c r="A3501" s="148" t="s">
        <v>79</v>
      </c>
      <c r="B3501" s="148" t="s">
        <v>80</v>
      </c>
      <c r="C3501" s="153">
        <v>1008.97</v>
      </c>
      <c r="D3501" t="str">
        <f t="shared" si="112"/>
        <v>4МР/ДУ-3-34-ВТОР1</v>
      </c>
      <c r="E3501" t="str">
        <f t="shared" si="113"/>
        <v>Начисление услуг 00000005170 от 31.05.2024 23:59:59</v>
      </c>
    </row>
    <row r="3502" spans="1:5" x14ac:dyDescent="0.3">
      <c r="A3502" s="148" t="s">
        <v>816</v>
      </c>
      <c r="B3502" s="148"/>
      <c r="C3502" s="153">
        <v>1008.97</v>
      </c>
      <c r="D3502" t="str">
        <f t="shared" si="112"/>
        <v>Начисление услуг 00000005170 от 31.05.2024 23:59:59</v>
      </c>
      <c r="E3502" t="str">
        <f t="shared" si="113"/>
        <v>л/с №0000000104558</v>
      </c>
    </row>
    <row r="3503" spans="1:5" x14ac:dyDescent="0.3">
      <c r="A3503" s="150" t="s">
        <v>886</v>
      </c>
      <c r="B3503" s="150"/>
      <c r="C3503" s="153">
        <v>1008.97</v>
      </c>
      <c r="D3503" t="str">
        <f t="shared" si="112"/>
        <v>л/с №0000000104558</v>
      </c>
      <c r="E3503" t="str">
        <f t="shared" si="113"/>
        <v>4МР/ДУ-3-35/ВТОР</v>
      </c>
    </row>
    <row r="3504" spans="1:5" x14ac:dyDescent="0.3">
      <c r="A3504" s="148" t="s">
        <v>81</v>
      </c>
      <c r="B3504" s="148" t="s">
        <v>82</v>
      </c>
      <c r="C3504" s="153">
        <v>1549.04</v>
      </c>
      <c r="D3504" t="str">
        <f t="shared" si="112"/>
        <v>4МР/ДУ-3-35/ВТОР</v>
      </c>
      <c r="E3504" t="str">
        <f t="shared" si="113"/>
        <v>Начисление услуг 00000005170 от 31.05.2024 23:59:59</v>
      </c>
    </row>
    <row r="3505" spans="1:5" x14ac:dyDescent="0.3">
      <c r="A3505" s="148" t="s">
        <v>817</v>
      </c>
      <c r="B3505" s="148"/>
      <c r="C3505" s="153">
        <v>1549.04</v>
      </c>
      <c r="D3505" t="str">
        <f t="shared" si="112"/>
        <v>Начисление услуг 00000005170 от 31.05.2024 23:59:59</v>
      </c>
      <c r="E3505" t="str">
        <f t="shared" si="113"/>
        <v>л/с №0000000089290</v>
      </c>
    </row>
    <row r="3506" spans="1:5" x14ac:dyDescent="0.3">
      <c r="A3506" s="150" t="s">
        <v>886</v>
      </c>
      <c r="B3506" s="150"/>
      <c r="C3506" s="153">
        <v>1549.04</v>
      </c>
      <c r="D3506" t="str">
        <f t="shared" si="112"/>
        <v>л/с №0000000089290</v>
      </c>
      <c r="E3506" t="str">
        <f t="shared" si="113"/>
        <v>4МР/ДУ-3-36</v>
      </c>
    </row>
    <row r="3507" spans="1:5" x14ac:dyDescent="0.3">
      <c r="A3507" s="148" t="s">
        <v>83</v>
      </c>
      <c r="B3507" s="148" t="s">
        <v>84</v>
      </c>
      <c r="C3507" s="153">
        <v>2456.13</v>
      </c>
      <c r="D3507" t="str">
        <f t="shared" si="112"/>
        <v>4МР/ДУ-3-36</v>
      </c>
      <c r="E3507" t="str">
        <f t="shared" si="113"/>
        <v>Начисление услуг 00000005170 от 31.05.2024 23:59:59</v>
      </c>
    </row>
    <row r="3508" spans="1:5" x14ac:dyDescent="0.3">
      <c r="A3508" s="148" t="s">
        <v>818</v>
      </c>
      <c r="B3508" s="148"/>
      <c r="C3508" s="153">
        <v>2456.13</v>
      </c>
      <c r="D3508" t="str">
        <f t="shared" si="112"/>
        <v>Начисление услуг 00000005170 от 31.05.2024 23:59:59</v>
      </c>
      <c r="E3508" t="str">
        <f t="shared" si="113"/>
        <v>л/с №0000000091879</v>
      </c>
    </row>
    <row r="3509" spans="1:5" x14ac:dyDescent="0.3">
      <c r="A3509" s="150" t="s">
        <v>886</v>
      </c>
      <c r="B3509" s="150"/>
      <c r="C3509" s="153">
        <v>2456.13</v>
      </c>
      <c r="D3509" t="str">
        <f t="shared" si="112"/>
        <v>л/с №0000000091879</v>
      </c>
      <c r="E3509" t="str">
        <f t="shared" si="113"/>
        <v>4МР/ДУ-3-37</v>
      </c>
    </row>
    <row r="3510" spans="1:5" x14ac:dyDescent="0.3">
      <c r="A3510" s="148" t="s">
        <v>85</v>
      </c>
      <c r="B3510" s="148" t="s">
        <v>86</v>
      </c>
      <c r="C3510" s="153">
        <v>1023.62</v>
      </c>
      <c r="D3510" t="str">
        <f t="shared" si="112"/>
        <v>4МР/ДУ-3-37</v>
      </c>
      <c r="E3510" t="str">
        <f t="shared" si="113"/>
        <v>Начисление услуг 00000005170 от 31.05.2024 23:59:59</v>
      </c>
    </row>
    <row r="3511" spans="1:5" x14ac:dyDescent="0.3">
      <c r="A3511" s="148" t="s">
        <v>819</v>
      </c>
      <c r="B3511" s="148"/>
      <c r="C3511" s="153">
        <v>1023.62</v>
      </c>
      <c r="D3511" t="str">
        <f t="shared" si="112"/>
        <v>Начисление услуг 00000005170 от 31.05.2024 23:59:59</v>
      </c>
      <c r="E3511" t="str">
        <f t="shared" si="113"/>
        <v>л/с №0000000089292</v>
      </c>
    </row>
    <row r="3512" spans="1:5" x14ac:dyDescent="0.3">
      <c r="A3512" s="150" t="s">
        <v>886</v>
      </c>
      <c r="B3512" s="150"/>
      <c r="C3512" s="153">
        <v>1023.62</v>
      </c>
      <c r="D3512" t="str">
        <f t="shared" si="112"/>
        <v>л/с №0000000089292</v>
      </c>
      <c r="E3512" t="str">
        <f t="shared" si="113"/>
        <v>4МР/ДУ-3-38</v>
      </c>
    </row>
    <row r="3513" spans="1:5" x14ac:dyDescent="0.3">
      <c r="A3513" s="148" t="s">
        <v>87</v>
      </c>
      <c r="B3513" s="148" t="s">
        <v>88</v>
      </c>
      <c r="C3513" s="149">
        <v>973.38</v>
      </c>
      <c r="D3513" t="str">
        <f t="shared" si="112"/>
        <v>4МР/ДУ-3-38</v>
      </c>
      <c r="E3513" t="str">
        <f t="shared" si="113"/>
        <v>Начисление услуг 00000005170 от 31.05.2024 23:59:59</v>
      </c>
    </row>
    <row r="3514" spans="1:5" x14ac:dyDescent="0.3">
      <c r="A3514" s="148" t="s">
        <v>820</v>
      </c>
      <c r="B3514" s="148"/>
      <c r="C3514" s="149">
        <v>973.38</v>
      </c>
      <c r="D3514" t="str">
        <f t="shared" si="112"/>
        <v>Начисление услуг 00000005170 от 31.05.2024 23:59:59</v>
      </c>
      <c r="E3514" t="str">
        <f t="shared" si="113"/>
        <v>л/с №0000000089293</v>
      </c>
    </row>
    <row r="3515" spans="1:5" x14ac:dyDescent="0.3">
      <c r="A3515" s="150" t="s">
        <v>886</v>
      </c>
      <c r="B3515" s="150"/>
      <c r="C3515" s="149">
        <v>973.38</v>
      </c>
      <c r="D3515" t="str">
        <f t="shared" si="112"/>
        <v>л/с №0000000089293</v>
      </c>
      <c r="E3515" t="str">
        <f t="shared" si="113"/>
        <v>4МР/ДУ-3-39</v>
      </c>
    </row>
    <row r="3516" spans="1:5" x14ac:dyDescent="0.3">
      <c r="A3516" s="148" t="s">
        <v>89</v>
      </c>
      <c r="B3516" s="148" t="s">
        <v>90</v>
      </c>
      <c r="C3516" s="153">
        <v>1586.72</v>
      </c>
      <c r="D3516" t="str">
        <f t="shared" si="112"/>
        <v>4МР/ДУ-3-39</v>
      </c>
      <c r="E3516" t="str">
        <f t="shared" si="113"/>
        <v>Начисление услуг 00000005170 от 31.05.2024 23:59:59</v>
      </c>
    </row>
    <row r="3517" spans="1:5" x14ac:dyDescent="0.3">
      <c r="A3517" s="148" t="s">
        <v>821</v>
      </c>
      <c r="B3517" s="148"/>
      <c r="C3517" s="153">
        <v>1586.72</v>
      </c>
      <c r="D3517" t="str">
        <f t="shared" si="112"/>
        <v>Начисление услуг 00000005170 от 31.05.2024 23:59:59</v>
      </c>
      <c r="E3517" t="str">
        <f t="shared" si="113"/>
        <v>л/с №0000000089258</v>
      </c>
    </row>
    <row r="3518" spans="1:5" x14ac:dyDescent="0.3">
      <c r="A3518" s="150" t="s">
        <v>886</v>
      </c>
      <c r="B3518" s="150"/>
      <c r="C3518" s="153">
        <v>1586.72</v>
      </c>
      <c r="D3518" t="str">
        <f t="shared" si="112"/>
        <v>л/с №0000000089258</v>
      </c>
      <c r="E3518" t="str">
        <f t="shared" si="113"/>
        <v>4МР/ДУ-3-04</v>
      </c>
    </row>
    <row r="3519" spans="1:5" x14ac:dyDescent="0.3">
      <c r="A3519" s="148" t="s">
        <v>91</v>
      </c>
      <c r="B3519" s="148" t="s">
        <v>92</v>
      </c>
      <c r="C3519" s="153">
        <v>1582.53</v>
      </c>
      <c r="D3519" t="str">
        <f t="shared" si="112"/>
        <v>4МР/ДУ-3-04</v>
      </c>
      <c r="E3519" t="str">
        <f t="shared" si="113"/>
        <v>Начисление услуг 00000005170 от 31.05.2024 23:59:59</v>
      </c>
    </row>
    <row r="3520" spans="1:5" x14ac:dyDescent="0.3">
      <c r="A3520" s="148" t="s">
        <v>822</v>
      </c>
      <c r="B3520" s="148"/>
      <c r="C3520" s="153">
        <v>1582.53</v>
      </c>
      <c r="D3520" t="str">
        <f t="shared" si="112"/>
        <v>Начисление услуг 00000005170 от 31.05.2024 23:59:59</v>
      </c>
      <c r="E3520" t="str">
        <f t="shared" si="113"/>
        <v>л/с №0000000089294</v>
      </c>
    </row>
    <row r="3521" spans="1:5" x14ac:dyDescent="0.3">
      <c r="A3521" s="150" t="s">
        <v>886</v>
      </c>
      <c r="B3521" s="150"/>
      <c r="C3521" s="153">
        <v>1582.53</v>
      </c>
      <c r="D3521" t="str">
        <f t="shared" si="112"/>
        <v>л/с №0000000089294</v>
      </c>
      <c r="E3521" t="str">
        <f t="shared" si="113"/>
        <v>4МР/ДУ-3-40</v>
      </c>
    </row>
    <row r="3522" spans="1:5" x14ac:dyDescent="0.3">
      <c r="A3522" s="148" t="s">
        <v>93</v>
      </c>
      <c r="B3522" s="148" t="s">
        <v>94</v>
      </c>
      <c r="C3522" s="153">
        <v>2258.4299999999998</v>
      </c>
      <c r="D3522" t="str">
        <f t="shared" si="112"/>
        <v>4МР/ДУ-3-40</v>
      </c>
      <c r="E3522" t="str">
        <f t="shared" si="113"/>
        <v>Начисление услуг 00000005170 от 31.05.2024 23:59:59</v>
      </c>
    </row>
    <row r="3523" spans="1:5" x14ac:dyDescent="0.3">
      <c r="A3523" s="148" t="s">
        <v>823</v>
      </c>
      <c r="B3523" s="148"/>
      <c r="C3523" s="153">
        <v>2258.4299999999998</v>
      </c>
      <c r="D3523" t="str">
        <f t="shared" si="112"/>
        <v>Начисление услуг 00000005170 от 31.05.2024 23:59:59</v>
      </c>
      <c r="E3523" t="str">
        <f t="shared" si="113"/>
        <v>л/с №0000000089295</v>
      </c>
    </row>
    <row r="3524" spans="1:5" x14ac:dyDescent="0.3">
      <c r="A3524" s="150" t="s">
        <v>886</v>
      </c>
      <c r="B3524" s="150"/>
      <c r="C3524" s="153">
        <v>2258.4299999999998</v>
      </c>
      <c r="D3524" t="str">
        <f t="shared" si="112"/>
        <v>л/с №0000000089295</v>
      </c>
      <c r="E3524" t="str">
        <f t="shared" si="113"/>
        <v>4МР/ДУ-3-41</v>
      </c>
    </row>
    <row r="3525" spans="1:5" x14ac:dyDescent="0.3">
      <c r="A3525" s="148" t="s">
        <v>95</v>
      </c>
      <c r="B3525" s="148" t="s">
        <v>96</v>
      </c>
      <c r="C3525" s="153">
        <v>1008.97</v>
      </c>
      <c r="D3525" t="str">
        <f t="shared" si="112"/>
        <v>4МР/ДУ-3-41</v>
      </c>
      <c r="E3525" t="str">
        <f t="shared" si="113"/>
        <v>Начисление услуг 00000005170 от 31.05.2024 23:59:59</v>
      </c>
    </row>
    <row r="3526" spans="1:5" x14ac:dyDescent="0.3">
      <c r="A3526" s="148" t="s">
        <v>824</v>
      </c>
      <c r="B3526" s="148"/>
      <c r="C3526" s="153">
        <v>1008.97</v>
      </c>
      <c r="D3526" t="str">
        <f t="shared" si="112"/>
        <v>Начисление услуг 00000005170 от 31.05.2024 23:59:59</v>
      </c>
      <c r="E3526" t="str">
        <f t="shared" si="113"/>
        <v>л/с №0000001154035</v>
      </c>
    </row>
    <row r="3527" spans="1:5" x14ac:dyDescent="0.3">
      <c r="A3527" s="150" t="s">
        <v>886</v>
      </c>
      <c r="B3527" s="150"/>
      <c r="C3527" s="153">
        <v>1008.97</v>
      </c>
      <c r="D3527" t="str">
        <f t="shared" si="112"/>
        <v>л/с №0000001154035</v>
      </c>
      <c r="E3527" t="str">
        <f t="shared" si="113"/>
        <v>МР/МР/ДУ/3-42</v>
      </c>
    </row>
    <row r="3528" spans="1:5" x14ac:dyDescent="0.3">
      <c r="A3528" s="148" t="s">
        <v>97</v>
      </c>
      <c r="B3528" s="148" t="s">
        <v>98</v>
      </c>
      <c r="C3528" s="153">
        <v>1549.04</v>
      </c>
      <c r="D3528" t="str">
        <f t="shared" si="112"/>
        <v>МР/МР/ДУ/3-42</v>
      </c>
      <c r="E3528" t="str">
        <f t="shared" si="113"/>
        <v>Начисление услуг 00000005170 от 31.05.2024 23:59:59</v>
      </c>
    </row>
    <row r="3529" spans="1:5" x14ac:dyDescent="0.3">
      <c r="A3529" s="148" t="s">
        <v>825</v>
      </c>
      <c r="B3529" s="148"/>
      <c r="C3529" s="153">
        <v>1549.04</v>
      </c>
      <c r="D3529" t="str">
        <f t="shared" si="112"/>
        <v>Начисление услуг 00000005170 от 31.05.2024 23:59:59</v>
      </c>
      <c r="E3529" t="str">
        <f t="shared" si="113"/>
        <v>л/с №0000000089297</v>
      </c>
    </row>
    <row r="3530" spans="1:5" x14ac:dyDescent="0.3">
      <c r="A3530" s="150" t="s">
        <v>886</v>
      </c>
      <c r="B3530" s="150"/>
      <c r="C3530" s="153">
        <v>1549.04</v>
      </c>
      <c r="D3530" t="str">
        <f t="shared" ref="D3530:D3593" si="114">A3531</f>
        <v>л/с №0000000089297</v>
      </c>
      <c r="E3530" t="str">
        <f t="shared" ref="E3530:E3593" si="115">A3532</f>
        <v>4МР/ДУ-3-43</v>
      </c>
    </row>
    <row r="3531" spans="1:5" x14ac:dyDescent="0.3">
      <c r="A3531" s="148" t="s">
        <v>99</v>
      </c>
      <c r="B3531" s="148" t="s">
        <v>100</v>
      </c>
      <c r="C3531" s="153">
        <v>2237.5</v>
      </c>
      <c r="D3531" t="str">
        <f t="shared" si="114"/>
        <v>4МР/ДУ-3-43</v>
      </c>
      <c r="E3531" t="str">
        <f t="shared" si="115"/>
        <v>Начисление услуг 00000005170 от 31.05.2024 23:59:59</v>
      </c>
    </row>
    <row r="3532" spans="1:5" x14ac:dyDescent="0.3">
      <c r="A3532" s="148" t="s">
        <v>826</v>
      </c>
      <c r="B3532" s="148"/>
      <c r="C3532" s="153">
        <v>2237.5</v>
      </c>
      <c r="D3532" t="str">
        <f t="shared" si="114"/>
        <v>Начисление услуг 00000005170 от 31.05.2024 23:59:59</v>
      </c>
      <c r="E3532" t="str">
        <f t="shared" si="115"/>
        <v>л/с №0000000128455</v>
      </c>
    </row>
    <row r="3533" spans="1:5" x14ac:dyDescent="0.3">
      <c r="A3533" s="150" t="s">
        <v>886</v>
      </c>
      <c r="B3533" s="150"/>
      <c r="C3533" s="153">
        <v>2237.5</v>
      </c>
      <c r="D3533" t="str">
        <f t="shared" si="114"/>
        <v>л/с №0000000128455</v>
      </c>
      <c r="E3533" t="str">
        <f t="shared" si="115"/>
        <v>4МР/ДУ-3-44, 45</v>
      </c>
    </row>
    <row r="3534" spans="1:5" x14ac:dyDescent="0.3">
      <c r="A3534" s="148" t="s">
        <v>101</v>
      </c>
      <c r="B3534" s="148" t="s">
        <v>102</v>
      </c>
      <c r="C3534" s="153">
        <v>2005.37</v>
      </c>
      <c r="D3534" t="str">
        <f t="shared" si="114"/>
        <v>4МР/ДУ-3-44, 45</v>
      </c>
      <c r="E3534" t="str">
        <f t="shared" si="115"/>
        <v>Начисление услуг 00000005170 от 31.05.2024 23:59:59</v>
      </c>
    </row>
    <row r="3535" spans="1:5" x14ac:dyDescent="0.3">
      <c r="A3535" s="148" t="s">
        <v>827</v>
      </c>
      <c r="B3535" s="148"/>
      <c r="C3535" s="153">
        <v>2005.37</v>
      </c>
      <c r="D3535" t="str">
        <f t="shared" si="114"/>
        <v>Начисление услуг 00000005170 от 31.05.2024 23:59:59</v>
      </c>
      <c r="E3535" t="str">
        <f t="shared" si="115"/>
        <v>л/с №0000000089300</v>
      </c>
    </row>
    <row r="3536" spans="1:5" x14ac:dyDescent="0.3">
      <c r="A3536" s="150" t="s">
        <v>886</v>
      </c>
      <c r="B3536" s="150"/>
      <c r="C3536" s="153">
        <v>2005.37</v>
      </c>
      <c r="D3536" t="str">
        <f t="shared" si="114"/>
        <v>л/с №0000000089300</v>
      </c>
      <c r="E3536" t="str">
        <f t="shared" si="115"/>
        <v>4МР/ДУ-3-46</v>
      </c>
    </row>
    <row r="3537" spans="1:5" x14ac:dyDescent="0.3">
      <c r="A3537" s="148" t="s">
        <v>103</v>
      </c>
      <c r="B3537" s="148" t="s">
        <v>104</v>
      </c>
      <c r="C3537" s="153">
        <v>1584.62</v>
      </c>
      <c r="D3537" t="str">
        <f t="shared" si="114"/>
        <v>4МР/ДУ-3-46</v>
      </c>
      <c r="E3537" t="str">
        <f t="shared" si="115"/>
        <v>Начисление услуг 00000005170 от 31.05.2024 23:59:59</v>
      </c>
    </row>
    <row r="3538" spans="1:5" x14ac:dyDescent="0.3">
      <c r="A3538" s="148" t="s">
        <v>828</v>
      </c>
      <c r="B3538" s="148"/>
      <c r="C3538" s="153">
        <v>1584.62</v>
      </c>
      <c r="D3538" t="str">
        <f t="shared" si="114"/>
        <v>Начисление услуг 00000005170 от 31.05.2024 23:59:59</v>
      </c>
      <c r="E3538" t="str">
        <f t="shared" si="115"/>
        <v>л/с №0000000153934</v>
      </c>
    </row>
    <row r="3539" spans="1:5" x14ac:dyDescent="0.3">
      <c r="A3539" s="150" t="s">
        <v>886</v>
      </c>
      <c r="B3539" s="150"/>
      <c r="C3539" s="153">
        <v>1584.62</v>
      </c>
      <c r="D3539" t="str">
        <f t="shared" si="114"/>
        <v>л/с №0000000153934</v>
      </c>
      <c r="E3539" t="str">
        <f t="shared" si="115"/>
        <v>4МР/ДУ/-3-47 ВТОР</v>
      </c>
    </row>
    <row r="3540" spans="1:5" x14ac:dyDescent="0.3">
      <c r="A3540" s="148" t="s">
        <v>105</v>
      </c>
      <c r="B3540" s="148" t="s">
        <v>106</v>
      </c>
      <c r="C3540" s="153">
        <v>2030.49</v>
      </c>
      <c r="D3540" t="str">
        <f t="shared" si="114"/>
        <v>4МР/ДУ/-3-47 ВТОР</v>
      </c>
      <c r="E3540" t="str">
        <f t="shared" si="115"/>
        <v>Начисление услуг 00000005170 от 31.05.2024 23:59:59</v>
      </c>
    </row>
    <row r="3541" spans="1:5" x14ac:dyDescent="0.3">
      <c r="A3541" s="148" t="s">
        <v>829</v>
      </c>
      <c r="B3541" s="148"/>
      <c r="C3541" s="153">
        <v>2030.49</v>
      </c>
      <c r="D3541" t="str">
        <f t="shared" si="114"/>
        <v>Начисление услуг 00000005170 от 31.05.2024 23:59:59</v>
      </c>
      <c r="E3541" t="str">
        <f t="shared" si="115"/>
        <v>л/с №0000000090878</v>
      </c>
    </row>
    <row r="3542" spans="1:5" x14ac:dyDescent="0.3">
      <c r="A3542" s="150" t="s">
        <v>886</v>
      </c>
      <c r="B3542" s="150"/>
      <c r="C3542" s="153">
        <v>2030.49</v>
      </c>
      <c r="D3542" t="str">
        <f t="shared" si="114"/>
        <v>л/с №0000000090878</v>
      </c>
      <c r="E3542" t="str">
        <f t="shared" si="115"/>
        <v>4МР/ДУ-3-48</v>
      </c>
    </row>
    <row r="3543" spans="1:5" x14ac:dyDescent="0.3">
      <c r="A3543" s="148" t="s">
        <v>107</v>
      </c>
      <c r="B3543" s="148" t="s">
        <v>108</v>
      </c>
      <c r="C3543" s="153">
        <v>1006.87</v>
      </c>
      <c r="D3543" t="str">
        <f t="shared" si="114"/>
        <v>4МР/ДУ-3-48</v>
      </c>
      <c r="E3543" t="str">
        <f t="shared" si="115"/>
        <v>Начисление услуг 00000005170 от 31.05.2024 23:59:59</v>
      </c>
    </row>
    <row r="3544" spans="1:5" x14ac:dyDescent="0.3">
      <c r="A3544" s="148" t="s">
        <v>830</v>
      </c>
      <c r="B3544" s="148"/>
      <c r="C3544" s="153">
        <v>1006.87</v>
      </c>
      <c r="D3544" t="str">
        <f t="shared" si="114"/>
        <v>Начисление услуг 00000005170 от 31.05.2024 23:59:59</v>
      </c>
      <c r="E3544" t="str">
        <f t="shared" si="115"/>
        <v>л/с №0000000089302</v>
      </c>
    </row>
    <row r="3545" spans="1:5" x14ac:dyDescent="0.3">
      <c r="A3545" s="150" t="s">
        <v>886</v>
      </c>
      <c r="B3545" s="150"/>
      <c r="C3545" s="153">
        <v>1006.87</v>
      </c>
      <c r="D3545" t="str">
        <f t="shared" si="114"/>
        <v>л/с №0000000089302</v>
      </c>
      <c r="E3545" t="str">
        <f t="shared" si="115"/>
        <v>4МР/ДУ-3-49</v>
      </c>
    </row>
    <row r="3546" spans="1:5" x14ac:dyDescent="0.3">
      <c r="A3546" s="148" t="s">
        <v>109</v>
      </c>
      <c r="B3546" s="148" t="s">
        <v>110</v>
      </c>
      <c r="C3546" s="153">
        <v>2065.38</v>
      </c>
      <c r="D3546" t="str">
        <f t="shared" si="114"/>
        <v>4МР/ДУ-3-49</v>
      </c>
      <c r="E3546" t="str">
        <f t="shared" si="115"/>
        <v>Начисление услуг 00000005170 от 31.05.2024 23:59:59</v>
      </c>
    </row>
    <row r="3547" spans="1:5" x14ac:dyDescent="0.3">
      <c r="A3547" s="148" t="s">
        <v>831</v>
      </c>
      <c r="B3547" s="148"/>
      <c r="C3547" s="153">
        <v>2065.38</v>
      </c>
      <c r="D3547" t="str">
        <f t="shared" si="114"/>
        <v>Начисление услуг 00000005170 от 31.05.2024 23:59:59</v>
      </c>
      <c r="E3547" t="str">
        <f t="shared" si="115"/>
        <v>л/с №0000000089259</v>
      </c>
    </row>
    <row r="3548" spans="1:5" x14ac:dyDescent="0.3">
      <c r="A3548" s="150" t="s">
        <v>886</v>
      </c>
      <c r="B3548" s="150"/>
      <c r="C3548" s="153">
        <v>2065.38</v>
      </c>
      <c r="D3548" t="str">
        <f t="shared" si="114"/>
        <v>л/с №0000000089259</v>
      </c>
      <c r="E3548" t="str">
        <f t="shared" si="115"/>
        <v>4МР/ДУ-3-05</v>
      </c>
    </row>
    <row r="3549" spans="1:5" x14ac:dyDescent="0.3">
      <c r="A3549" s="148" t="s">
        <v>111</v>
      </c>
      <c r="B3549" s="148" t="s">
        <v>112</v>
      </c>
      <c r="C3549" s="153">
        <v>2030.49</v>
      </c>
      <c r="D3549" t="str">
        <f t="shared" si="114"/>
        <v>4МР/ДУ-3-05</v>
      </c>
      <c r="E3549" t="str">
        <f t="shared" si="115"/>
        <v>Начисление услуг 00000005170 от 31.05.2024 23:59:59</v>
      </c>
    </row>
    <row r="3550" spans="1:5" x14ac:dyDescent="0.3">
      <c r="A3550" s="148" t="s">
        <v>832</v>
      </c>
      <c r="B3550" s="148"/>
      <c r="C3550" s="153">
        <v>2030.49</v>
      </c>
      <c r="D3550" t="str">
        <f t="shared" si="114"/>
        <v>Начисление услуг 00000005170 от 31.05.2024 23:59:59</v>
      </c>
      <c r="E3550" t="str">
        <f t="shared" si="115"/>
        <v>л/с №0000000128731</v>
      </c>
    </row>
    <row r="3551" spans="1:5" x14ac:dyDescent="0.3">
      <c r="A3551" s="150" t="s">
        <v>886</v>
      </c>
      <c r="B3551" s="150"/>
      <c r="C3551" s="153">
        <v>2030.49</v>
      </c>
      <c r="D3551" t="str">
        <f t="shared" si="114"/>
        <v>л/с №0000000128731</v>
      </c>
      <c r="E3551" t="str">
        <f t="shared" si="115"/>
        <v>МР/МБ/ДУ-3-50</v>
      </c>
    </row>
    <row r="3552" spans="1:5" x14ac:dyDescent="0.3">
      <c r="A3552" s="148" t="s">
        <v>113</v>
      </c>
      <c r="B3552" s="148" t="s">
        <v>114</v>
      </c>
      <c r="C3552" s="153">
        <v>2013.75</v>
      </c>
      <c r="D3552" t="str">
        <f t="shared" si="114"/>
        <v>МР/МБ/ДУ-3-50</v>
      </c>
      <c r="E3552" t="str">
        <f t="shared" si="115"/>
        <v>Начисление услуг 00000005170 от 31.05.2024 23:59:59</v>
      </c>
    </row>
    <row r="3553" spans="1:5" x14ac:dyDescent="0.3">
      <c r="A3553" s="148" t="s">
        <v>833</v>
      </c>
      <c r="B3553" s="148"/>
      <c r="C3553" s="153">
        <v>2013.75</v>
      </c>
      <c r="D3553" t="str">
        <f t="shared" si="114"/>
        <v>Начисление услуг 00000005170 от 31.05.2024 23:59:59</v>
      </c>
      <c r="E3553" t="str">
        <f t="shared" si="115"/>
        <v>л/с №0000000089304</v>
      </c>
    </row>
    <row r="3554" spans="1:5" x14ac:dyDescent="0.3">
      <c r="A3554" s="150" t="s">
        <v>886</v>
      </c>
      <c r="B3554" s="150"/>
      <c r="C3554" s="153">
        <v>2013.75</v>
      </c>
      <c r="D3554" t="str">
        <f t="shared" si="114"/>
        <v>л/с №0000000089304</v>
      </c>
      <c r="E3554" t="str">
        <f t="shared" si="115"/>
        <v>4МР/ДУ-3-51</v>
      </c>
    </row>
    <row r="3555" spans="1:5" x14ac:dyDescent="0.3">
      <c r="A3555" s="148" t="s">
        <v>115</v>
      </c>
      <c r="B3555" s="148" t="s">
        <v>116</v>
      </c>
      <c r="C3555" s="149">
        <v>922.21</v>
      </c>
      <c r="D3555" t="str">
        <f t="shared" si="114"/>
        <v>4МР/ДУ-3-51</v>
      </c>
      <c r="E3555" t="str">
        <f t="shared" si="115"/>
        <v>Начисление услуг 00000005170 от 31.05.2024 23:59:59</v>
      </c>
    </row>
    <row r="3556" spans="1:5" x14ac:dyDescent="0.3">
      <c r="A3556" s="148" t="s">
        <v>834</v>
      </c>
      <c r="B3556" s="148"/>
      <c r="C3556" s="149">
        <v>922.21</v>
      </c>
      <c r="D3556" t="str">
        <f t="shared" si="114"/>
        <v>Начисление услуг 00000005170 от 31.05.2024 23:59:59</v>
      </c>
      <c r="E3556" t="str">
        <f t="shared" si="115"/>
        <v>л/с №0000000112448</v>
      </c>
    </row>
    <row r="3557" spans="1:5" x14ac:dyDescent="0.3">
      <c r="A3557" s="150" t="s">
        <v>886</v>
      </c>
      <c r="B3557" s="150"/>
      <c r="C3557" s="149">
        <v>922.21</v>
      </c>
      <c r="D3557" t="str">
        <f t="shared" si="114"/>
        <v>л/с №0000000112448</v>
      </c>
      <c r="E3557" t="str">
        <f t="shared" si="115"/>
        <v>4МР/ДУ-3-52/ВТОР</v>
      </c>
    </row>
    <row r="3558" spans="1:5" x14ac:dyDescent="0.3">
      <c r="A3558" s="148" t="s">
        <v>117</v>
      </c>
      <c r="B3558" s="148" t="s">
        <v>118</v>
      </c>
      <c r="C3558" s="153">
        <v>1895.59</v>
      </c>
      <c r="D3558" t="str">
        <f t="shared" si="114"/>
        <v>4МР/ДУ-3-52/ВТОР</v>
      </c>
      <c r="E3558" t="str">
        <f t="shared" si="115"/>
        <v>Начисление услуг 00000005170 от 31.05.2024 23:59:59</v>
      </c>
    </row>
    <row r="3559" spans="1:5" x14ac:dyDescent="0.3">
      <c r="A3559" s="148" t="s">
        <v>835</v>
      </c>
      <c r="B3559" s="148"/>
      <c r="C3559" s="153">
        <v>1895.59</v>
      </c>
      <c r="D3559" t="str">
        <f t="shared" si="114"/>
        <v>Начисление услуг 00000005170 от 31.05.2024 23:59:59</v>
      </c>
      <c r="E3559" t="str">
        <f t="shared" si="115"/>
        <v>л/с №0000000089306</v>
      </c>
    </row>
    <row r="3560" spans="1:5" x14ac:dyDescent="0.3">
      <c r="A3560" s="150" t="s">
        <v>886</v>
      </c>
      <c r="B3560" s="150"/>
      <c r="C3560" s="153">
        <v>1895.59</v>
      </c>
      <c r="D3560" t="str">
        <f t="shared" si="114"/>
        <v>л/с №0000000089306</v>
      </c>
      <c r="E3560" t="str">
        <f t="shared" si="115"/>
        <v>4МР/ДУ-3-53</v>
      </c>
    </row>
    <row r="3561" spans="1:5" x14ac:dyDescent="0.3">
      <c r="A3561" s="148" t="s">
        <v>119</v>
      </c>
      <c r="B3561" s="148" t="s">
        <v>120</v>
      </c>
      <c r="C3561" s="153">
        <v>2068.17</v>
      </c>
      <c r="D3561" t="str">
        <f t="shared" si="114"/>
        <v>4МР/ДУ-3-53</v>
      </c>
      <c r="E3561" t="str">
        <f t="shared" si="115"/>
        <v>Начисление услуг 00000005170 от 31.05.2024 23:59:59</v>
      </c>
    </row>
    <row r="3562" spans="1:5" x14ac:dyDescent="0.3">
      <c r="A3562" s="148" t="s">
        <v>836</v>
      </c>
      <c r="B3562" s="148"/>
      <c r="C3562" s="153">
        <v>2068.17</v>
      </c>
      <c r="D3562" t="str">
        <f t="shared" si="114"/>
        <v>Начисление услуг 00000005170 от 31.05.2024 23:59:59</v>
      </c>
      <c r="E3562" t="str">
        <f t="shared" si="115"/>
        <v>л/с №0000000089307</v>
      </c>
    </row>
    <row r="3563" spans="1:5" x14ac:dyDescent="0.3">
      <c r="A3563" s="150" t="s">
        <v>886</v>
      </c>
      <c r="B3563" s="150"/>
      <c r="C3563" s="153">
        <v>2068.17</v>
      </c>
      <c r="D3563" t="str">
        <f t="shared" si="114"/>
        <v>л/с №0000000089307</v>
      </c>
      <c r="E3563" t="str">
        <f t="shared" si="115"/>
        <v>4МР/ДУ-3-54</v>
      </c>
    </row>
    <row r="3564" spans="1:5" x14ac:dyDescent="0.3">
      <c r="A3564" s="148" t="s">
        <v>121</v>
      </c>
      <c r="B3564" s="148" t="s">
        <v>122</v>
      </c>
      <c r="C3564" s="153">
        <v>1011.06</v>
      </c>
      <c r="D3564" t="str">
        <f t="shared" si="114"/>
        <v>4МР/ДУ-3-54</v>
      </c>
      <c r="E3564" t="str">
        <f t="shared" si="115"/>
        <v>Начисление услуг 00000005170 от 31.05.2024 23:59:59</v>
      </c>
    </row>
    <row r="3565" spans="1:5" x14ac:dyDescent="0.3">
      <c r="A3565" s="148" t="s">
        <v>837</v>
      </c>
      <c r="B3565" s="148"/>
      <c r="C3565" s="153">
        <v>1011.06</v>
      </c>
      <c r="D3565" t="str">
        <f t="shared" si="114"/>
        <v>Начисление услуг 00000005170 от 31.05.2024 23:59:59</v>
      </c>
      <c r="E3565" t="str">
        <f t="shared" si="115"/>
        <v>л/с №0000000089308</v>
      </c>
    </row>
    <row r="3566" spans="1:5" x14ac:dyDescent="0.3">
      <c r="A3566" s="150" t="s">
        <v>886</v>
      </c>
      <c r="B3566" s="150"/>
      <c r="C3566" s="153">
        <v>1011.06</v>
      </c>
      <c r="D3566" t="str">
        <f t="shared" si="114"/>
        <v>л/с №0000000089308</v>
      </c>
      <c r="E3566" t="str">
        <f t="shared" si="115"/>
        <v>4МР/ДУ-3-55</v>
      </c>
    </row>
    <row r="3567" spans="1:5" x14ac:dyDescent="0.3">
      <c r="A3567" s="148" t="s">
        <v>123</v>
      </c>
      <c r="B3567" s="148" t="s">
        <v>124</v>
      </c>
      <c r="C3567" s="153">
        <v>1546.94</v>
      </c>
      <c r="D3567" t="str">
        <f t="shared" si="114"/>
        <v>4МР/ДУ-3-55</v>
      </c>
      <c r="E3567" t="str">
        <f t="shared" si="115"/>
        <v>Начисление услуг 00000005170 от 31.05.2024 23:59:59</v>
      </c>
    </row>
    <row r="3568" spans="1:5" x14ac:dyDescent="0.3">
      <c r="A3568" s="148" t="s">
        <v>838</v>
      </c>
      <c r="B3568" s="148"/>
      <c r="C3568" s="153">
        <v>1546.94</v>
      </c>
      <c r="D3568" t="str">
        <f t="shared" si="114"/>
        <v>Начисление услуг 00000005170 от 31.05.2024 23:59:59</v>
      </c>
      <c r="E3568" t="str">
        <f t="shared" si="115"/>
        <v>л/с №0000000089309</v>
      </c>
    </row>
    <row r="3569" spans="1:5" x14ac:dyDescent="0.3">
      <c r="A3569" s="150" t="s">
        <v>886</v>
      </c>
      <c r="B3569" s="150"/>
      <c r="C3569" s="153">
        <v>1546.94</v>
      </c>
      <c r="D3569" t="str">
        <f t="shared" si="114"/>
        <v>л/с №0000000089309</v>
      </c>
      <c r="E3569" t="str">
        <f t="shared" si="115"/>
        <v>4МР/ДУ-3-56</v>
      </c>
    </row>
    <row r="3570" spans="1:5" x14ac:dyDescent="0.3">
      <c r="A3570" s="148" t="s">
        <v>125</v>
      </c>
      <c r="B3570" s="148" t="s">
        <v>126</v>
      </c>
      <c r="C3570" s="153">
        <v>1566.25</v>
      </c>
      <c r="D3570" t="str">
        <f t="shared" si="114"/>
        <v>4МР/ДУ-3-56</v>
      </c>
      <c r="E3570" t="str">
        <f t="shared" si="115"/>
        <v>Начисление услуг 00000005170 от 31.05.2024 23:59:59</v>
      </c>
    </row>
    <row r="3571" spans="1:5" x14ac:dyDescent="0.3">
      <c r="A3571" s="148" t="s">
        <v>839</v>
      </c>
      <c r="B3571" s="148"/>
      <c r="C3571" s="153">
        <v>1566.25</v>
      </c>
      <c r="D3571" t="str">
        <f t="shared" si="114"/>
        <v>Начисление услуг 00000005170 от 31.05.2024 23:59:59</v>
      </c>
      <c r="E3571" t="str">
        <f t="shared" si="115"/>
        <v>л/с №0000000090466</v>
      </c>
    </row>
    <row r="3572" spans="1:5" x14ac:dyDescent="0.3">
      <c r="A3572" s="150" t="s">
        <v>886</v>
      </c>
      <c r="B3572" s="150"/>
      <c r="C3572" s="153">
        <v>1566.25</v>
      </c>
      <c r="D3572" t="str">
        <f t="shared" si="114"/>
        <v>л/с №0000000090466</v>
      </c>
      <c r="E3572" t="str">
        <f t="shared" si="115"/>
        <v>4МР/ДУ-3-57</v>
      </c>
    </row>
    <row r="3573" spans="1:5" x14ac:dyDescent="0.3">
      <c r="A3573" s="148" t="s">
        <v>127</v>
      </c>
      <c r="B3573" s="148" t="s">
        <v>128</v>
      </c>
      <c r="C3573" s="153">
        <v>1165.27</v>
      </c>
      <c r="D3573" t="str">
        <f t="shared" si="114"/>
        <v>4МР/ДУ-3-57</v>
      </c>
      <c r="E3573" t="str">
        <f t="shared" si="115"/>
        <v>Начисление услуг 00000005170 от 31.05.2024 23:59:59</v>
      </c>
    </row>
    <row r="3574" spans="1:5" x14ac:dyDescent="0.3">
      <c r="A3574" s="148" t="s">
        <v>840</v>
      </c>
      <c r="B3574" s="148"/>
      <c r="C3574" s="153">
        <v>1165.27</v>
      </c>
      <c r="D3574" t="str">
        <f t="shared" si="114"/>
        <v>Начисление услуг 00000005170 от 31.05.2024 23:59:59</v>
      </c>
      <c r="E3574" t="str">
        <f t="shared" si="115"/>
        <v>л/с №0000000089310</v>
      </c>
    </row>
    <row r="3575" spans="1:5" x14ac:dyDescent="0.3">
      <c r="A3575" s="150" t="s">
        <v>886</v>
      </c>
      <c r="B3575" s="150"/>
      <c r="C3575" s="153">
        <v>1165.27</v>
      </c>
      <c r="D3575" t="str">
        <f t="shared" si="114"/>
        <v>л/с №0000000089310</v>
      </c>
      <c r="E3575" t="str">
        <f t="shared" si="115"/>
        <v>4МР/ДУ-3-58</v>
      </c>
    </row>
    <row r="3576" spans="1:5" x14ac:dyDescent="0.3">
      <c r="A3576" s="148" t="s">
        <v>129</v>
      </c>
      <c r="B3576" s="148" t="s">
        <v>130</v>
      </c>
      <c r="C3576" s="153">
        <v>1516.47</v>
      </c>
      <c r="D3576" t="str">
        <f t="shared" si="114"/>
        <v>4МР/ДУ-3-58</v>
      </c>
      <c r="E3576" t="str">
        <f t="shared" si="115"/>
        <v>Начисление услуг 00000005170 от 31.05.2024 23:59:59</v>
      </c>
    </row>
    <row r="3577" spans="1:5" x14ac:dyDescent="0.3">
      <c r="A3577" s="148" t="s">
        <v>841</v>
      </c>
      <c r="B3577" s="148"/>
      <c r="C3577" s="153">
        <v>1516.47</v>
      </c>
      <c r="D3577" t="str">
        <f t="shared" si="114"/>
        <v>Начисление услуг 00000005170 от 31.05.2024 23:59:59</v>
      </c>
      <c r="E3577" t="str">
        <f t="shared" si="115"/>
        <v>л/с №0000000089311</v>
      </c>
    </row>
    <row r="3578" spans="1:5" x14ac:dyDescent="0.3">
      <c r="A3578" s="150" t="s">
        <v>886</v>
      </c>
      <c r="B3578" s="150"/>
      <c r="C3578" s="153">
        <v>1516.47</v>
      </c>
      <c r="D3578" t="str">
        <f t="shared" si="114"/>
        <v>л/с №0000000089311</v>
      </c>
      <c r="E3578" t="str">
        <f t="shared" si="115"/>
        <v>4МР/ДУ-3-59</v>
      </c>
    </row>
    <row r="3579" spans="1:5" x14ac:dyDescent="0.3">
      <c r="A3579" s="148" t="s">
        <v>131</v>
      </c>
      <c r="B3579" s="148" t="s">
        <v>132</v>
      </c>
      <c r="C3579" s="153">
        <v>1838.38</v>
      </c>
      <c r="D3579" t="str">
        <f t="shared" si="114"/>
        <v>4МР/ДУ-3-59</v>
      </c>
      <c r="E3579" t="str">
        <f t="shared" si="115"/>
        <v>Начисление услуг 00000005170 от 31.05.2024 23:59:59</v>
      </c>
    </row>
    <row r="3580" spans="1:5" x14ac:dyDescent="0.3">
      <c r="A3580" s="148" t="s">
        <v>842</v>
      </c>
      <c r="B3580" s="148"/>
      <c r="C3580" s="153">
        <v>1838.38</v>
      </c>
      <c r="D3580" t="str">
        <f t="shared" si="114"/>
        <v>Начисление услуг 00000005170 от 31.05.2024 23:59:59</v>
      </c>
      <c r="E3580" t="str">
        <f t="shared" si="115"/>
        <v>л/с №0000000089260</v>
      </c>
    </row>
    <row r="3581" spans="1:5" x14ac:dyDescent="0.3">
      <c r="A3581" s="150" t="s">
        <v>886</v>
      </c>
      <c r="B3581" s="150"/>
      <c r="C3581" s="153">
        <v>1838.38</v>
      </c>
      <c r="D3581" t="str">
        <f t="shared" si="114"/>
        <v>л/с №0000000089260</v>
      </c>
      <c r="E3581" t="str">
        <f t="shared" si="115"/>
        <v>4МР/ДУ-3-06</v>
      </c>
    </row>
    <row r="3582" spans="1:5" x14ac:dyDescent="0.3">
      <c r="A3582" s="148" t="s">
        <v>133</v>
      </c>
      <c r="B3582" s="148" t="s">
        <v>134</v>
      </c>
      <c r="C3582" s="153">
        <v>1008.97</v>
      </c>
      <c r="D3582" t="str">
        <f t="shared" si="114"/>
        <v>4МР/ДУ-3-06</v>
      </c>
      <c r="E3582" t="str">
        <f t="shared" si="115"/>
        <v>Начисление услуг 00000005170 от 31.05.2024 23:59:59</v>
      </c>
    </row>
    <row r="3583" spans="1:5" x14ac:dyDescent="0.3">
      <c r="A3583" s="148" t="s">
        <v>843</v>
      </c>
      <c r="B3583" s="148"/>
      <c r="C3583" s="153">
        <v>1008.97</v>
      </c>
      <c r="D3583" t="str">
        <f t="shared" si="114"/>
        <v>Начисление услуг 00000005170 от 31.05.2024 23:59:59</v>
      </c>
      <c r="E3583" t="str">
        <f t="shared" si="115"/>
        <v>л/с №0000000089312</v>
      </c>
    </row>
    <row r="3584" spans="1:5" x14ac:dyDescent="0.3">
      <c r="A3584" s="150" t="s">
        <v>886</v>
      </c>
      <c r="B3584" s="150"/>
      <c r="C3584" s="153">
        <v>1008.97</v>
      </c>
      <c r="D3584" t="str">
        <f t="shared" si="114"/>
        <v>л/с №0000000089312</v>
      </c>
      <c r="E3584" t="str">
        <f t="shared" si="115"/>
        <v>4МР/ДУ-3-60</v>
      </c>
    </row>
    <row r="3585" spans="1:5" x14ac:dyDescent="0.3">
      <c r="A3585" s="148" t="s">
        <v>135</v>
      </c>
      <c r="B3585" s="148" t="s">
        <v>136</v>
      </c>
      <c r="C3585" s="153">
        <v>1011.06</v>
      </c>
      <c r="D3585" t="str">
        <f t="shared" si="114"/>
        <v>4МР/ДУ-3-60</v>
      </c>
      <c r="E3585" t="str">
        <f t="shared" si="115"/>
        <v>Начисление услуг 00000005170 от 31.05.2024 23:59:59</v>
      </c>
    </row>
    <row r="3586" spans="1:5" x14ac:dyDescent="0.3">
      <c r="A3586" s="148" t="s">
        <v>844</v>
      </c>
      <c r="B3586" s="148"/>
      <c r="C3586" s="153">
        <v>1011.06</v>
      </c>
      <c r="D3586" t="str">
        <f t="shared" si="114"/>
        <v>Начисление услуг 00000005170 от 31.05.2024 23:59:59</v>
      </c>
      <c r="E3586" t="str">
        <f t="shared" si="115"/>
        <v>л/с №0000000089313</v>
      </c>
    </row>
    <row r="3587" spans="1:5" x14ac:dyDescent="0.3">
      <c r="A3587" s="150" t="s">
        <v>886</v>
      </c>
      <c r="B3587" s="150"/>
      <c r="C3587" s="153">
        <v>1011.06</v>
      </c>
      <c r="D3587" t="str">
        <f t="shared" si="114"/>
        <v>л/с №0000000089313</v>
      </c>
      <c r="E3587" t="str">
        <f t="shared" si="115"/>
        <v>4МР/ДУ-3-61</v>
      </c>
    </row>
    <row r="3588" spans="1:5" x14ac:dyDescent="0.3">
      <c r="A3588" s="148" t="s">
        <v>137</v>
      </c>
      <c r="B3588" s="148" t="s">
        <v>138</v>
      </c>
      <c r="C3588" s="153">
        <v>1546.94</v>
      </c>
      <c r="D3588" t="str">
        <f t="shared" si="114"/>
        <v>4МР/ДУ-3-61</v>
      </c>
      <c r="E3588" t="str">
        <f t="shared" si="115"/>
        <v>Начисление услуг 00000005170 от 31.05.2024 23:59:59</v>
      </c>
    </row>
    <row r="3589" spans="1:5" x14ac:dyDescent="0.3">
      <c r="A3589" s="148" t="s">
        <v>845</v>
      </c>
      <c r="B3589" s="148"/>
      <c r="C3589" s="153">
        <v>1546.94</v>
      </c>
      <c r="D3589" t="str">
        <f t="shared" si="114"/>
        <v>Начисление услуг 00000005170 от 31.05.2024 23:59:59</v>
      </c>
      <c r="E3589" t="str">
        <f t="shared" si="115"/>
        <v>л/с №0000000089314</v>
      </c>
    </row>
    <row r="3590" spans="1:5" x14ac:dyDescent="0.3">
      <c r="A3590" s="150" t="s">
        <v>886</v>
      </c>
      <c r="B3590" s="150"/>
      <c r="C3590" s="153">
        <v>1546.94</v>
      </c>
      <c r="D3590" t="str">
        <f t="shared" si="114"/>
        <v>л/с №0000000089314</v>
      </c>
      <c r="E3590" t="str">
        <f t="shared" si="115"/>
        <v>4МР/ДУ-3-62</v>
      </c>
    </row>
    <row r="3591" spans="1:5" x14ac:dyDescent="0.3">
      <c r="A3591" s="148" t="s">
        <v>139</v>
      </c>
      <c r="B3591" s="148" t="s">
        <v>140</v>
      </c>
      <c r="C3591" s="153">
        <v>2230.52</v>
      </c>
      <c r="D3591" t="str">
        <f t="shared" si="114"/>
        <v>4МР/ДУ-3-62</v>
      </c>
      <c r="E3591" t="str">
        <f t="shared" si="115"/>
        <v>Начисление услуг 00000005170 от 31.05.2024 23:59:59</v>
      </c>
    </row>
    <row r="3592" spans="1:5" x14ac:dyDescent="0.3">
      <c r="A3592" s="148" t="s">
        <v>846</v>
      </c>
      <c r="B3592" s="148"/>
      <c r="C3592" s="153">
        <v>2230.52</v>
      </c>
      <c r="D3592" t="str">
        <f t="shared" si="114"/>
        <v>Начисление услуг 00000005170 от 31.05.2024 23:59:59</v>
      </c>
      <c r="E3592" t="str">
        <f t="shared" si="115"/>
        <v>л/с №0000000106522</v>
      </c>
    </row>
    <row r="3593" spans="1:5" x14ac:dyDescent="0.3">
      <c r="A3593" s="150" t="s">
        <v>886</v>
      </c>
      <c r="B3593" s="150"/>
      <c r="C3593" s="153">
        <v>2230.52</v>
      </c>
      <c r="D3593" t="str">
        <f t="shared" si="114"/>
        <v>л/с №0000000106522</v>
      </c>
      <c r="E3593" t="str">
        <f t="shared" si="115"/>
        <v>4МР/ДУ-3-63 Втор-1</v>
      </c>
    </row>
    <row r="3594" spans="1:5" x14ac:dyDescent="0.3">
      <c r="A3594" s="148" t="s">
        <v>141</v>
      </c>
      <c r="B3594" s="148" t="s">
        <v>142</v>
      </c>
      <c r="C3594" s="153">
        <v>1752.09</v>
      </c>
      <c r="D3594" t="str">
        <f t="shared" ref="D3594:D3657" si="116">A3595</f>
        <v>4МР/ДУ-3-63 Втор-1</v>
      </c>
      <c r="E3594" t="str">
        <f t="shared" ref="E3594:E3657" si="117">A3596</f>
        <v>Начисление услуг 00000005170 от 31.05.2024 23:59:59</v>
      </c>
    </row>
    <row r="3595" spans="1:5" x14ac:dyDescent="0.3">
      <c r="A3595" s="148" t="s">
        <v>847</v>
      </c>
      <c r="B3595" s="148"/>
      <c r="C3595" s="153">
        <v>1752.09</v>
      </c>
      <c r="D3595" t="str">
        <f t="shared" si="116"/>
        <v>Начисление услуг 00000005170 от 31.05.2024 23:59:59</v>
      </c>
      <c r="E3595" t="str">
        <f t="shared" si="117"/>
        <v>л/с №0000000095976</v>
      </c>
    </row>
    <row r="3596" spans="1:5" x14ac:dyDescent="0.3">
      <c r="A3596" s="150" t="s">
        <v>886</v>
      </c>
      <c r="B3596" s="150"/>
      <c r="C3596" s="153">
        <v>1752.09</v>
      </c>
      <c r="D3596" t="str">
        <f t="shared" si="116"/>
        <v>л/с №0000000095976</v>
      </c>
      <c r="E3596" t="str">
        <f t="shared" si="117"/>
        <v>4МР/ДУ-3-64/ВТОР</v>
      </c>
    </row>
    <row r="3597" spans="1:5" x14ac:dyDescent="0.3">
      <c r="A3597" s="148" t="s">
        <v>143</v>
      </c>
      <c r="B3597" s="148" t="s">
        <v>144</v>
      </c>
      <c r="C3597" s="153">
        <v>1706.03</v>
      </c>
      <c r="D3597" t="str">
        <f t="shared" si="116"/>
        <v>4МР/ДУ-3-64/ВТОР</v>
      </c>
      <c r="E3597" t="str">
        <f t="shared" si="117"/>
        <v>Начисление услуг 00000005170 от 31.05.2024 23:59:59</v>
      </c>
    </row>
    <row r="3598" spans="1:5" x14ac:dyDescent="0.3">
      <c r="A3598" s="148" t="s">
        <v>848</v>
      </c>
      <c r="B3598" s="148"/>
      <c r="C3598" s="153">
        <v>1706.03</v>
      </c>
      <c r="D3598" t="str">
        <f t="shared" si="116"/>
        <v>Начисление услуг 00000005170 от 31.05.2024 23:59:59</v>
      </c>
      <c r="E3598" t="str">
        <f t="shared" si="117"/>
        <v>л/с №0000000089316</v>
      </c>
    </row>
    <row r="3599" spans="1:5" x14ac:dyDescent="0.3">
      <c r="A3599" s="150" t="s">
        <v>886</v>
      </c>
      <c r="B3599" s="150"/>
      <c r="C3599" s="153">
        <v>1706.03</v>
      </c>
      <c r="D3599" t="str">
        <f t="shared" si="116"/>
        <v>л/с №0000000089316</v>
      </c>
      <c r="E3599" t="str">
        <f t="shared" si="117"/>
        <v>4МР/ДУ-3-65</v>
      </c>
    </row>
    <row r="3600" spans="1:5" x14ac:dyDescent="0.3">
      <c r="A3600" s="148" t="s">
        <v>145</v>
      </c>
      <c r="B3600" s="148" t="s">
        <v>146</v>
      </c>
      <c r="C3600" s="153">
        <v>2068.17</v>
      </c>
      <c r="D3600" t="str">
        <f t="shared" si="116"/>
        <v>4МР/ДУ-3-65</v>
      </c>
      <c r="E3600" t="str">
        <f t="shared" si="117"/>
        <v>Начисление услуг 00000005170 от 31.05.2024 23:59:59</v>
      </c>
    </row>
    <row r="3601" spans="1:5" x14ac:dyDescent="0.3">
      <c r="A3601" s="148" t="s">
        <v>849</v>
      </c>
      <c r="B3601" s="148"/>
      <c r="C3601" s="153">
        <v>2068.17</v>
      </c>
      <c r="D3601" t="str">
        <f t="shared" si="116"/>
        <v>Начисление услуг 00000005170 от 31.05.2024 23:59:59</v>
      </c>
      <c r="E3601" t="str">
        <f t="shared" si="117"/>
        <v>л/с №0000000089317</v>
      </c>
    </row>
    <row r="3602" spans="1:5" x14ac:dyDescent="0.3">
      <c r="A3602" s="150" t="s">
        <v>886</v>
      </c>
      <c r="B3602" s="150"/>
      <c r="C3602" s="153">
        <v>2068.17</v>
      </c>
      <c r="D3602" t="str">
        <f t="shared" si="116"/>
        <v>л/с №0000000089317</v>
      </c>
      <c r="E3602" t="str">
        <f t="shared" si="117"/>
        <v>4МР/ДУ-3-66</v>
      </c>
    </row>
    <row r="3603" spans="1:5" x14ac:dyDescent="0.3">
      <c r="A3603" s="148" t="s">
        <v>147</v>
      </c>
      <c r="B3603" s="148" t="s">
        <v>148</v>
      </c>
      <c r="C3603" s="153">
        <v>1006.87</v>
      </c>
      <c r="D3603" t="str">
        <f t="shared" si="116"/>
        <v>4МР/ДУ-3-66</v>
      </c>
      <c r="E3603" t="str">
        <f t="shared" si="117"/>
        <v>Начисление услуг 00000005170 от 31.05.2024 23:59:59</v>
      </c>
    </row>
    <row r="3604" spans="1:5" x14ac:dyDescent="0.3">
      <c r="A3604" s="148" t="s">
        <v>850</v>
      </c>
      <c r="B3604" s="148"/>
      <c r="C3604" s="153">
        <v>1006.87</v>
      </c>
      <c r="D3604" t="str">
        <f t="shared" si="116"/>
        <v>Начисление услуг 00000005170 от 31.05.2024 23:59:59</v>
      </c>
      <c r="E3604" t="str">
        <f t="shared" si="117"/>
        <v>л/с №0000000089318</v>
      </c>
    </row>
    <row r="3605" spans="1:5" x14ac:dyDescent="0.3">
      <c r="A3605" s="150" t="s">
        <v>886</v>
      </c>
      <c r="B3605" s="150"/>
      <c r="C3605" s="153">
        <v>1006.87</v>
      </c>
      <c r="D3605" t="str">
        <f t="shared" si="116"/>
        <v>л/с №0000000089318</v>
      </c>
      <c r="E3605" t="str">
        <f t="shared" si="117"/>
        <v>4МР/ДУ-3-67</v>
      </c>
    </row>
    <row r="3606" spans="1:5" x14ac:dyDescent="0.3">
      <c r="A3606" s="148" t="s">
        <v>149</v>
      </c>
      <c r="B3606" s="148" t="s">
        <v>150</v>
      </c>
      <c r="C3606" s="153">
        <v>1549.04</v>
      </c>
      <c r="D3606" t="str">
        <f t="shared" si="116"/>
        <v>4МР/ДУ-3-67</v>
      </c>
      <c r="E3606" t="str">
        <f t="shared" si="117"/>
        <v>Начисление услуг 00000005170 от 31.05.2024 23:59:59</v>
      </c>
    </row>
    <row r="3607" spans="1:5" x14ac:dyDescent="0.3">
      <c r="A3607" s="148" t="s">
        <v>851</v>
      </c>
      <c r="B3607" s="148"/>
      <c r="C3607" s="153">
        <v>1549.04</v>
      </c>
      <c r="D3607" t="str">
        <f t="shared" si="116"/>
        <v>Начисление услуг 00000005170 от 31.05.2024 23:59:59</v>
      </c>
      <c r="E3607" t="str">
        <f t="shared" si="117"/>
        <v>л/с №0000000089319</v>
      </c>
    </row>
    <row r="3608" spans="1:5" x14ac:dyDescent="0.3">
      <c r="A3608" s="150" t="s">
        <v>886</v>
      </c>
      <c r="B3608" s="150"/>
      <c r="C3608" s="153">
        <v>1549.04</v>
      </c>
      <c r="D3608" t="str">
        <f t="shared" si="116"/>
        <v>л/с №0000000089319</v>
      </c>
      <c r="E3608" t="str">
        <f t="shared" si="117"/>
        <v>4МР/ДУ-3-68</v>
      </c>
    </row>
    <row r="3609" spans="1:5" x14ac:dyDescent="0.3">
      <c r="A3609" s="148" t="s">
        <v>151</v>
      </c>
      <c r="B3609" s="148" t="s">
        <v>152</v>
      </c>
      <c r="C3609" s="153">
        <v>1786.28</v>
      </c>
      <c r="D3609" t="str">
        <f t="shared" si="116"/>
        <v>4МР/ДУ-3-68</v>
      </c>
      <c r="E3609" t="str">
        <f t="shared" si="117"/>
        <v>Начисление услуг 00000005170 от 31.05.2024 23:59:59</v>
      </c>
    </row>
    <row r="3610" spans="1:5" x14ac:dyDescent="0.3">
      <c r="A3610" s="148" t="s">
        <v>852</v>
      </c>
      <c r="B3610" s="148"/>
      <c r="C3610" s="153">
        <v>1786.28</v>
      </c>
      <c r="D3610" t="str">
        <f t="shared" si="116"/>
        <v>Начисление услуг 00000005170 от 31.05.2024 23:59:59</v>
      </c>
      <c r="E3610" t="str">
        <f t="shared" si="117"/>
        <v>л/с №0000000106848</v>
      </c>
    </row>
    <row r="3611" spans="1:5" x14ac:dyDescent="0.3">
      <c r="A3611" s="150" t="s">
        <v>886</v>
      </c>
      <c r="B3611" s="150"/>
      <c r="C3611" s="153">
        <v>1786.28</v>
      </c>
      <c r="D3611" t="str">
        <f t="shared" si="116"/>
        <v>л/с №0000000106848</v>
      </c>
      <c r="E3611" t="str">
        <f t="shared" si="117"/>
        <v>4МР/ДУ-3-69/ВТОР-1</v>
      </c>
    </row>
    <row r="3612" spans="1:5" x14ac:dyDescent="0.3">
      <c r="A3612" s="148" t="s">
        <v>153</v>
      </c>
      <c r="B3612" s="148" t="s">
        <v>154</v>
      </c>
      <c r="C3612" s="153">
        <v>1754.18</v>
      </c>
      <c r="D3612" t="str">
        <f t="shared" si="116"/>
        <v>4МР/ДУ-3-69/ВТОР-1</v>
      </c>
      <c r="E3612" t="str">
        <f t="shared" si="117"/>
        <v>Начисление услуг 00000005170 от 31.05.2024 23:59:59</v>
      </c>
    </row>
    <row r="3613" spans="1:5" x14ac:dyDescent="0.3">
      <c r="A3613" s="148" t="s">
        <v>853</v>
      </c>
      <c r="B3613" s="148"/>
      <c r="C3613" s="153">
        <v>1754.18</v>
      </c>
      <c r="D3613" t="str">
        <f t="shared" si="116"/>
        <v>Начисление услуг 00000005170 от 31.05.2024 23:59:59</v>
      </c>
      <c r="E3613" t="str">
        <f t="shared" si="117"/>
        <v>л/с №0000000093046</v>
      </c>
    </row>
    <row r="3614" spans="1:5" x14ac:dyDescent="0.3">
      <c r="A3614" s="150" t="s">
        <v>886</v>
      </c>
      <c r="B3614" s="150"/>
      <c r="C3614" s="153">
        <v>1754.18</v>
      </c>
      <c r="D3614" t="str">
        <f t="shared" si="116"/>
        <v>л/с №0000000093046</v>
      </c>
      <c r="E3614" t="str">
        <f t="shared" si="117"/>
        <v>4МР/ДУ-3-07/ВТОР</v>
      </c>
    </row>
    <row r="3615" spans="1:5" x14ac:dyDescent="0.3">
      <c r="A3615" s="148" t="s">
        <v>155</v>
      </c>
      <c r="B3615" s="148" t="s">
        <v>156</v>
      </c>
      <c r="C3615" s="153">
        <v>1542.76</v>
      </c>
      <c r="D3615" t="str">
        <f t="shared" si="116"/>
        <v>4МР/ДУ-3-07/ВТОР</v>
      </c>
      <c r="E3615" t="str">
        <f t="shared" si="117"/>
        <v>Начисление услуг 00000005170 от 31.05.2024 23:59:59</v>
      </c>
    </row>
    <row r="3616" spans="1:5" x14ac:dyDescent="0.3">
      <c r="A3616" s="148" t="s">
        <v>854</v>
      </c>
      <c r="B3616" s="148"/>
      <c r="C3616" s="153">
        <v>1542.76</v>
      </c>
      <c r="D3616" t="str">
        <f t="shared" si="116"/>
        <v>Начисление услуг 00000005170 от 31.05.2024 23:59:59</v>
      </c>
      <c r="E3616" t="str">
        <f t="shared" si="117"/>
        <v>л/с №0000000106846</v>
      </c>
    </row>
    <row r="3617" spans="1:5" x14ac:dyDescent="0.3">
      <c r="A3617" s="150" t="s">
        <v>886</v>
      </c>
      <c r="B3617" s="150"/>
      <c r="C3617" s="153">
        <v>1542.76</v>
      </c>
      <c r="D3617" t="str">
        <f t="shared" si="116"/>
        <v>л/с №0000000106846</v>
      </c>
      <c r="E3617" t="str">
        <f t="shared" si="117"/>
        <v>4МР/ДУ-3-70/ВТОР-1</v>
      </c>
    </row>
    <row r="3618" spans="1:5" x14ac:dyDescent="0.3">
      <c r="A3618" s="148" t="s">
        <v>157</v>
      </c>
      <c r="B3618" s="148" t="s">
        <v>158</v>
      </c>
      <c r="C3618" s="149">
        <v>759.17</v>
      </c>
      <c r="D3618" t="str">
        <f t="shared" si="116"/>
        <v>4МР/ДУ-3-70/ВТОР-1</v>
      </c>
      <c r="E3618" t="str">
        <f t="shared" si="117"/>
        <v>Начисление услуг 00000005170 от 31.05.2024 23:59:59</v>
      </c>
    </row>
    <row r="3619" spans="1:5" x14ac:dyDescent="0.3">
      <c r="A3619" s="148" t="s">
        <v>855</v>
      </c>
      <c r="B3619" s="148"/>
      <c r="C3619" s="149">
        <v>759.17</v>
      </c>
      <c r="D3619" t="str">
        <f t="shared" si="116"/>
        <v>Начисление услуг 00000005170 от 31.05.2024 23:59:59</v>
      </c>
      <c r="E3619" t="str">
        <f t="shared" si="117"/>
        <v>л/с №0000000089320</v>
      </c>
    </row>
    <row r="3620" spans="1:5" x14ac:dyDescent="0.3">
      <c r="A3620" s="150" t="s">
        <v>886</v>
      </c>
      <c r="B3620" s="150"/>
      <c r="C3620" s="149">
        <v>759.17</v>
      </c>
      <c r="D3620" t="str">
        <f t="shared" si="116"/>
        <v>л/с №0000000089320</v>
      </c>
      <c r="E3620" t="str">
        <f t="shared" si="117"/>
        <v>4МР/ДУ-3-71</v>
      </c>
    </row>
    <row r="3621" spans="1:5" x14ac:dyDescent="0.3">
      <c r="A3621" s="148" t="s">
        <v>159</v>
      </c>
      <c r="B3621" s="148" t="s">
        <v>160</v>
      </c>
      <c r="C3621" s="153">
        <v>2063.9899999999998</v>
      </c>
      <c r="D3621" t="str">
        <f t="shared" si="116"/>
        <v>4МР/ДУ-3-71</v>
      </c>
      <c r="E3621" t="str">
        <f t="shared" si="117"/>
        <v>Начисление услуг 00000005170 от 31.05.2024 23:59:59</v>
      </c>
    </row>
    <row r="3622" spans="1:5" x14ac:dyDescent="0.3">
      <c r="A3622" s="148" t="s">
        <v>856</v>
      </c>
      <c r="B3622" s="148"/>
      <c r="C3622" s="153">
        <v>2063.9899999999998</v>
      </c>
      <c r="D3622" t="str">
        <f t="shared" si="116"/>
        <v>Начисление услуг 00000005170 от 31.05.2024 23:59:59</v>
      </c>
      <c r="E3622" t="str">
        <f t="shared" si="117"/>
        <v>л/с №0000000089321</v>
      </c>
    </row>
    <row r="3623" spans="1:5" x14ac:dyDescent="0.3">
      <c r="A3623" s="150" t="s">
        <v>886</v>
      </c>
      <c r="B3623" s="150"/>
      <c r="C3623" s="153">
        <v>2063.9899999999998</v>
      </c>
      <c r="D3623" t="str">
        <f t="shared" si="116"/>
        <v>л/с №0000000089321</v>
      </c>
      <c r="E3623" t="str">
        <f t="shared" si="117"/>
        <v>4МР/ДУ-3-72</v>
      </c>
    </row>
    <row r="3624" spans="1:5" x14ac:dyDescent="0.3">
      <c r="A3624" s="148" t="s">
        <v>161</v>
      </c>
      <c r="B3624" s="148" t="s">
        <v>162</v>
      </c>
      <c r="C3624" s="153">
        <v>1011.06</v>
      </c>
      <c r="D3624" t="str">
        <f t="shared" si="116"/>
        <v>4МР/ДУ-3-72</v>
      </c>
      <c r="E3624" t="str">
        <f t="shared" si="117"/>
        <v>Начисление услуг 00000005170 от 31.05.2024 23:59:59</v>
      </c>
    </row>
    <row r="3625" spans="1:5" x14ac:dyDescent="0.3">
      <c r="A3625" s="148" t="s">
        <v>857</v>
      </c>
      <c r="B3625" s="148"/>
      <c r="C3625" s="153">
        <v>1011.06</v>
      </c>
      <c r="D3625" t="str">
        <f t="shared" si="116"/>
        <v>Начисление услуг 00000005170 от 31.05.2024 23:59:59</v>
      </c>
      <c r="E3625" t="str">
        <f t="shared" si="117"/>
        <v>л/с №0000000089322</v>
      </c>
    </row>
    <row r="3626" spans="1:5" x14ac:dyDescent="0.3">
      <c r="A3626" s="150" t="s">
        <v>886</v>
      </c>
      <c r="B3626" s="150"/>
      <c r="C3626" s="153">
        <v>1011.06</v>
      </c>
      <c r="D3626" t="str">
        <f t="shared" si="116"/>
        <v>л/с №0000000089322</v>
      </c>
      <c r="E3626" t="str">
        <f t="shared" si="117"/>
        <v>4МР/ДУ-3-73</v>
      </c>
    </row>
    <row r="3627" spans="1:5" x14ac:dyDescent="0.3">
      <c r="A3627" s="148" t="s">
        <v>163</v>
      </c>
      <c r="B3627" s="148" t="s">
        <v>164</v>
      </c>
      <c r="C3627" s="153">
        <v>1546.94</v>
      </c>
      <c r="D3627" t="str">
        <f t="shared" si="116"/>
        <v>4МР/ДУ-3-73</v>
      </c>
      <c r="E3627" t="str">
        <f t="shared" si="117"/>
        <v>Начисление услуг 00000005170 от 31.05.2024 23:59:59</v>
      </c>
    </row>
    <row r="3628" spans="1:5" x14ac:dyDescent="0.3">
      <c r="A3628" s="148" t="s">
        <v>858</v>
      </c>
      <c r="B3628" s="148"/>
      <c r="C3628" s="153">
        <v>1546.94</v>
      </c>
      <c r="D3628" t="str">
        <f t="shared" si="116"/>
        <v>Начисление услуг 00000005170 от 31.05.2024 23:59:59</v>
      </c>
      <c r="E3628" t="str">
        <f t="shared" si="117"/>
        <v>л/с №0000000089323</v>
      </c>
    </row>
    <row r="3629" spans="1:5" x14ac:dyDescent="0.3">
      <c r="A3629" s="150" t="s">
        <v>886</v>
      </c>
      <c r="B3629" s="150"/>
      <c r="C3629" s="153">
        <v>1546.94</v>
      </c>
      <c r="D3629" t="str">
        <f t="shared" si="116"/>
        <v>л/с №0000000089323</v>
      </c>
      <c r="E3629" t="str">
        <f t="shared" si="117"/>
        <v>4МР/ДУ-3-74</v>
      </c>
    </row>
    <row r="3630" spans="1:5" x14ac:dyDescent="0.3">
      <c r="A3630" s="148" t="s">
        <v>165</v>
      </c>
      <c r="B3630" s="148" t="s">
        <v>166</v>
      </c>
      <c r="C3630" s="153">
        <v>2009.56</v>
      </c>
      <c r="D3630" t="str">
        <f t="shared" si="116"/>
        <v>4МР/ДУ-3-74</v>
      </c>
      <c r="E3630" t="str">
        <f t="shared" si="117"/>
        <v>Начисление услуг 00000005170 от 31.05.2024 23:59:59</v>
      </c>
    </row>
    <row r="3631" spans="1:5" x14ac:dyDescent="0.3">
      <c r="A3631" s="148" t="s">
        <v>859</v>
      </c>
      <c r="B3631" s="148"/>
      <c r="C3631" s="153">
        <v>2009.56</v>
      </c>
      <c r="D3631" t="str">
        <f t="shared" si="116"/>
        <v>Начисление услуг 00000005170 от 31.05.2024 23:59:59</v>
      </c>
      <c r="E3631" t="str">
        <f t="shared" si="117"/>
        <v>л/с №0000000089324</v>
      </c>
    </row>
    <row r="3632" spans="1:5" x14ac:dyDescent="0.3">
      <c r="A3632" s="150" t="s">
        <v>886</v>
      </c>
      <c r="B3632" s="150"/>
      <c r="C3632" s="153">
        <v>2009.56</v>
      </c>
      <c r="D3632" t="str">
        <f t="shared" si="116"/>
        <v>л/с №0000000089324</v>
      </c>
      <c r="E3632" t="str">
        <f t="shared" si="117"/>
        <v>4МР/ДУ-3-75</v>
      </c>
    </row>
    <row r="3633" spans="1:5" x14ac:dyDescent="0.3">
      <c r="A3633" s="148" t="s">
        <v>167</v>
      </c>
      <c r="B3633" s="148" t="s">
        <v>168</v>
      </c>
      <c r="C3633" s="153">
        <v>1555.55</v>
      </c>
      <c r="D3633" t="str">
        <f t="shared" si="116"/>
        <v>4МР/ДУ-3-75</v>
      </c>
      <c r="E3633" t="str">
        <f t="shared" si="117"/>
        <v>Начисление услуг 00000005170 от 31.05.2024 23:59:59</v>
      </c>
    </row>
    <row r="3634" spans="1:5" x14ac:dyDescent="0.3">
      <c r="A3634" s="148" t="s">
        <v>860</v>
      </c>
      <c r="B3634" s="148"/>
      <c r="C3634" s="153">
        <v>1555.55</v>
      </c>
      <c r="D3634" t="str">
        <f t="shared" si="116"/>
        <v>Начисление услуг 00000005170 от 31.05.2024 23:59:59</v>
      </c>
      <c r="E3634" t="str">
        <f t="shared" si="117"/>
        <v>л/с №0000000089325</v>
      </c>
    </row>
    <row r="3635" spans="1:5" x14ac:dyDescent="0.3">
      <c r="A3635" s="150" t="s">
        <v>886</v>
      </c>
      <c r="B3635" s="150"/>
      <c r="C3635" s="153">
        <v>1555.55</v>
      </c>
      <c r="D3635" t="str">
        <f t="shared" si="116"/>
        <v>л/с №0000000089325</v>
      </c>
      <c r="E3635" t="str">
        <f t="shared" si="117"/>
        <v>4МР/ДУ-3-76</v>
      </c>
    </row>
    <row r="3636" spans="1:5" x14ac:dyDescent="0.3">
      <c r="A3636" s="148" t="s">
        <v>169</v>
      </c>
      <c r="B3636" s="148" t="s">
        <v>170</v>
      </c>
      <c r="C3636" s="153">
        <v>1703.94</v>
      </c>
      <c r="D3636" t="str">
        <f t="shared" si="116"/>
        <v>4МР/ДУ-3-76</v>
      </c>
      <c r="E3636" t="str">
        <f t="shared" si="117"/>
        <v>Начисление услуг 00000005170 от 31.05.2024 23:59:59</v>
      </c>
    </row>
    <row r="3637" spans="1:5" x14ac:dyDescent="0.3">
      <c r="A3637" s="148" t="s">
        <v>861</v>
      </c>
      <c r="B3637" s="148"/>
      <c r="C3637" s="153">
        <v>1703.94</v>
      </c>
      <c r="D3637" t="str">
        <f t="shared" si="116"/>
        <v>Начисление услуг 00000005170 от 31.05.2024 23:59:59</v>
      </c>
      <c r="E3637" t="str">
        <f t="shared" si="117"/>
        <v>л/с №0000000089326</v>
      </c>
    </row>
    <row r="3638" spans="1:5" x14ac:dyDescent="0.3">
      <c r="A3638" s="150" t="s">
        <v>886</v>
      </c>
      <c r="B3638" s="150"/>
      <c r="C3638" s="153">
        <v>1703.94</v>
      </c>
      <c r="D3638" t="str">
        <f t="shared" si="116"/>
        <v>л/с №0000000089326</v>
      </c>
      <c r="E3638" t="str">
        <f t="shared" si="117"/>
        <v>4МР/ДУ-3-77</v>
      </c>
    </row>
    <row r="3639" spans="1:5" x14ac:dyDescent="0.3">
      <c r="A3639" s="148" t="s">
        <v>171</v>
      </c>
      <c r="B3639" s="148" t="s">
        <v>172</v>
      </c>
      <c r="C3639" s="153">
        <v>2061.89</v>
      </c>
      <c r="D3639" t="str">
        <f t="shared" si="116"/>
        <v>4МР/ДУ-3-77</v>
      </c>
      <c r="E3639" t="str">
        <f t="shared" si="117"/>
        <v>Начисление услуг 00000005170 от 31.05.2024 23:59:59</v>
      </c>
    </row>
    <row r="3640" spans="1:5" x14ac:dyDescent="0.3">
      <c r="A3640" s="148" t="s">
        <v>862</v>
      </c>
      <c r="B3640" s="148"/>
      <c r="C3640" s="153">
        <v>2061.89</v>
      </c>
      <c r="D3640" t="str">
        <f t="shared" si="116"/>
        <v>Начисление услуг 00000005170 от 31.05.2024 23:59:59</v>
      </c>
      <c r="E3640" t="str">
        <f t="shared" si="117"/>
        <v>л/с №0000000089327</v>
      </c>
    </row>
    <row r="3641" spans="1:5" x14ac:dyDescent="0.3">
      <c r="A3641" s="150" t="s">
        <v>886</v>
      </c>
      <c r="B3641" s="150"/>
      <c r="C3641" s="153">
        <v>2061.89</v>
      </c>
      <c r="D3641" t="str">
        <f t="shared" si="116"/>
        <v>л/с №0000000089327</v>
      </c>
      <c r="E3641" t="str">
        <f t="shared" si="117"/>
        <v>4МР/ДУ-3-78</v>
      </c>
    </row>
    <row r="3642" spans="1:5" x14ac:dyDescent="0.3">
      <c r="A3642" s="148" t="s">
        <v>173</v>
      </c>
      <c r="B3642" s="148" t="s">
        <v>174</v>
      </c>
      <c r="C3642" s="149">
        <v>449.36</v>
      </c>
      <c r="D3642" t="str">
        <f t="shared" si="116"/>
        <v>4МР/ДУ-3-78</v>
      </c>
      <c r="E3642" t="str">
        <f t="shared" si="117"/>
        <v>Начисление услуг 00000005170 от 31.05.2024 23:59:59</v>
      </c>
    </row>
    <row r="3643" spans="1:5" x14ac:dyDescent="0.3">
      <c r="A3643" s="148" t="s">
        <v>863</v>
      </c>
      <c r="B3643" s="148"/>
      <c r="C3643" s="149">
        <v>449.36</v>
      </c>
      <c r="D3643" t="str">
        <f t="shared" si="116"/>
        <v>Начисление услуг 00000005170 от 31.05.2024 23:59:59</v>
      </c>
      <c r="E3643" t="str">
        <f t="shared" si="117"/>
        <v>л/с №0000000090683</v>
      </c>
    </row>
    <row r="3644" spans="1:5" x14ac:dyDescent="0.3">
      <c r="A3644" s="150" t="s">
        <v>886</v>
      </c>
      <c r="B3644" s="150"/>
      <c r="C3644" s="149">
        <v>449.36</v>
      </c>
      <c r="D3644" t="str">
        <f t="shared" si="116"/>
        <v>л/с №0000000090683</v>
      </c>
      <c r="E3644" t="str">
        <f t="shared" si="117"/>
        <v>4МР/ДУ-3-79</v>
      </c>
    </row>
    <row r="3645" spans="1:5" x14ac:dyDescent="0.3">
      <c r="A3645" s="148" t="s">
        <v>175</v>
      </c>
      <c r="B3645" s="148" t="s">
        <v>176</v>
      </c>
      <c r="C3645" s="153">
        <v>1553.22</v>
      </c>
      <c r="D3645" t="str">
        <f t="shared" si="116"/>
        <v>4МР/ДУ-3-79</v>
      </c>
      <c r="E3645" t="str">
        <f t="shared" si="117"/>
        <v>Начисление услуг 00000005170 от 31.05.2024 23:59:59</v>
      </c>
    </row>
    <row r="3646" spans="1:5" x14ac:dyDescent="0.3">
      <c r="A3646" s="148" t="s">
        <v>864</v>
      </c>
      <c r="B3646" s="148"/>
      <c r="C3646" s="153">
        <v>1553.22</v>
      </c>
      <c r="D3646" t="str">
        <f t="shared" si="116"/>
        <v>Начисление услуг 00000005170 от 31.05.2024 23:59:59</v>
      </c>
      <c r="E3646" t="str">
        <f t="shared" si="117"/>
        <v>л/с №0000000089262</v>
      </c>
    </row>
    <row r="3647" spans="1:5" x14ac:dyDescent="0.3">
      <c r="A3647" s="150" t="s">
        <v>886</v>
      </c>
      <c r="B3647" s="150"/>
      <c r="C3647" s="153">
        <v>1553.22</v>
      </c>
      <c r="D3647" t="str">
        <f t="shared" si="116"/>
        <v>л/с №0000000089262</v>
      </c>
      <c r="E3647" t="str">
        <f t="shared" si="117"/>
        <v>4МР/ДУ-3-08</v>
      </c>
    </row>
    <row r="3648" spans="1:5" x14ac:dyDescent="0.3">
      <c r="A3648" s="148" t="s">
        <v>177</v>
      </c>
      <c r="B3648" s="148" t="s">
        <v>178</v>
      </c>
      <c r="C3648" s="153">
        <v>2878.51</v>
      </c>
      <c r="D3648" t="str">
        <f t="shared" si="116"/>
        <v>4МР/ДУ-3-08</v>
      </c>
      <c r="E3648" t="str">
        <f t="shared" si="117"/>
        <v>Начисление услуг 00000005170 от 31.05.2024 23:59:59</v>
      </c>
    </row>
    <row r="3649" spans="1:5" x14ac:dyDescent="0.3">
      <c r="A3649" s="148" t="s">
        <v>865</v>
      </c>
      <c r="B3649" s="148"/>
      <c r="C3649" s="153">
        <v>2878.51</v>
      </c>
      <c r="D3649" t="str">
        <f t="shared" si="116"/>
        <v>Начисление услуг 00000005170 от 31.05.2024 23:59:59</v>
      </c>
      <c r="E3649" t="str">
        <f t="shared" si="117"/>
        <v>л/с №0000000089328</v>
      </c>
    </row>
    <row r="3650" spans="1:5" x14ac:dyDescent="0.3">
      <c r="A3650" s="150" t="s">
        <v>886</v>
      </c>
      <c r="B3650" s="150"/>
      <c r="C3650" s="153">
        <v>2878.51</v>
      </c>
      <c r="D3650" t="str">
        <f t="shared" si="116"/>
        <v>л/с №0000000089328</v>
      </c>
      <c r="E3650" t="str">
        <f t="shared" si="117"/>
        <v>4МР/ДУ-3-80</v>
      </c>
    </row>
    <row r="3651" spans="1:5" x14ac:dyDescent="0.3">
      <c r="A3651" s="148" t="s">
        <v>179</v>
      </c>
      <c r="B3651" s="148" t="s">
        <v>180</v>
      </c>
      <c r="C3651" s="153">
        <v>3119.47</v>
      </c>
      <c r="D3651" t="str">
        <f t="shared" si="116"/>
        <v>4МР/ДУ-3-80</v>
      </c>
      <c r="E3651" t="str">
        <f t="shared" si="117"/>
        <v>Начисление услуг 00000005170 от 31.05.2024 23:59:59</v>
      </c>
    </row>
    <row r="3652" spans="1:5" x14ac:dyDescent="0.3">
      <c r="A3652" s="148" t="s">
        <v>866</v>
      </c>
      <c r="B3652" s="148"/>
      <c r="C3652" s="153">
        <v>3119.47</v>
      </c>
      <c r="D3652" t="str">
        <f t="shared" si="116"/>
        <v>Начисление услуг 00000005170 от 31.05.2024 23:59:59</v>
      </c>
      <c r="E3652" t="str">
        <f t="shared" si="117"/>
        <v>л/с №0000001156610</v>
      </c>
    </row>
    <row r="3653" spans="1:5" x14ac:dyDescent="0.3">
      <c r="A3653" s="150" t="s">
        <v>886</v>
      </c>
      <c r="B3653" s="150"/>
      <c r="C3653" s="153">
        <v>3119.47</v>
      </c>
      <c r="D3653" t="str">
        <f t="shared" si="116"/>
        <v>л/с №0000001156610</v>
      </c>
      <c r="E3653" t="str">
        <f t="shared" si="117"/>
        <v>4МР/ДУ-3-81-82</v>
      </c>
    </row>
    <row r="3654" spans="1:5" x14ac:dyDescent="0.3">
      <c r="A3654" s="148" t="s">
        <v>182</v>
      </c>
      <c r="B3654" s="148" t="s">
        <v>183</v>
      </c>
      <c r="C3654" s="153">
        <v>5249.05</v>
      </c>
      <c r="D3654" t="str">
        <f t="shared" si="116"/>
        <v>4МР/ДУ-3-81-82</v>
      </c>
      <c r="E3654" t="str">
        <f t="shared" si="117"/>
        <v>Начисление услуг 00000005170 от 31.05.2024 23:59:59</v>
      </c>
    </row>
    <row r="3655" spans="1:5" x14ac:dyDescent="0.3">
      <c r="A3655" s="148" t="s">
        <v>867</v>
      </c>
      <c r="B3655" s="148"/>
      <c r="C3655" s="153">
        <v>5249.05</v>
      </c>
      <c r="D3655" t="str">
        <f t="shared" si="116"/>
        <v>Начисление услуг 00000005170 от 31.05.2024 23:59:59</v>
      </c>
      <c r="E3655" t="str">
        <f t="shared" si="117"/>
        <v>л/с №0000000089329</v>
      </c>
    </row>
    <row r="3656" spans="1:5" x14ac:dyDescent="0.3">
      <c r="A3656" s="150" t="s">
        <v>886</v>
      </c>
      <c r="B3656" s="150"/>
      <c r="C3656" s="153">
        <v>5249.05</v>
      </c>
      <c r="D3656" t="str">
        <f t="shared" si="116"/>
        <v>л/с №0000000089329</v>
      </c>
      <c r="E3656" t="str">
        <f t="shared" si="117"/>
        <v>4МР/ДУ-3-83</v>
      </c>
    </row>
    <row r="3657" spans="1:5" x14ac:dyDescent="0.3">
      <c r="A3657" s="148" t="s">
        <v>185</v>
      </c>
      <c r="B3657" s="148" t="s">
        <v>186</v>
      </c>
      <c r="C3657" s="153">
        <v>2068.17</v>
      </c>
      <c r="D3657" t="str">
        <f t="shared" si="116"/>
        <v>4МР/ДУ-3-83</v>
      </c>
      <c r="E3657" t="str">
        <f t="shared" si="117"/>
        <v>Начисление услуг 00000005170 от 31.05.2024 23:59:59</v>
      </c>
    </row>
    <row r="3658" spans="1:5" x14ac:dyDescent="0.3">
      <c r="A3658" s="148" t="s">
        <v>868</v>
      </c>
      <c r="B3658" s="148"/>
      <c r="C3658" s="153">
        <v>2068.17</v>
      </c>
      <c r="D3658" t="str">
        <f t="shared" ref="D3658:D3690" si="118">A3659</f>
        <v>Начисление услуг 00000005170 от 31.05.2024 23:59:59</v>
      </c>
      <c r="E3658" t="str">
        <f t="shared" ref="E3658:E3690" si="119">A3660</f>
        <v>л/с №0000000089330</v>
      </c>
    </row>
    <row r="3659" spans="1:5" x14ac:dyDescent="0.3">
      <c r="A3659" s="150" t="s">
        <v>886</v>
      </c>
      <c r="B3659" s="150"/>
      <c r="C3659" s="153">
        <v>2068.17</v>
      </c>
      <c r="D3659" t="str">
        <f t="shared" si="118"/>
        <v>л/с №0000000089330</v>
      </c>
      <c r="E3659" t="str">
        <f t="shared" si="119"/>
        <v>4МР/ДУ-3-84</v>
      </c>
    </row>
    <row r="3660" spans="1:5" x14ac:dyDescent="0.3">
      <c r="A3660" s="148" t="s">
        <v>187</v>
      </c>
      <c r="B3660" s="148" t="s">
        <v>188</v>
      </c>
      <c r="C3660" s="153">
        <v>1015.25</v>
      </c>
      <c r="D3660" t="str">
        <f t="shared" si="118"/>
        <v>4МР/ДУ-3-84</v>
      </c>
      <c r="E3660" t="str">
        <f t="shared" si="119"/>
        <v>Начисление услуг 00000005170 от 31.05.2024 23:59:59</v>
      </c>
    </row>
    <row r="3661" spans="1:5" x14ac:dyDescent="0.3">
      <c r="A3661" s="148" t="s">
        <v>869</v>
      </c>
      <c r="B3661" s="148"/>
      <c r="C3661" s="153">
        <v>1015.25</v>
      </c>
      <c r="D3661" t="str">
        <f t="shared" si="118"/>
        <v>Начисление услуг 00000005170 от 31.05.2024 23:59:59</v>
      </c>
      <c r="E3661" t="str">
        <f t="shared" si="119"/>
        <v>л/с №0000000089331</v>
      </c>
    </row>
    <row r="3662" spans="1:5" x14ac:dyDescent="0.3">
      <c r="A3662" s="150" t="s">
        <v>886</v>
      </c>
      <c r="B3662" s="150"/>
      <c r="C3662" s="153">
        <v>1015.25</v>
      </c>
      <c r="D3662" t="str">
        <f t="shared" si="118"/>
        <v>л/с №0000000089331</v>
      </c>
      <c r="E3662" t="str">
        <f t="shared" si="119"/>
        <v>4МР/ДУ-3-85</v>
      </c>
    </row>
    <row r="3663" spans="1:5" x14ac:dyDescent="0.3">
      <c r="A3663" s="148" t="s">
        <v>189</v>
      </c>
      <c r="B3663" s="148" t="s">
        <v>190</v>
      </c>
      <c r="C3663" s="153">
        <v>1549.04</v>
      </c>
      <c r="D3663" t="str">
        <f t="shared" si="118"/>
        <v>4МР/ДУ-3-85</v>
      </c>
      <c r="E3663" t="str">
        <f t="shared" si="119"/>
        <v>Начисление услуг 00000005170 от 31.05.2024 23:59:59</v>
      </c>
    </row>
    <row r="3664" spans="1:5" x14ac:dyDescent="0.3">
      <c r="A3664" s="148" t="s">
        <v>870</v>
      </c>
      <c r="B3664" s="148"/>
      <c r="C3664" s="153">
        <v>1549.04</v>
      </c>
      <c r="D3664" t="str">
        <f t="shared" si="118"/>
        <v>Начисление услуг 00000005170 от 31.05.2024 23:59:59</v>
      </c>
      <c r="E3664" t="str">
        <f t="shared" si="119"/>
        <v>л/с №0000000092057</v>
      </c>
    </row>
    <row r="3665" spans="1:5" x14ac:dyDescent="0.3">
      <c r="A3665" s="150" t="s">
        <v>886</v>
      </c>
      <c r="B3665" s="150"/>
      <c r="C3665" s="153">
        <v>1549.04</v>
      </c>
      <c r="D3665" t="str">
        <f t="shared" si="118"/>
        <v>л/с №0000000092057</v>
      </c>
      <c r="E3665" t="str">
        <f t="shared" si="119"/>
        <v>4МР/ДУ-3-86</v>
      </c>
    </row>
    <row r="3666" spans="1:5" x14ac:dyDescent="0.3">
      <c r="A3666" s="148" t="s">
        <v>191</v>
      </c>
      <c r="B3666" s="148" t="s">
        <v>192</v>
      </c>
      <c r="C3666" s="153">
        <v>4449.18</v>
      </c>
      <c r="D3666" t="str">
        <f t="shared" si="118"/>
        <v>4МР/ДУ-3-86</v>
      </c>
      <c r="E3666" t="str">
        <f t="shared" si="119"/>
        <v>Начисление услуг 00000005170 от 31.05.2024 23:59:59</v>
      </c>
    </row>
    <row r="3667" spans="1:5" x14ac:dyDescent="0.3">
      <c r="A3667" s="148" t="s">
        <v>871</v>
      </c>
      <c r="B3667" s="148"/>
      <c r="C3667" s="153">
        <v>4449.18</v>
      </c>
      <c r="D3667" t="str">
        <f t="shared" si="118"/>
        <v>Начисление услуг 00000005170 от 31.05.2024 23:59:59</v>
      </c>
      <c r="E3667" t="str">
        <f t="shared" si="119"/>
        <v>л/с №0000000090487</v>
      </c>
    </row>
    <row r="3668" spans="1:5" x14ac:dyDescent="0.3">
      <c r="A3668" s="150" t="s">
        <v>886</v>
      </c>
      <c r="B3668" s="150"/>
      <c r="C3668" s="153">
        <v>4449.18</v>
      </c>
      <c r="D3668" t="str">
        <f t="shared" si="118"/>
        <v>л/с №0000000090487</v>
      </c>
      <c r="E3668" t="str">
        <f t="shared" si="119"/>
        <v>4МР/ДУ-3-87</v>
      </c>
    </row>
    <row r="3669" spans="1:5" x14ac:dyDescent="0.3">
      <c r="A3669" s="148" t="s">
        <v>193</v>
      </c>
      <c r="B3669" s="148" t="s">
        <v>194</v>
      </c>
      <c r="C3669" s="153">
        <v>2344.4899999999998</v>
      </c>
      <c r="D3669" t="str">
        <f t="shared" si="118"/>
        <v>4МР/ДУ-3-87</v>
      </c>
      <c r="E3669" t="str">
        <f t="shared" si="119"/>
        <v>Начисление услуг 00000005170 от 31.05.2024 23:59:59</v>
      </c>
    </row>
    <row r="3670" spans="1:5" x14ac:dyDescent="0.3">
      <c r="A3670" s="148" t="s">
        <v>872</v>
      </c>
      <c r="B3670" s="148"/>
      <c r="C3670" s="153">
        <v>2344.4899999999998</v>
      </c>
      <c r="D3670" t="str">
        <f t="shared" si="118"/>
        <v>Начисление услуг 00000005170 от 31.05.2024 23:59:59</v>
      </c>
      <c r="E3670" t="str">
        <f t="shared" si="119"/>
        <v>л/с №0000000090808</v>
      </c>
    </row>
    <row r="3671" spans="1:5" x14ac:dyDescent="0.3">
      <c r="A3671" s="150" t="s">
        <v>886</v>
      </c>
      <c r="B3671" s="150"/>
      <c r="C3671" s="153">
        <v>2344.4899999999998</v>
      </c>
      <c r="D3671" t="str">
        <f t="shared" si="118"/>
        <v>л/с №0000000090808</v>
      </c>
      <c r="E3671" t="str">
        <f t="shared" si="119"/>
        <v>4МР/ДУ-3-88</v>
      </c>
    </row>
    <row r="3672" spans="1:5" x14ac:dyDescent="0.3">
      <c r="A3672" s="148" t="s">
        <v>195</v>
      </c>
      <c r="B3672" s="148" t="s">
        <v>196</v>
      </c>
      <c r="C3672" s="153">
        <v>3918.64</v>
      </c>
      <c r="D3672" t="str">
        <f t="shared" si="118"/>
        <v>4МР/ДУ-3-88</v>
      </c>
      <c r="E3672" t="str">
        <f t="shared" si="119"/>
        <v>Начисление услуг 00000005170 от 31.05.2024 23:59:59</v>
      </c>
    </row>
    <row r="3673" spans="1:5" x14ac:dyDescent="0.3">
      <c r="A3673" s="148" t="s">
        <v>873</v>
      </c>
      <c r="B3673" s="148"/>
      <c r="C3673" s="153">
        <v>3918.64</v>
      </c>
      <c r="D3673" t="str">
        <f t="shared" si="118"/>
        <v>Начисление услуг 00000005170 от 31.05.2024 23:59:59</v>
      </c>
      <c r="E3673" t="str">
        <f t="shared" si="119"/>
        <v>л/с №0000000089263</v>
      </c>
    </row>
    <row r="3674" spans="1:5" x14ac:dyDescent="0.3">
      <c r="A3674" s="150" t="s">
        <v>886</v>
      </c>
      <c r="B3674" s="150"/>
      <c r="C3674" s="153">
        <v>3918.64</v>
      </c>
      <c r="D3674" t="str">
        <f t="shared" si="118"/>
        <v>л/с №0000000089263</v>
      </c>
      <c r="E3674" t="str">
        <f t="shared" si="119"/>
        <v>4МР/ДУ-3-09</v>
      </c>
    </row>
    <row r="3675" spans="1:5" x14ac:dyDescent="0.3">
      <c r="A3675" s="148" t="s">
        <v>197</v>
      </c>
      <c r="B3675" s="148" t="s">
        <v>198</v>
      </c>
      <c r="C3675" s="153">
        <v>1019.43</v>
      </c>
      <c r="D3675" t="str">
        <f t="shared" si="118"/>
        <v>4МР/ДУ-3-09</v>
      </c>
      <c r="E3675" t="str">
        <f t="shared" si="119"/>
        <v>Начисление услуг 00000005170 от 31.05.2024 23:59:59</v>
      </c>
    </row>
    <row r="3676" spans="1:5" x14ac:dyDescent="0.3">
      <c r="A3676" s="148" t="s">
        <v>874</v>
      </c>
      <c r="B3676" s="148"/>
      <c r="C3676" s="153">
        <v>1019.43</v>
      </c>
      <c r="D3676" t="str">
        <f t="shared" si="118"/>
        <v>Начисление услуг 00000005170 от 31.05.2024 23:59:59</v>
      </c>
      <c r="E3676" t="str">
        <f t="shared" si="119"/>
        <v>л/с №0000000090536</v>
      </c>
    </row>
    <row r="3677" spans="1:5" x14ac:dyDescent="0.3">
      <c r="A3677" s="150" t="s">
        <v>886</v>
      </c>
      <c r="B3677" s="150"/>
      <c r="C3677" s="153">
        <v>1019.43</v>
      </c>
      <c r="D3677" t="str">
        <f t="shared" si="118"/>
        <v>л/с №0000000090536</v>
      </c>
      <c r="E3677" t="str">
        <f t="shared" si="119"/>
        <v>4МР/ДУ-3-1/НЖ</v>
      </c>
    </row>
    <row r="3678" spans="1:5" x14ac:dyDescent="0.3">
      <c r="A3678" s="148" t="s">
        <v>199</v>
      </c>
      <c r="B3678" s="148" t="s">
        <v>200</v>
      </c>
      <c r="C3678" s="153">
        <v>2101.67</v>
      </c>
      <c r="D3678" t="str">
        <f t="shared" si="118"/>
        <v>4МР/ДУ-3-1/НЖ</v>
      </c>
      <c r="E3678" t="str">
        <f t="shared" si="119"/>
        <v>Начисление услуг 00000005170 от 31.05.2024 23:59:59</v>
      </c>
    </row>
    <row r="3679" spans="1:5" x14ac:dyDescent="0.3">
      <c r="A3679" s="148" t="s">
        <v>875</v>
      </c>
      <c r="B3679" s="148"/>
      <c r="C3679" s="153">
        <v>2101.67</v>
      </c>
      <c r="D3679" t="str">
        <f t="shared" si="118"/>
        <v>Начисление услуг 00000005170 от 31.05.2024 23:59:59</v>
      </c>
      <c r="E3679" t="str">
        <f t="shared" si="119"/>
        <v>л/с №0000000090578</v>
      </c>
    </row>
    <row r="3680" spans="1:5" x14ac:dyDescent="0.3">
      <c r="A3680" s="150" t="s">
        <v>886</v>
      </c>
      <c r="B3680" s="150"/>
      <c r="C3680" s="153">
        <v>2101.67</v>
      </c>
      <c r="D3680" t="str">
        <f t="shared" si="118"/>
        <v>л/с №0000000090578</v>
      </c>
      <c r="E3680" t="str">
        <f t="shared" si="119"/>
        <v>4МР/ДУ-3-2/НЖ</v>
      </c>
    </row>
    <row r="3681" spans="1:5" x14ac:dyDescent="0.3">
      <c r="A3681" s="148" t="s">
        <v>201</v>
      </c>
      <c r="B3681" s="148" t="s">
        <v>202</v>
      </c>
      <c r="C3681" s="153">
        <v>1966.76</v>
      </c>
      <c r="D3681" t="str">
        <f t="shared" si="118"/>
        <v>4МР/ДУ-3-2/НЖ</v>
      </c>
      <c r="E3681" t="str">
        <f t="shared" si="119"/>
        <v>Начисление услуг 00000005170 от 31.05.2024 23:59:59</v>
      </c>
    </row>
    <row r="3682" spans="1:5" x14ac:dyDescent="0.3">
      <c r="A3682" s="148" t="s">
        <v>876</v>
      </c>
      <c r="B3682" s="148"/>
      <c r="C3682" s="153">
        <v>1966.76</v>
      </c>
      <c r="D3682" t="str">
        <f t="shared" si="118"/>
        <v>Начисление услуг 00000005170 от 31.05.2024 23:59:59</v>
      </c>
      <c r="E3682" t="str">
        <f t="shared" si="119"/>
        <v>л/с №0000000091829</v>
      </c>
    </row>
    <row r="3683" spans="1:5" x14ac:dyDescent="0.3">
      <c r="A3683" s="150" t="s">
        <v>886</v>
      </c>
      <c r="B3683" s="150"/>
      <c r="C3683" s="153">
        <v>1966.76</v>
      </c>
      <c r="D3683" t="str">
        <f t="shared" si="118"/>
        <v>л/с №0000000091829</v>
      </c>
      <c r="E3683" t="str">
        <f t="shared" si="119"/>
        <v>4МР/ДУ-3-3/НЖ</v>
      </c>
    </row>
    <row r="3684" spans="1:5" x14ac:dyDescent="0.3">
      <c r="A3684" s="148" t="s">
        <v>203</v>
      </c>
      <c r="B3684" s="148" t="s">
        <v>204</v>
      </c>
      <c r="C3684" s="153">
        <v>3159.24</v>
      </c>
      <c r="D3684" t="str">
        <f t="shared" si="118"/>
        <v>4МР/ДУ-3-3/НЖ</v>
      </c>
      <c r="E3684" t="str">
        <f t="shared" si="119"/>
        <v>Начисление услуг 00000005170 от 31.05.2024 23:59:59</v>
      </c>
    </row>
    <row r="3685" spans="1:5" x14ac:dyDescent="0.3">
      <c r="A3685" s="148" t="s">
        <v>877</v>
      </c>
      <c r="B3685" s="148"/>
      <c r="C3685" s="153">
        <v>3159.24</v>
      </c>
      <c r="D3685" t="str">
        <f t="shared" si="118"/>
        <v>Начисление услуг 00000005170 от 31.05.2024 23:59:59</v>
      </c>
      <c r="E3685" t="str">
        <f t="shared" si="119"/>
        <v>л/с №0000000090495</v>
      </c>
    </row>
    <row r="3686" spans="1:5" x14ac:dyDescent="0.3">
      <c r="A3686" s="150" t="s">
        <v>886</v>
      </c>
      <c r="B3686" s="150"/>
      <c r="C3686" s="153">
        <v>3159.24</v>
      </c>
      <c r="D3686" t="str">
        <f t="shared" si="118"/>
        <v>л/с №0000000090495</v>
      </c>
      <c r="E3686" t="str">
        <f t="shared" si="119"/>
        <v>4МР/ДУ-3-4/НЖ -1</v>
      </c>
    </row>
    <row r="3687" spans="1:5" x14ac:dyDescent="0.3">
      <c r="A3687" s="148" t="s">
        <v>205</v>
      </c>
      <c r="B3687" s="148" t="s">
        <v>206</v>
      </c>
      <c r="C3687" s="153">
        <v>2591.73</v>
      </c>
      <c r="D3687" t="str">
        <f t="shared" si="118"/>
        <v>4МР/ДУ-3-4/НЖ -1</v>
      </c>
      <c r="E3687" t="str">
        <f t="shared" si="119"/>
        <v>Начисление услуг 00000005170 от 31.05.2024 23:59:59</v>
      </c>
    </row>
    <row r="3688" spans="1:5" x14ac:dyDescent="0.3">
      <c r="A3688" s="148" t="s">
        <v>878</v>
      </c>
      <c r="B3688" s="148"/>
      <c r="C3688" s="153">
        <v>2591.73</v>
      </c>
      <c r="D3688" t="str">
        <f t="shared" si="118"/>
        <v>Начисление услуг 00000005170 от 31.05.2024 23:59:59</v>
      </c>
      <c r="E3688" t="str">
        <f t="shared" si="119"/>
        <v>Итог</v>
      </c>
    </row>
    <row r="3689" spans="1:5" x14ac:dyDescent="0.3">
      <c r="A3689" s="150" t="s">
        <v>886</v>
      </c>
      <c r="B3689" s="150"/>
      <c r="C3689" s="153">
        <v>2591.73</v>
      </c>
      <c r="D3689" t="str">
        <f t="shared" si="118"/>
        <v>Итог</v>
      </c>
      <c r="E3689">
        <f t="shared" si="119"/>
        <v>0</v>
      </c>
    </row>
    <row r="3690" spans="1:5" x14ac:dyDescent="0.3">
      <c r="A3690" s="304" t="s">
        <v>630</v>
      </c>
      <c r="B3690" s="304"/>
      <c r="C3690" s="152">
        <v>170703.38</v>
      </c>
      <c r="D3690">
        <f t="shared" si="118"/>
        <v>0</v>
      </c>
      <c r="E3690">
        <f t="shared" si="119"/>
        <v>0</v>
      </c>
    </row>
    <row r="3691" spans="1:5" x14ac:dyDescent="0.3">
      <c r="A3691" s="154"/>
      <c r="B3691" s="154"/>
      <c r="C3691" s="154"/>
    </row>
    <row r="3692" spans="1:5" x14ac:dyDescent="0.3">
      <c r="A3692" s="154"/>
      <c r="B3692" s="154"/>
      <c r="C3692" s="154"/>
    </row>
    <row r="3693" spans="1:5" x14ac:dyDescent="0.3">
      <c r="A3693" s="154"/>
      <c r="B3693" s="154"/>
      <c r="C3693" s="154"/>
    </row>
    <row r="3694" spans="1:5" x14ac:dyDescent="0.3">
      <c r="A3694" s="151" t="s">
        <v>207</v>
      </c>
      <c r="B3694" s="151"/>
      <c r="C3694" s="152">
        <v>15211.57</v>
      </c>
    </row>
    <row r="3695" spans="1:5" x14ac:dyDescent="0.3">
      <c r="A3695" s="148" t="s">
        <v>208</v>
      </c>
      <c r="B3695" s="148" t="s">
        <v>209</v>
      </c>
      <c r="C3695" s="149">
        <v>136.68</v>
      </c>
      <c r="D3695" t="str">
        <f>A3696</f>
        <v>Начисление услуг 00000011387 от 31.10.2024 23:59:59</v>
      </c>
      <c r="E3695" t="str">
        <f>A3697</f>
        <v>4МР/ДУ-3/ММ-01</v>
      </c>
    </row>
    <row r="3696" spans="1:5" x14ac:dyDescent="0.3">
      <c r="A3696" s="148" t="s">
        <v>904</v>
      </c>
      <c r="B3696" s="148"/>
      <c r="C3696" s="149">
        <v>136.68</v>
      </c>
      <c r="D3696" t="str">
        <f t="shared" ref="D3696:D3759" si="120">A3697</f>
        <v>4МР/ДУ-3/ММ-01</v>
      </c>
      <c r="E3696" t="str">
        <f t="shared" ref="E3696:E3759" si="121">A3698</f>
        <v>л/с №0000000089487</v>
      </c>
    </row>
    <row r="3697" spans="1:5" x14ac:dyDescent="0.3">
      <c r="A3697" s="150" t="s">
        <v>633</v>
      </c>
      <c r="B3697" s="150"/>
      <c r="C3697" s="149">
        <v>136.68</v>
      </c>
      <c r="D3697" t="str">
        <f t="shared" si="120"/>
        <v>л/с №0000000089487</v>
      </c>
      <c r="E3697" t="str">
        <f t="shared" si="121"/>
        <v>Начисление услуг 00000011387 от 31.10.2024 23:59:59</v>
      </c>
    </row>
    <row r="3698" spans="1:5" x14ac:dyDescent="0.3">
      <c r="A3698" s="148" t="s">
        <v>210</v>
      </c>
      <c r="B3698" s="148" t="s">
        <v>211</v>
      </c>
      <c r="C3698" s="149">
        <v>136.68</v>
      </c>
      <c r="D3698" t="str">
        <f t="shared" si="120"/>
        <v>Начисление услуг 00000011387 от 31.10.2024 23:59:59</v>
      </c>
      <c r="E3698" t="str">
        <f t="shared" si="121"/>
        <v>4МР/ДУ-3/ММ-10</v>
      </c>
    </row>
    <row r="3699" spans="1:5" x14ac:dyDescent="0.3">
      <c r="A3699" s="148" t="s">
        <v>904</v>
      </c>
      <c r="B3699" s="148"/>
      <c r="C3699" s="149">
        <v>136.68</v>
      </c>
      <c r="D3699" t="str">
        <f t="shared" si="120"/>
        <v>4МР/ДУ-3/ММ-10</v>
      </c>
      <c r="E3699" t="str">
        <f t="shared" si="121"/>
        <v>л/с №0000000089488</v>
      </c>
    </row>
    <row r="3700" spans="1:5" x14ac:dyDescent="0.3">
      <c r="A3700" s="150" t="s">
        <v>635</v>
      </c>
      <c r="B3700" s="150"/>
      <c r="C3700" s="149">
        <v>136.68</v>
      </c>
      <c r="D3700" t="str">
        <f t="shared" si="120"/>
        <v>л/с №0000000089488</v>
      </c>
      <c r="E3700" t="str">
        <f t="shared" si="121"/>
        <v>Начисление услуг 00000011387 от 31.10.2024 23:59:59</v>
      </c>
    </row>
    <row r="3701" spans="1:5" x14ac:dyDescent="0.3">
      <c r="A3701" s="148" t="s">
        <v>212</v>
      </c>
      <c r="B3701" s="148" t="s">
        <v>213</v>
      </c>
      <c r="C3701" s="149">
        <v>136.68</v>
      </c>
      <c r="D3701" t="str">
        <f t="shared" si="120"/>
        <v>Начисление услуг 00000011387 от 31.10.2024 23:59:59</v>
      </c>
      <c r="E3701" t="str">
        <f t="shared" si="121"/>
        <v>4МР/ДУ-3/ММ-11</v>
      </c>
    </row>
    <row r="3702" spans="1:5" x14ac:dyDescent="0.3">
      <c r="A3702" s="148" t="s">
        <v>904</v>
      </c>
      <c r="B3702" s="148"/>
      <c r="C3702" s="149">
        <v>136.68</v>
      </c>
      <c r="D3702" t="str">
        <f t="shared" si="120"/>
        <v>4МР/ДУ-3/ММ-11</v>
      </c>
      <c r="E3702" t="str">
        <f t="shared" si="121"/>
        <v>л/с №0000000112485</v>
      </c>
    </row>
    <row r="3703" spans="1:5" x14ac:dyDescent="0.3">
      <c r="A3703" s="150" t="s">
        <v>636</v>
      </c>
      <c r="B3703" s="150"/>
      <c r="C3703" s="149">
        <v>136.68</v>
      </c>
      <c r="D3703" t="str">
        <f t="shared" si="120"/>
        <v>л/с №0000000112485</v>
      </c>
      <c r="E3703" t="str">
        <f t="shared" si="121"/>
        <v>Начисление услуг 00000011387 от 31.10.2024 23:59:59</v>
      </c>
    </row>
    <row r="3704" spans="1:5" x14ac:dyDescent="0.3">
      <c r="A3704" s="148" t="s">
        <v>214</v>
      </c>
      <c r="B3704" s="148" t="s">
        <v>215</v>
      </c>
      <c r="C3704" s="149">
        <v>136.68</v>
      </c>
      <c r="D3704" t="str">
        <f t="shared" si="120"/>
        <v>Начисление услуг 00000011387 от 31.10.2024 23:59:59</v>
      </c>
      <c r="E3704" t="str">
        <f t="shared" si="121"/>
        <v>4МР/ДУ-3/ММ-12/ВТОР</v>
      </c>
    </row>
    <row r="3705" spans="1:5" x14ac:dyDescent="0.3">
      <c r="A3705" s="148" t="s">
        <v>904</v>
      </c>
      <c r="B3705" s="148"/>
      <c r="C3705" s="149">
        <v>136.68</v>
      </c>
      <c r="D3705" t="str">
        <f t="shared" si="120"/>
        <v>4МР/ДУ-3/ММ-12/ВТОР</v>
      </c>
      <c r="E3705" t="str">
        <f t="shared" si="121"/>
        <v>л/с №0000000089490</v>
      </c>
    </row>
    <row r="3706" spans="1:5" x14ac:dyDescent="0.3">
      <c r="A3706" s="150" t="s">
        <v>637</v>
      </c>
      <c r="B3706" s="150"/>
      <c r="C3706" s="149">
        <v>136.68</v>
      </c>
      <c r="D3706" t="str">
        <f t="shared" si="120"/>
        <v>л/с №0000000089490</v>
      </c>
      <c r="E3706" t="str">
        <f t="shared" si="121"/>
        <v>Начисление услуг 00000011387 от 31.10.2024 23:59:59</v>
      </c>
    </row>
    <row r="3707" spans="1:5" x14ac:dyDescent="0.3">
      <c r="A3707" s="148" t="s">
        <v>216</v>
      </c>
      <c r="B3707" s="148" t="s">
        <v>217</v>
      </c>
      <c r="C3707" s="149">
        <v>136.68</v>
      </c>
      <c r="D3707" t="str">
        <f t="shared" si="120"/>
        <v>Начисление услуг 00000011387 от 31.10.2024 23:59:59</v>
      </c>
      <c r="E3707" t="str">
        <f t="shared" si="121"/>
        <v>4МР/ДУ-3/ММ-13</v>
      </c>
    </row>
    <row r="3708" spans="1:5" x14ac:dyDescent="0.3">
      <c r="A3708" s="148" t="s">
        <v>904</v>
      </c>
      <c r="B3708" s="148"/>
      <c r="C3708" s="149">
        <v>136.68</v>
      </c>
      <c r="D3708" t="str">
        <f t="shared" si="120"/>
        <v>4МР/ДУ-3/ММ-13</v>
      </c>
      <c r="E3708" t="str">
        <f t="shared" si="121"/>
        <v>л/с №0000000089491</v>
      </c>
    </row>
    <row r="3709" spans="1:5" x14ac:dyDescent="0.3">
      <c r="A3709" s="150" t="s">
        <v>638</v>
      </c>
      <c r="B3709" s="150"/>
      <c r="C3709" s="149">
        <v>136.68</v>
      </c>
      <c r="D3709" t="str">
        <f t="shared" si="120"/>
        <v>л/с №0000000089491</v>
      </c>
      <c r="E3709" t="str">
        <f t="shared" si="121"/>
        <v>Начисление услуг 00000011387 от 31.10.2024 23:59:59</v>
      </c>
    </row>
    <row r="3710" spans="1:5" x14ac:dyDescent="0.3">
      <c r="A3710" s="148" t="s">
        <v>218</v>
      </c>
      <c r="B3710" s="148" t="s">
        <v>219</v>
      </c>
      <c r="C3710" s="149">
        <v>136.68</v>
      </c>
      <c r="D3710" t="str">
        <f t="shared" si="120"/>
        <v>Начисление услуг 00000011387 от 31.10.2024 23:59:59</v>
      </c>
      <c r="E3710" t="str">
        <f t="shared" si="121"/>
        <v>4МР/ДУ-3/ММ-14</v>
      </c>
    </row>
    <row r="3711" spans="1:5" x14ac:dyDescent="0.3">
      <c r="A3711" s="148" t="s">
        <v>904</v>
      </c>
      <c r="B3711" s="148"/>
      <c r="C3711" s="149">
        <v>136.68</v>
      </c>
      <c r="D3711" t="str">
        <f t="shared" si="120"/>
        <v>4МР/ДУ-3/ММ-14</v>
      </c>
      <c r="E3711" t="str">
        <f t="shared" si="121"/>
        <v>л/с №0000000089492</v>
      </c>
    </row>
    <row r="3712" spans="1:5" x14ac:dyDescent="0.3">
      <c r="A3712" s="150" t="s">
        <v>639</v>
      </c>
      <c r="B3712" s="150"/>
      <c r="C3712" s="149">
        <v>136.68</v>
      </c>
      <c r="D3712" t="str">
        <f t="shared" si="120"/>
        <v>л/с №0000000089492</v>
      </c>
      <c r="E3712" t="str">
        <f t="shared" si="121"/>
        <v>Начисление услуг 00000011387 от 31.10.2024 23:59:59</v>
      </c>
    </row>
    <row r="3713" spans="1:5" x14ac:dyDescent="0.3">
      <c r="A3713" s="148" t="s">
        <v>220</v>
      </c>
      <c r="B3713" s="148" t="s">
        <v>221</v>
      </c>
      <c r="C3713" s="149">
        <v>136.68</v>
      </c>
      <c r="D3713" t="str">
        <f t="shared" si="120"/>
        <v>Начисление услуг 00000011387 от 31.10.2024 23:59:59</v>
      </c>
      <c r="E3713" t="str">
        <f t="shared" si="121"/>
        <v>4МР/ДУ-3/ММ-15</v>
      </c>
    </row>
    <row r="3714" spans="1:5" x14ac:dyDescent="0.3">
      <c r="A3714" s="148" t="s">
        <v>904</v>
      </c>
      <c r="B3714" s="148"/>
      <c r="C3714" s="149">
        <v>136.68</v>
      </c>
      <c r="D3714" t="str">
        <f t="shared" si="120"/>
        <v>4МР/ДУ-3/ММ-15</v>
      </c>
      <c r="E3714" t="str">
        <f t="shared" si="121"/>
        <v>л/с №0000000089493</v>
      </c>
    </row>
    <row r="3715" spans="1:5" x14ac:dyDescent="0.3">
      <c r="A3715" s="150" t="s">
        <v>640</v>
      </c>
      <c r="B3715" s="150"/>
      <c r="C3715" s="149">
        <v>136.68</v>
      </c>
      <c r="D3715" t="str">
        <f t="shared" si="120"/>
        <v>л/с №0000000089493</v>
      </c>
      <c r="E3715" t="str">
        <f t="shared" si="121"/>
        <v>Начисление услуг 00000011387 от 31.10.2024 23:59:59</v>
      </c>
    </row>
    <row r="3716" spans="1:5" x14ac:dyDescent="0.3">
      <c r="A3716" s="148" t="s">
        <v>222</v>
      </c>
      <c r="B3716" s="148" t="s">
        <v>223</v>
      </c>
      <c r="C3716" s="149">
        <v>136.68</v>
      </c>
      <c r="D3716" t="str">
        <f t="shared" si="120"/>
        <v>Начисление услуг 00000011387 от 31.10.2024 23:59:59</v>
      </c>
      <c r="E3716" t="str">
        <f t="shared" si="121"/>
        <v>4МР/ДУ-3/ММ-16</v>
      </c>
    </row>
    <row r="3717" spans="1:5" x14ac:dyDescent="0.3">
      <c r="A3717" s="148" t="s">
        <v>904</v>
      </c>
      <c r="B3717" s="148"/>
      <c r="C3717" s="149">
        <v>136.68</v>
      </c>
      <c r="D3717" t="str">
        <f t="shared" si="120"/>
        <v>4МР/ДУ-3/ММ-16</v>
      </c>
      <c r="E3717" t="str">
        <f t="shared" si="121"/>
        <v>л/с №0000000089494</v>
      </c>
    </row>
    <row r="3718" spans="1:5" x14ac:dyDescent="0.3">
      <c r="A3718" s="150" t="s">
        <v>641</v>
      </c>
      <c r="B3718" s="150"/>
      <c r="C3718" s="149">
        <v>136.68</v>
      </c>
      <c r="D3718" t="str">
        <f t="shared" si="120"/>
        <v>л/с №0000000089494</v>
      </c>
      <c r="E3718" t="str">
        <f t="shared" si="121"/>
        <v>Начисление услуг 00000011387 от 31.10.2024 23:59:59</v>
      </c>
    </row>
    <row r="3719" spans="1:5" x14ac:dyDescent="0.3">
      <c r="A3719" s="148" t="s">
        <v>224</v>
      </c>
      <c r="B3719" s="148" t="s">
        <v>225</v>
      </c>
      <c r="C3719" s="149">
        <v>136.68</v>
      </c>
      <c r="D3719" t="str">
        <f t="shared" si="120"/>
        <v>Начисление услуг 00000011387 от 31.10.2024 23:59:59</v>
      </c>
      <c r="E3719" t="str">
        <f t="shared" si="121"/>
        <v>4МР/ДУ-3/ММ-17</v>
      </c>
    </row>
    <row r="3720" spans="1:5" x14ac:dyDescent="0.3">
      <c r="A3720" s="148" t="s">
        <v>904</v>
      </c>
      <c r="B3720" s="148"/>
      <c r="C3720" s="149">
        <v>136.68</v>
      </c>
      <c r="D3720" t="str">
        <f t="shared" si="120"/>
        <v>4МР/ДУ-3/ММ-17</v>
      </c>
      <c r="E3720" t="str">
        <f t="shared" si="121"/>
        <v>л/с №0000000150804</v>
      </c>
    </row>
    <row r="3721" spans="1:5" x14ac:dyDescent="0.3">
      <c r="A3721" s="150" t="s">
        <v>642</v>
      </c>
      <c r="B3721" s="150"/>
      <c r="C3721" s="149">
        <v>136.68</v>
      </c>
      <c r="D3721" t="str">
        <f t="shared" si="120"/>
        <v>л/с №0000000150804</v>
      </c>
      <c r="E3721" t="str">
        <f t="shared" si="121"/>
        <v>Начисление услуг 00000011387 от 31.10.2024 23:59:59</v>
      </c>
    </row>
    <row r="3722" spans="1:5" x14ac:dyDescent="0.3">
      <c r="A3722" s="148" t="s">
        <v>226</v>
      </c>
      <c r="B3722" s="148" t="s">
        <v>227</v>
      </c>
      <c r="C3722" s="149">
        <v>136.68</v>
      </c>
      <c r="D3722" t="str">
        <f t="shared" si="120"/>
        <v>Начисление услуг 00000011387 от 31.10.2024 23:59:59</v>
      </c>
      <c r="E3722" t="str">
        <f t="shared" si="121"/>
        <v>4МР/ДУ-3/ММ-18-ВТОР</v>
      </c>
    </row>
    <row r="3723" spans="1:5" x14ac:dyDescent="0.3">
      <c r="A3723" s="148" t="s">
        <v>904</v>
      </c>
      <c r="B3723" s="148"/>
      <c r="C3723" s="149">
        <v>136.68</v>
      </c>
      <c r="D3723" t="str">
        <f t="shared" si="120"/>
        <v>4МР/ДУ-3/ММ-18-ВТОР</v>
      </c>
      <c r="E3723" t="str">
        <f t="shared" si="121"/>
        <v>л/с №0000000089496</v>
      </c>
    </row>
    <row r="3724" spans="1:5" x14ac:dyDescent="0.3">
      <c r="A3724" s="150" t="s">
        <v>643</v>
      </c>
      <c r="B3724" s="150"/>
      <c r="C3724" s="149">
        <v>136.68</v>
      </c>
      <c r="D3724" t="str">
        <f t="shared" si="120"/>
        <v>л/с №0000000089496</v>
      </c>
      <c r="E3724" t="str">
        <f t="shared" si="121"/>
        <v>Начисление услуг 00000011387 от 31.10.2024 23:59:59</v>
      </c>
    </row>
    <row r="3725" spans="1:5" x14ac:dyDescent="0.3">
      <c r="A3725" s="148" t="s">
        <v>228</v>
      </c>
      <c r="B3725" s="148" t="s">
        <v>229</v>
      </c>
      <c r="C3725" s="149">
        <v>136.68</v>
      </c>
      <c r="D3725" t="str">
        <f t="shared" si="120"/>
        <v>Начисление услуг 00000011387 от 31.10.2024 23:59:59</v>
      </c>
      <c r="E3725" t="str">
        <f t="shared" si="121"/>
        <v>4МР/ДУ-3/ММ-19</v>
      </c>
    </row>
    <row r="3726" spans="1:5" x14ac:dyDescent="0.3">
      <c r="A3726" s="148" t="s">
        <v>904</v>
      </c>
      <c r="B3726" s="148"/>
      <c r="C3726" s="149">
        <v>136.68</v>
      </c>
      <c r="D3726" t="str">
        <f t="shared" si="120"/>
        <v>4МР/ДУ-3/ММ-19</v>
      </c>
      <c r="E3726" t="str">
        <f t="shared" si="121"/>
        <v>л/с №0000000089480</v>
      </c>
    </row>
    <row r="3727" spans="1:5" x14ac:dyDescent="0.3">
      <c r="A3727" s="150" t="s">
        <v>644</v>
      </c>
      <c r="B3727" s="150"/>
      <c r="C3727" s="149">
        <v>136.68</v>
      </c>
      <c r="D3727" t="str">
        <f t="shared" si="120"/>
        <v>л/с №0000000089480</v>
      </c>
      <c r="E3727" t="str">
        <f t="shared" si="121"/>
        <v>Начисление услуг 00000011387 от 31.10.2024 23:59:59</v>
      </c>
    </row>
    <row r="3728" spans="1:5" x14ac:dyDescent="0.3">
      <c r="A3728" s="148" t="s">
        <v>230</v>
      </c>
      <c r="B3728" s="148" t="s">
        <v>231</v>
      </c>
      <c r="C3728" s="149">
        <v>136.68</v>
      </c>
      <c r="D3728" t="str">
        <f t="shared" si="120"/>
        <v>Начисление услуг 00000011387 от 31.10.2024 23:59:59</v>
      </c>
      <c r="E3728" t="str">
        <f t="shared" si="121"/>
        <v>4МР/ДУ-3/ММ-02</v>
      </c>
    </row>
    <row r="3729" spans="1:5" x14ac:dyDescent="0.3">
      <c r="A3729" s="148" t="s">
        <v>904</v>
      </c>
      <c r="B3729" s="148"/>
      <c r="C3729" s="149">
        <v>136.68</v>
      </c>
      <c r="D3729" t="str">
        <f t="shared" si="120"/>
        <v>4МР/ДУ-3/ММ-02</v>
      </c>
      <c r="E3729" t="str">
        <f t="shared" si="121"/>
        <v>л/с №0000000089497</v>
      </c>
    </row>
    <row r="3730" spans="1:5" x14ac:dyDescent="0.3">
      <c r="A3730" s="150" t="s">
        <v>645</v>
      </c>
      <c r="B3730" s="150"/>
      <c r="C3730" s="149">
        <v>136.68</v>
      </c>
      <c r="D3730" t="str">
        <f t="shared" si="120"/>
        <v>л/с №0000000089497</v>
      </c>
      <c r="E3730" t="str">
        <f t="shared" si="121"/>
        <v>Начисление услуг 00000011387 от 31.10.2024 23:59:59</v>
      </c>
    </row>
    <row r="3731" spans="1:5" x14ac:dyDescent="0.3">
      <c r="A3731" s="148" t="s">
        <v>232</v>
      </c>
      <c r="B3731" s="148" t="s">
        <v>233</v>
      </c>
      <c r="C3731" s="149">
        <v>136.68</v>
      </c>
      <c r="D3731" t="str">
        <f t="shared" si="120"/>
        <v>Начисление услуг 00000011387 от 31.10.2024 23:59:59</v>
      </c>
      <c r="E3731" t="str">
        <f t="shared" si="121"/>
        <v>4МР/ДУ-3/ММ-20</v>
      </c>
    </row>
    <row r="3732" spans="1:5" x14ac:dyDescent="0.3">
      <c r="A3732" s="148" t="s">
        <v>904</v>
      </c>
      <c r="B3732" s="148"/>
      <c r="C3732" s="149">
        <v>136.68</v>
      </c>
      <c r="D3732" t="str">
        <f t="shared" si="120"/>
        <v>4МР/ДУ-3/ММ-20</v>
      </c>
      <c r="E3732" t="str">
        <f t="shared" si="121"/>
        <v>л/с №0000001153877</v>
      </c>
    </row>
    <row r="3733" spans="1:5" x14ac:dyDescent="0.3">
      <c r="A3733" s="150" t="s">
        <v>646</v>
      </c>
      <c r="B3733" s="150"/>
      <c r="C3733" s="149">
        <v>136.68</v>
      </c>
      <c r="D3733" t="str">
        <f t="shared" si="120"/>
        <v>л/с №0000001153877</v>
      </c>
      <c r="E3733" t="str">
        <f t="shared" si="121"/>
        <v>Начисление услуг 00000011387 от 31.10.2024 23:59:59</v>
      </c>
    </row>
    <row r="3734" spans="1:5" x14ac:dyDescent="0.3">
      <c r="A3734" s="148" t="s">
        <v>234</v>
      </c>
      <c r="B3734" s="148" t="s">
        <v>235</v>
      </c>
      <c r="C3734" s="149">
        <v>136.68</v>
      </c>
      <c r="D3734" t="str">
        <f t="shared" si="120"/>
        <v>Начисление услуг 00000011387 от 31.10.2024 23:59:59</v>
      </c>
      <c r="E3734" t="str">
        <f t="shared" si="121"/>
        <v>4МР/ДУ-3/ММ-21/ВТОР-1</v>
      </c>
    </row>
    <row r="3735" spans="1:5" x14ac:dyDescent="0.3">
      <c r="A3735" s="148" t="s">
        <v>904</v>
      </c>
      <c r="B3735" s="148"/>
      <c r="C3735" s="149">
        <v>136.68</v>
      </c>
      <c r="D3735" t="str">
        <f t="shared" si="120"/>
        <v>4МР/ДУ-3/ММ-21/ВТОР-1</v>
      </c>
      <c r="E3735" t="str">
        <f t="shared" si="121"/>
        <v>л/с №0000000089499</v>
      </c>
    </row>
    <row r="3736" spans="1:5" x14ac:dyDescent="0.3">
      <c r="A3736" s="150" t="s">
        <v>647</v>
      </c>
      <c r="B3736" s="150"/>
      <c r="C3736" s="149">
        <v>136.68</v>
      </c>
      <c r="D3736" t="str">
        <f t="shared" si="120"/>
        <v>л/с №0000000089499</v>
      </c>
      <c r="E3736" t="str">
        <f t="shared" si="121"/>
        <v>Начисление услуг 00000011387 от 31.10.2024 23:59:59</v>
      </c>
    </row>
    <row r="3737" spans="1:5" x14ac:dyDescent="0.3">
      <c r="A3737" s="148" t="s">
        <v>236</v>
      </c>
      <c r="B3737" s="148" t="s">
        <v>237</v>
      </c>
      <c r="C3737" s="149">
        <v>136.68</v>
      </c>
      <c r="D3737" t="str">
        <f t="shared" si="120"/>
        <v>Начисление услуг 00000011387 от 31.10.2024 23:59:59</v>
      </c>
      <c r="E3737" t="str">
        <f t="shared" si="121"/>
        <v>4МР/ДУ-3/ММ-22</v>
      </c>
    </row>
    <row r="3738" spans="1:5" x14ac:dyDescent="0.3">
      <c r="A3738" s="148" t="s">
        <v>904</v>
      </c>
      <c r="B3738" s="148"/>
      <c r="C3738" s="149">
        <v>136.68</v>
      </c>
      <c r="D3738" t="str">
        <f t="shared" si="120"/>
        <v>4МР/ДУ-3/ММ-22</v>
      </c>
      <c r="E3738" t="str">
        <f t="shared" si="121"/>
        <v>л/с №0000000089500</v>
      </c>
    </row>
    <row r="3739" spans="1:5" x14ac:dyDescent="0.3">
      <c r="A3739" s="150" t="s">
        <v>648</v>
      </c>
      <c r="B3739" s="150"/>
      <c r="C3739" s="149">
        <v>136.68</v>
      </c>
      <c r="D3739" t="str">
        <f t="shared" si="120"/>
        <v>л/с №0000000089500</v>
      </c>
      <c r="E3739" t="str">
        <f t="shared" si="121"/>
        <v>Начисление услуг 00000011387 от 31.10.2024 23:59:59</v>
      </c>
    </row>
    <row r="3740" spans="1:5" x14ac:dyDescent="0.3">
      <c r="A3740" s="148" t="s">
        <v>238</v>
      </c>
      <c r="B3740" s="148" t="s">
        <v>239</v>
      </c>
      <c r="C3740" s="149">
        <v>136.68</v>
      </c>
      <c r="D3740" t="str">
        <f t="shared" si="120"/>
        <v>Начисление услуг 00000011387 от 31.10.2024 23:59:59</v>
      </c>
      <c r="E3740" t="str">
        <f t="shared" si="121"/>
        <v>4МР/ДУ-3/ММ-23</v>
      </c>
    </row>
    <row r="3741" spans="1:5" x14ac:dyDescent="0.3">
      <c r="A3741" s="148" t="s">
        <v>904</v>
      </c>
      <c r="B3741" s="148"/>
      <c r="C3741" s="149">
        <v>136.68</v>
      </c>
      <c r="D3741" t="str">
        <f t="shared" si="120"/>
        <v>4МР/ДУ-3/ММ-23</v>
      </c>
      <c r="E3741" t="str">
        <f t="shared" si="121"/>
        <v>л/с №0000000089501</v>
      </c>
    </row>
    <row r="3742" spans="1:5" x14ac:dyDescent="0.3">
      <c r="A3742" s="150" t="s">
        <v>649</v>
      </c>
      <c r="B3742" s="150"/>
      <c r="C3742" s="149">
        <v>136.68</v>
      </c>
      <c r="D3742" t="str">
        <f t="shared" si="120"/>
        <v>л/с №0000000089501</v>
      </c>
      <c r="E3742" t="str">
        <f t="shared" si="121"/>
        <v>Начисление услуг 00000011387 от 31.10.2024 23:59:59</v>
      </c>
    </row>
    <row r="3743" spans="1:5" x14ac:dyDescent="0.3">
      <c r="A3743" s="148" t="s">
        <v>240</v>
      </c>
      <c r="B3743" s="148" t="s">
        <v>241</v>
      </c>
      <c r="C3743" s="149">
        <v>136.68</v>
      </c>
      <c r="D3743" t="str">
        <f t="shared" si="120"/>
        <v>Начисление услуг 00000011387 от 31.10.2024 23:59:59</v>
      </c>
      <c r="E3743" t="str">
        <f t="shared" si="121"/>
        <v>4МР/ДУ-3/ММ-24</v>
      </c>
    </row>
    <row r="3744" spans="1:5" x14ac:dyDescent="0.3">
      <c r="A3744" s="148" t="s">
        <v>904</v>
      </c>
      <c r="B3744" s="148"/>
      <c r="C3744" s="149">
        <v>136.68</v>
      </c>
      <c r="D3744" t="str">
        <f t="shared" si="120"/>
        <v>4МР/ДУ-3/ММ-24</v>
      </c>
      <c r="E3744" t="str">
        <f t="shared" si="121"/>
        <v>л/с №0000000089502</v>
      </c>
    </row>
    <row r="3745" spans="1:5" x14ac:dyDescent="0.3">
      <c r="A3745" s="150" t="s">
        <v>650</v>
      </c>
      <c r="B3745" s="150"/>
      <c r="C3745" s="149">
        <v>136.68</v>
      </c>
      <c r="D3745" t="str">
        <f t="shared" si="120"/>
        <v>л/с №0000000089502</v>
      </c>
      <c r="E3745" t="str">
        <f t="shared" si="121"/>
        <v>Начисление услуг 00000011387 от 31.10.2024 23:59:59</v>
      </c>
    </row>
    <row r="3746" spans="1:5" x14ac:dyDescent="0.3">
      <c r="A3746" s="148" t="s">
        <v>242</v>
      </c>
      <c r="B3746" s="148" t="s">
        <v>243</v>
      </c>
      <c r="C3746" s="149">
        <v>136.68</v>
      </c>
      <c r="D3746" t="str">
        <f t="shared" si="120"/>
        <v>Начисление услуг 00000011387 от 31.10.2024 23:59:59</v>
      </c>
      <c r="E3746" t="str">
        <f t="shared" si="121"/>
        <v>4МР/ДУ-3/ММ-25</v>
      </c>
    </row>
    <row r="3747" spans="1:5" x14ac:dyDescent="0.3">
      <c r="A3747" s="148" t="s">
        <v>904</v>
      </c>
      <c r="B3747" s="148"/>
      <c r="C3747" s="149">
        <v>136.68</v>
      </c>
      <c r="D3747" t="str">
        <f t="shared" si="120"/>
        <v>4МР/ДУ-3/ММ-25</v>
      </c>
      <c r="E3747" t="str">
        <f t="shared" si="121"/>
        <v>л/с №0000000089503</v>
      </c>
    </row>
    <row r="3748" spans="1:5" x14ac:dyDescent="0.3">
      <c r="A3748" s="150" t="s">
        <v>651</v>
      </c>
      <c r="B3748" s="150"/>
      <c r="C3748" s="149">
        <v>136.68</v>
      </c>
      <c r="D3748" t="str">
        <f t="shared" si="120"/>
        <v>л/с №0000000089503</v>
      </c>
      <c r="E3748" t="str">
        <f t="shared" si="121"/>
        <v>Начисление услуг 00000011387 от 31.10.2024 23:59:59</v>
      </c>
    </row>
    <row r="3749" spans="1:5" x14ac:dyDescent="0.3">
      <c r="A3749" s="148" t="s">
        <v>244</v>
      </c>
      <c r="B3749" s="148" t="s">
        <v>245</v>
      </c>
      <c r="C3749" s="149">
        <v>136.68</v>
      </c>
      <c r="D3749" t="str">
        <f t="shared" si="120"/>
        <v>Начисление услуг 00000011387 от 31.10.2024 23:59:59</v>
      </c>
      <c r="E3749" t="str">
        <f t="shared" si="121"/>
        <v>4МР/ДУ-3/ММ-26</v>
      </c>
    </row>
    <row r="3750" spans="1:5" x14ac:dyDescent="0.3">
      <c r="A3750" s="148" t="s">
        <v>904</v>
      </c>
      <c r="B3750" s="148"/>
      <c r="C3750" s="149">
        <v>136.68</v>
      </c>
      <c r="D3750" t="str">
        <f t="shared" si="120"/>
        <v>4МР/ДУ-3/ММ-26</v>
      </c>
      <c r="E3750" t="str">
        <f t="shared" si="121"/>
        <v>л/с №0000000089504</v>
      </c>
    </row>
    <row r="3751" spans="1:5" x14ac:dyDescent="0.3">
      <c r="A3751" s="150" t="s">
        <v>652</v>
      </c>
      <c r="B3751" s="150"/>
      <c r="C3751" s="149">
        <v>136.68</v>
      </c>
      <c r="D3751" t="str">
        <f t="shared" si="120"/>
        <v>л/с №0000000089504</v>
      </c>
      <c r="E3751" t="str">
        <f t="shared" si="121"/>
        <v>Начисление услуг 00000011387 от 31.10.2024 23:59:59</v>
      </c>
    </row>
    <row r="3752" spans="1:5" x14ac:dyDescent="0.3">
      <c r="A3752" s="148" t="s">
        <v>246</v>
      </c>
      <c r="B3752" s="148" t="s">
        <v>247</v>
      </c>
      <c r="C3752" s="149">
        <v>136.68</v>
      </c>
      <c r="D3752" t="str">
        <f t="shared" si="120"/>
        <v>Начисление услуг 00000011387 от 31.10.2024 23:59:59</v>
      </c>
      <c r="E3752" t="str">
        <f t="shared" si="121"/>
        <v>4МР/ДУ-3/ММ-27</v>
      </c>
    </row>
    <row r="3753" spans="1:5" x14ac:dyDescent="0.3">
      <c r="A3753" s="148" t="s">
        <v>904</v>
      </c>
      <c r="B3753" s="148"/>
      <c r="C3753" s="149">
        <v>136.68</v>
      </c>
      <c r="D3753" t="str">
        <f t="shared" si="120"/>
        <v>4МР/ДУ-3/ММ-27</v>
      </c>
      <c r="E3753" t="str">
        <f t="shared" si="121"/>
        <v>л/с №0000000095420</v>
      </c>
    </row>
    <row r="3754" spans="1:5" x14ac:dyDescent="0.3">
      <c r="A3754" s="150" t="s">
        <v>653</v>
      </c>
      <c r="B3754" s="150"/>
      <c r="C3754" s="149">
        <v>136.68</v>
      </c>
      <c r="D3754" t="str">
        <f t="shared" si="120"/>
        <v>л/с №0000000095420</v>
      </c>
      <c r="E3754" t="str">
        <f t="shared" si="121"/>
        <v>Начисление услуг 00000011387 от 31.10.2024 23:59:59</v>
      </c>
    </row>
    <row r="3755" spans="1:5" x14ac:dyDescent="0.3">
      <c r="A3755" s="148" t="s">
        <v>248</v>
      </c>
      <c r="B3755" s="148" t="s">
        <v>249</v>
      </c>
      <c r="C3755" s="149">
        <v>136.68</v>
      </c>
      <c r="D3755" t="str">
        <f t="shared" si="120"/>
        <v>Начисление услуг 00000011387 от 31.10.2024 23:59:59</v>
      </c>
      <c r="E3755" t="str">
        <f t="shared" si="121"/>
        <v>4МР/ДУ-3/ММ-28</v>
      </c>
    </row>
    <row r="3756" spans="1:5" x14ac:dyDescent="0.3">
      <c r="A3756" s="148" t="s">
        <v>904</v>
      </c>
      <c r="B3756" s="148"/>
      <c r="C3756" s="149">
        <v>136.68</v>
      </c>
      <c r="D3756" t="str">
        <f t="shared" si="120"/>
        <v>4МР/ДУ-3/ММ-28</v>
      </c>
      <c r="E3756" t="str">
        <f t="shared" si="121"/>
        <v>л/с №0000000092058</v>
      </c>
    </row>
    <row r="3757" spans="1:5" x14ac:dyDescent="0.3">
      <c r="A3757" s="150" t="s">
        <v>654</v>
      </c>
      <c r="B3757" s="150"/>
      <c r="C3757" s="149">
        <v>136.68</v>
      </c>
      <c r="D3757" t="str">
        <f t="shared" si="120"/>
        <v>л/с №0000000092058</v>
      </c>
      <c r="E3757" t="str">
        <f t="shared" si="121"/>
        <v>Начисление услуг 00000011387 от 31.10.2024 23:59:59</v>
      </c>
    </row>
    <row r="3758" spans="1:5" x14ac:dyDescent="0.3">
      <c r="A3758" s="148" t="s">
        <v>250</v>
      </c>
      <c r="B3758" s="148" t="s">
        <v>251</v>
      </c>
      <c r="C3758" s="149">
        <v>136.68</v>
      </c>
      <c r="D3758" t="str">
        <f t="shared" si="120"/>
        <v>Начисление услуг 00000011387 от 31.10.2024 23:59:59</v>
      </c>
      <c r="E3758" t="str">
        <f t="shared" si="121"/>
        <v>4МР/ДУ-3/ММ-29</v>
      </c>
    </row>
    <row r="3759" spans="1:5" x14ac:dyDescent="0.3">
      <c r="A3759" s="148" t="s">
        <v>904</v>
      </c>
      <c r="B3759" s="148"/>
      <c r="C3759" s="149">
        <v>136.68</v>
      </c>
      <c r="D3759" t="str">
        <f t="shared" si="120"/>
        <v>4МР/ДУ-3/ММ-29</v>
      </c>
      <c r="E3759" t="str">
        <f t="shared" si="121"/>
        <v>л/с №0000000089481</v>
      </c>
    </row>
    <row r="3760" spans="1:5" x14ac:dyDescent="0.3">
      <c r="A3760" s="150" t="s">
        <v>655</v>
      </c>
      <c r="B3760" s="150"/>
      <c r="C3760" s="149">
        <v>136.68</v>
      </c>
      <c r="D3760" t="str">
        <f t="shared" ref="D3760:D3823" si="122">A3761</f>
        <v>л/с №0000000089481</v>
      </c>
      <c r="E3760" t="str">
        <f t="shared" ref="E3760:E3823" si="123">A3762</f>
        <v>Начисление услуг 00000011387 от 31.10.2024 23:59:59</v>
      </c>
    </row>
    <row r="3761" spans="1:5" x14ac:dyDescent="0.3">
      <c r="A3761" s="148" t="s">
        <v>252</v>
      </c>
      <c r="B3761" s="148" t="s">
        <v>253</v>
      </c>
      <c r="C3761" s="149">
        <v>136.68</v>
      </c>
      <c r="D3761" t="str">
        <f t="shared" si="122"/>
        <v>Начисление услуг 00000011387 от 31.10.2024 23:59:59</v>
      </c>
      <c r="E3761" t="str">
        <f t="shared" si="123"/>
        <v>4МР/ДУ-3/ММ-03</v>
      </c>
    </row>
    <row r="3762" spans="1:5" x14ac:dyDescent="0.3">
      <c r="A3762" s="148" t="s">
        <v>904</v>
      </c>
      <c r="B3762" s="148"/>
      <c r="C3762" s="149">
        <v>136.68</v>
      </c>
      <c r="D3762" t="str">
        <f t="shared" si="122"/>
        <v>4МР/ДУ-3/ММ-03</v>
      </c>
      <c r="E3762" t="str">
        <f t="shared" si="123"/>
        <v>л/с №0000000092184</v>
      </c>
    </row>
    <row r="3763" spans="1:5" x14ac:dyDescent="0.3">
      <c r="A3763" s="150" t="s">
        <v>656</v>
      </c>
      <c r="B3763" s="150"/>
      <c r="C3763" s="149">
        <v>136.68</v>
      </c>
      <c r="D3763" t="str">
        <f t="shared" si="122"/>
        <v>л/с №0000000092184</v>
      </c>
      <c r="E3763" t="str">
        <f t="shared" si="123"/>
        <v>Начисление услуг 00000011387 от 31.10.2024 23:59:59</v>
      </c>
    </row>
    <row r="3764" spans="1:5" x14ac:dyDescent="0.3">
      <c r="A3764" s="148" t="s">
        <v>254</v>
      </c>
      <c r="B3764" s="148" t="s">
        <v>255</v>
      </c>
      <c r="C3764" s="149">
        <v>136.68</v>
      </c>
      <c r="D3764" t="str">
        <f t="shared" si="122"/>
        <v>Начисление услуг 00000011387 от 31.10.2024 23:59:59</v>
      </c>
      <c r="E3764" t="str">
        <f t="shared" si="123"/>
        <v>4МР/ДУ-3/ММ-30</v>
      </c>
    </row>
    <row r="3765" spans="1:5" x14ac:dyDescent="0.3">
      <c r="A3765" s="148" t="s">
        <v>904</v>
      </c>
      <c r="B3765" s="148"/>
      <c r="C3765" s="149">
        <v>136.68</v>
      </c>
      <c r="D3765" t="str">
        <f t="shared" si="122"/>
        <v>4МР/ДУ-3/ММ-30</v>
      </c>
      <c r="E3765" t="str">
        <f t="shared" si="123"/>
        <v>л/с №0000001158662</v>
      </c>
    </row>
    <row r="3766" spans="1:5" x14ac:dyDescent="0.3">
      <c r="A3766" s="150" t="s">
        <v>657</v>
      </c>
      <c r="B3766" s="150"/>
      <c r="C3766" s="149">
        <v>136.68</v>
      </c>
      <c r="D3766" t="str">
        <f t="shared" si="122"/>
        <v>л/с №0000001158662</v>
      </c>
      <c r="E3766" t="str">
        <f t="shared" si="123"/>
        <v>Начисление услуг 00000011387 от 31.10.2024 23:59:59</v>
      </c>
    </row>
    <row r="3767" spans="1:5" x14ac:dyDescent="0.3">
      <c r="A3767" s="148" t="s">
        <v>521</v>
      </c>
      <c r="B3767" s="148" t="s">
        <v>257</v>
      </c>
      <c r="C3767" s="149">
        <v>136.68</v>
      </c>
      <c r="D3767" t="str">
        <f t="shared" si="122"/>
        <v>Начисление услуг 00000011387 от 31.10.2024 23:59:59</v>
      </c>
      <c r="E3767" t="str">
        <f t="shared" si="123"/>
        <v>4МР/ДУ-3/ММ-31/ВТОР1</v>
      </c>
    </row>
    <row r="3768" spans="1:5" x14ac:dyDescent="0.3">
      <c r="A3768" s="148" t="s">
        <v>904</v>
      </c>
      <c r="B3768" s="148"/>
      <c r="C3768" s="149">
        <v>136.68</v>
      </c>
      <c r="D3768" t="str">
        <f t="shared" si="122"/>
        <v>4МР/ДУ-3/ММ-31/ВТОР1</v>
      </c>
      <c r="E3768" t="str">
        <f t="shared" si="123"/>
        <v>л/с №0000000089505</v>
      </c>
    </row>
    <row r="3769" spans="1:5" x14ac:dyDescent="0.3">
      <c r="A3769" s="150" t="s">
        <v>905</v>
      </c>
      <c r="B3769" s="150"/>
      <c r="C3769" s="149">
        <v>136.68</v>
      </c>
      <c r="D3769" t="str">
        <f t="shared" si="122"/>
        <v>л/с №0000000089505</v>
      </c>
      <c r="E3769" t="str">
        <f t="shared" si="123"/>
        <v>Начисление услуг 00000011387 от 31.10.2024 23:59:59</v>
      </c>
    </row>
    <row r="3770" spans="1:5" x14ac:dyDescent="0.3">
      <c r="A3770" s="148" t="s">
        <v>258</v>
      </c>
      <c r="B3770" s="148" t="s">
        <v>259</v>
      </c>
      <c r="C3770" s="149">
        <v>136.68</v>
      </c>
      <c r="D3770" t="str">
        <f t="shared" si="122"/>
        <v>Начисление услуг 00000011387 от 31.10.2024 23:59:59</v>
      </c>
      <c r="E3770" t="str">
        <f t="shared" si="123"/>
        <v>4МР/ДУ-3/ММ-32</v>
      </c>
    </row>
    <row r="3771" spans="1:5" x14ac:dyDescent="0.3">
      <c r="A3771" s="148" t="s">
        <v>904</v>
      </c>
      <c r="B3771" s="148"/>
      <c r="C3771" s="149">
        <v>136.68</v>
      </c>
      <c r="D3771" t="str">
        <f t="shared" si="122"/>
        <v>4МР/ДУ-3/ММ-32</v>
      </c>
      <c r="E3771" t="str">
        <f t="shared" si="123"/>
        <v>л/с №0000000089506</v>
      </c>
    </row>
    <row r="3772" spans="1:5" x14ac:dyDescent="0.3">
      <c r="A3772" s="150" t="s">
        <v>659</v>
      </c>
      <c r="B3772" s="150"/>
      <c r="C3772" s="149">
        <v>136.68</v>
      </c>
      <c r="D3772" t="str">
        <f t="shared" si="122"/>
        <v>л/с №0000000089506</v>
      </c>
      <c r="E3772" t="str">
        <f t="shared" si="123"/>
        <v>Начисление услуг 00000011387 от 31.10.2024 23:59:59</v>
      </c>
    </row>
    <row r="3773" spans="1:5" x14ac:dyDescent="0.3">
      <c r="A3773" s="148" t="s">
        <v>260</v>
      </c>
      <c r="B3773" s="148" t="s">
        <v>261</v>
      </c>
      <c r="C3773" s="149">
        <v>136.68</v>
      </c>
      <c r="D3773" t="str">
        <f t="shared" si="122"/>
        <v>Начисление услуг 00000011387 от 31.10.2024 23:59:59</v>
      </c>
      <c r="E3773" t="str">
        <f t="shared" si="123"/>
        <v>4МР/ДУ-3/ММ-33</v>
      </c>
    </row>
    <row r="3774" spans="1:5" x14ac:dyDescent="0.3">
      <c r="A3774" s="148" t="s">
        <v>904</v>
      </c>
      <c r="B3774" s="148"/>
      <c r="C3774" s="149">
        <v>136.68</v>
      </c>
      <c r="D3774" t="str">
        <f t="shared" si="122"/>
        <v>4МР/ДУ-3/ММ-33</v>
      </c>
      <c r="E3774" t="str">
        <f t="shared" si="123"/>
        <v>л/с №0000000090488</v>
      </c>
    </row>
    <row r="3775" spans="1:5" x14ac:dyDescent="0.3">
      <c r="A3775" s="150" t="s">
        <v>660</v>
      </c>
      <c r="B3775" s="150"/>
      <c r="C3775" s="149">
        <v>136.68</v>
      </c>
      <c r="D3775" t="str">
        <f t="shared" si="122"/>
        <v>л/с №0000000090488</v>
      </c>
      <c r="E3775" t="str">
        <f t="shared" si="123"/>
        <v>Начисление услуг 00000011387 от 31.10.2024 23:59:59</v>
      </c>
    </row>
    <row r="3776" spans="1:5" x14ac:dyDescent="0.3">
      <c r="A3776" s="148" t="s">
        <v>262</v>
      </c>
      <c r="B3776" s="148" t="s">
        <v>263</v>
      </c>
      <c r="C3776" s="149">
        <v>136.68</v>
      </c>
      <c r="D3776" t="str">
        <f t="shared" si="122"/>
        <v>Начисление услуг 00000011387 от 31.10.2024 23:59:59</v>
      </c>
      <c r="E3776" t="str">
        <f t="shared" si="123"/>
        <v>4МР/ДУ-3/ММ-34</v>
      </c>
    </row>
    <row r="3777" spans="1:5" x14ac:dyDescent="0.3">
      <c r="A3777" s="148" t="s">
        <v>904</v>
      </c>
      <c r="B3777" s="148"/>
      <c r="C3777" s="149">
        <v>136.68</v>
      </c>
      <c r="D3777" t="str">
        <f t="shared" si="122"/>
        <v>4МР/ДУ-3/ММ-34</v>
      </c>
      <c r="E3777" t="str">
        <f t="shared" si="123"/>
        <v>л/с №0000000107139</v>
      </c>
    </row>
    <row r="3778" spans="1:5" x14ac:dyDescent="0.3">
      <c r="A3778" s="150" t="s">
        <v>661</v>
      </c>
      <c r="B3778" s="150"/>
      <c r="C3778" s="149">
        <v>136.68</v>
      </c>
      <c r="D3778" t="str">
        <f t="shared" si="122"/>
        <v>л/с №0000000107139</v>
      </c>
      <c r="E3778" t="str">
        <f t="shared" si="123"/>
        <v>Начисление услуг 00000011387 от 31.10.2024 23:59:59</v>
      </c>
    </row>
    <row r="3779" spans="1:5" x14ac:dyDescent="0.3">
      <c r="A3779" s="148" t="s">
        <v>264</v>
      </c>
      <c r="B3779" s="148" t="s">
        <v>265</v>
      </c>
      <c r="C3779" s="149">
        <v>136.68</v>
      </c>
      <c r="D3779" t="str">
        <f t="shared" si="122"/>
        <v>Начисление услуг 00000011387 от 31.10.2024 23:59:59</v>
      </c>
      <c r="E3779" t="str">
        <f t="shared" si="123"/>
        <v>4МР/ДУ3-/ММ-35</v>
      </c>
    </row>
    <row r="3780" spans="1:5" x14ac:dyDescent="0.3">
      <c r="A3780" s="148" t="s">
        <v>904</v>
      </c>
      <c r="B3780" s="148"/>
      <c r="C3780" s="149">
        <v>136.68</v>
      </c>
      <c r="D3780" t="str">
        <f t="shared" si="122"/>
        <v>4МР/ДУ3-/ММ-35</v>
      </c>
      <c r="E3780" t="str">
        <f t="shared" si="123"/>
        <v>л/с №0000000090811</v>
      </c>
    </row>
    <row r="3781" spans="1:5" x14ac:dyDescent="0.3">
      <c r="A3781" s="150" t="s">
        <v>662</v>
      </c>
      <c r="B3781" s="150"/>
      <c r="C3781" s="149">
        <v>136.68</v>
      </c>
      <c r="D3781" t="str">
        <f t="shared" si="122"/>
        <v>л/с №0000000090811</v>
      </c>
      <c r="E3781" t="str">
        <f t="shared" si="123"/>
        <v>Начисление услуг 00000011387 от 31.10.2024 23:59:59</v>
      </c>
    </row>
    <row r="3782" spans="1:5" x14ac:dyDescent="0.3">
      <c r="A3782" s="148" t="s">
        <v>266</v>
      </c>
      <c r="B3782" s="148" t="s">
        <v>267</v>
      </c>
      <c r="C3782" s="149">
        <v>136.68</v>
      </c>
      <c r="D3782" t="str">
        <f t="shared" si="122"/>
        <v>Начисление услуг 00000011387 от 31.10.2024 23:59:59</v>
      </c>
      <c r="E3782" t="str">
        <f t="shared" si="123"/>
        <v>4МР/ДУ-3/ММ-36</v>
      </c>
    </row>
    <row r="3783" spans="1:5" x14ac:dyDescent="0.3">
      <c r="A3783" s="148" t="s">
        <v>904</v>
      </c>
      <c r="B3783" s="148"/>
      <c r="C3783" s="149">
        <v>136.68</v>
      </c>
      <c r="D3783" t="str">
        <f t="shared" si="122"/>
        <v>4МР/ДУ-3/ММ-36</v>
      </c>
      <c r="E3783" t="str">
        <f t="shared" si="123"/>
        <v>л/с №0000000089507</v>
      </c>
    </row>
    <row r="3784" spans="1:5" x14ac:dyDescent="0.3">
      <c r="A3784" s="150" t="s">
        <v>663</v>
      </c>
      <c r="B3784" s="150"/>
      <c r="C3784" s="149">
        <v>136.68</v>
      </c>
      <c r="D3784" t="str">
        <f t="shared" si="122"/>
        <v>л/с №0000000089507</v>
      </c>
      <c r="E3784" t="str">
        <f t="shared" si="123"/>
        <v>Начисление услуг 00000011387 от 31.10.2024 23:59:59</v>
      </c>
    </row>
    <row r="3785" spans="1:5" x14ac:dyDescent="0.3">
      <c r="A3785" s="148" t="s">
        <v>268</v>
      </c>
      <c r="B3785" s="148" t="s">
        <v>269</v>
      </c>
      <c r="C3785" s="149">
        <v>136.68</v>
      </c>
      <c r="D3785" t="str">
        <f t="shared" si="122"/>
        <v>Начисление услуг 00000011387 от 31.10.2024 23:59:59</v>
      </c>
      <c r="E3785" t="str">
        <f t="shared" si="123"/>
        <v>4МР/ДУ-3/ММ-37</v>
      </c>
    </row>
    <row r="3786" spans="1:5" x14ac:dyDescent="0.3">
      <c r="A3786" s="148" t="s">
        <v>904</v>
      </c>
      <c r="B3786" s="148"/>
      <c r="C3786" s="149">
        <v>136.68</v>
      </c>
      <c r="D3786" t="str">
        <f t="shared" si="122"/>
        <v>4МР/ДУ-3/ММ-37</v>
      </c>
      <c r="E3786" t="str">
        <f t="shared" si="123"/>
        <v>л/с №0000000089508</v>
      </c>
    </row>
    <row r="3787" spans="1:5" x14ac:dyDescent="0.3">
      <c r="A3787" s="150" t="s">
        <v>664</v>
      </c>
      <c r="B3787" s="150"/>
      <c r="C3787" s="149">
        <v>136.68</v>
      </c>
      <c r="D3787" t="str">
        <f t="shared" si="122"/>
        <v>л/с №0000000089508</v>
      </c>
      <c r="E3787" t="str">
        <f t="shared" si="123"/>
        <v>Начисление услуг 00000011387 от 31.10.2024 23:59:59</v>
      </c>
    </row>
    <row r="3788" spans="1:5" x14ac:dyDescent="0.3">
      <c r="A3788" s="148" t="s">
        <v>270</v>
      </c>
      <c r="B3788" s="148" t="s">
        <v>271</v>
      </c>
      <c r="C3788" s="149">
        <v>136.68</v>
      </c>
      <c r="D3788" t="str">
        <f t="shared" si="122"/>
        <v>Начисление услуг 00000011387 от 31.10.2024 23:59:59</v>
      </c>
      <c r="E3788" t="str">
        <f t="shared" si="123"/>
        <v>4МР/ДУ-3/ММ-38</v>
      </c>
    </row>
    <row r="3789" spans="1:5" x14ac:dyDescent="0.3">
      <c r="A3789" s="148" t="s">
        <v>904</v>
      </c>
      <c r="B3789" s="148"/>
      <c r="C3789" s="149">
        <v>136.68</v>
      </c>
      <c r="D3789" t="str">
        <f t="shared" si="122"/>
        <v>4МР/ДУ-3/ММ-38</v>
      </c>
      <c r="E3789" t="str">
        <f t="shared" si="123"/>
        <v>л/с №0000000090489</v>
      </c>
    </row>
    <row r="3790" spans="1:5" x14ac:dyDescent="0.3">
      <c r="A3790" s="150" t="s">
        <v>665</v>
      </c>
      <c r="B3790" s="150"/>
      <c r="C3790" s="149">
        <v>136.68</v>
      </c>
      <c r="D3790" t="str">
        <f t="shared" si="122"/>
        <v>л/с №0000000090489</v>
      </c>
      <c r="E3790" t="str">
        <f t="shared" si="123"/>
        <v>Начисление услуг 00000011387 от 31.10.2024 23:59:59</v>
      </c>
    </row>
    <row r="3791" spans="1:5" x14ac:dyDescent="0.3">
      <c r="A3791" s="148" t="s">
        <v>272</v>
      </c>
      <c r="B3791" s="148" t="s">
        <v>273</v>
      </c>
      <c r="C3791" s="149">
        <v>136.68</v>
      </c>
      <c r="D3791" t="str">
        <f t="shared" si="122"/>
        <v>Начисление услуг 00000011387 от 31.10.2024 23:59:59</v>
      </c>
      <c r="E3791" t="str">
        <f t="shared" si="123"/>
        <v>4МР/ДУ-3/ММ-39</v>
      </c>
    </row>
    <row r="3792" spans="1:5" x14ac:dyDescent="0.3">
      <c r="A3792" s="148" t="s">
        <v>904</v>
      </c>
      <c r="B3792" s="148"/>
      <c r="C3792" s="149">
        <v>136.68</v>
      </c>
      <c r="D3792" t="str">
        <f t="shared" si="122"/>
        <v>4МР/ДУ-3/ММ-39</v>
      </c>
      <c r="E3792" t="str">
        <f t="shared" si="123"/>
        <v>л/с №0000000089482</v>
      </c>
    </row>
    <row r="3793" spans="1:5" x14ac:dyDescent="0.3">
      <c r="A3793" s="150" t="s">
        <v>666</v>
      </c>
      <c r="B3793" s="150"/>
      <c r="C3793" s="149">
        <v>136.68</v>
      </c>
      <c r="D3793" t="str">
        <f t="shared" si="122"/>
        <v>л/с №0000000089482</v>
      </c>
      <c r="E3793" t="str">
        <f t="shared" si="123"/>
        <v>Начисление услуг 00000011387 от 31.10.2024 23:59:59</v>
      </c>
    </row>
    <row r="3794" spans="1:5" x14ac:dyDescent="0.3">
      <c r="A3794" s="148" t="s">
        <v>274</v>
      </c>
      <c r="B3794" s="148" t="s">
        <v>275</v>
      </c>
      <c r="C3794" s="149">
        <v>136.68</v>
      </c>
      <c r="D3794" t="str">
        <f t="shared" si="122"/>
        <v>Начисление услуг 00000011387 от 31.10.2024 23:59:59</v>
      </c>
      <c r="E3794" t="str">
        <f t="shared" si="123"/>
        <v>4МР/ДУ-3/ММ-04</v>
      </c>
    </row>
    <row r="3795" spans="1:5" x14ac:dyDescent="0.3">
      <c r="A3795" s="148" t="s">
        <v>904</v>
      </c>
      <c r="B3795" s="148"/>
      <c r="C3795" s="149">
        <v>136.68</v>
      </c>
      <c r="D3795" t="str">
        <f t="shared" si="122"/>
        <v>4МР/ДУ-3/ММ-04</v>
      </c>
      <c r="E3795" t="str">
        <f t="shared" si="123"/>
        <v>л/с №0000000107140</v>
      </c>
    </row>
    <row r="3796" spans="1:5" x14ac:dyDescent="0.3">
      <c r="A3796" s="150" t="s">
        <v>667</v>
      </c>
      <c r="B3796" s="150"/>
      <c r="C3796" s="149">
        <v>136.68</v>
      </c>
      <c r="D3796" t="str">
        <f t="shared" si="122"/>
        <v>л/с №0000000107140</v>
      </c>
      <c r="E3796" t="str">
        <f t="shared" si="123"/>
        <v>Начисление услуг 00000011387 от 31.10.2024 23:59:59</v>
      </c>
    </row>
    <row r="3797" spans="1:5" x14ac:dyDescent="0.3">
      <c r="A3797" s="148" t="s">
        <v>276</v>
      </c>
      <c r="B3797" s="148" t="s">
        <v>277</v>
      </c>
      <c r="C3797" s="149">
        <v>136.68</v>
      </c>
      <c r="D3797" t="str">
        <f t="shared" si="122"/>
        <v>Начисление услуг 00000011387 от 31.10.2024 23:59:59</v>
      </c>
      <c r="E3797" t="str">
        <f t="shared" si="123"/>
        <v>4МР/ДУ-3/ММ-40/ВТОР1</v>
      </c>
    </row>
    <row r="3798" spans="1:5" x14ac:dyDescent="0.3">
      <c r="A3798" s="148" t="s">
        <v>904</v>
      </c>
      <c r="B3798" s="148"/>
      <c r="C3798" s="149">
        <v>136.68</v>
      </c>
      <c r="D3798" t="str">
        <f t="shared" si="122"/>
        <v>4МР/ДУ-3/ММ-40/ВТОР1</v>
      </c>
      <c r="E3798" t="str">
        <f t="shared" si="123"/>
        <v>л/с №0000000090838</v>
      </c>
    </row>
    <row r="3799" spans="1:5" x14ac:dyDescent="0.3">
      <c r="A3799" s="150" t="s">
        <v>668</v>
      </c>
      <c r="B3799" s="150"/>
      <c r="C3799" s="149">
        <v>136.68</v>
      </c>
      <c r="D3799" t="str">
        <f t="shared" si="122"/>
        <v>л/с №0000000090838</v>
      </c>
      <c r="E3799" t="str">
        <f t="shared" si="123"/>
        <v>Начисление услуг 00000011387 от 31.10.2024 23:59:59</v>
      </c>
    </row>
    <row r="3800" spans="1:5" x14ac:dyDescent="0.3">
      <c r="A3800" s="148" t="s">
        <v>278</v>
      </c>
      <c r="B3800" s="148" t="s">
        <v>279</v>
      </c>
      <c r="C3800" s="149">
        <v>136.68</v>
      </c>
      <c r="D3800" t="str">
        <f t="shared" si="122"/>
        <v>Начисление услуг 00000011387 от 31.10.2024 23:59:59</v>
      </c>
      <c r="E3800" t="str">
        <f t="shared" si="123"/>
        <v>4МР/ДУ-3/ММ-41</v>
      </c>
    </row>
    <row r="3801" spans="1:5" x14ac:dyDescent="0.3">
      <c r="A3801" s="148" t="s">
        <v>904</v>
      </c>
      <c r="B3801" s="148"/>
      <c r="C3801" s="149">
        <v>136.68</v>
      </c>
      <c r="D3801" t="str">
        <f t="shared" si="122"/>
        <v>4МР/ДУ-3/ММ-41</v>
      </c>
      <c r="E3801" t="str">
        <f t="shared" si="123"/>
        <v>л/с №0000000089509</v>
      </c>
    </row>
    <row r="3802" spans="1:5" x14ac:dyDescent="0.3">
      <c r="A3802" s="150" t="s">
        <v>669</v>
      </c>
      <c r="B3802" s="150"/>
      <c r="C3802" s="149">
        <v>136.68</v>
      </c>
      <c r="D3802" t="str">
        <f t="shared" si="122"/>
        <v>л/с №0000000089509</v>
      </c>
      <c r="E3802" t="str">
        <f t="shared" si="123"/>
        <v>Начисление услуг 00000011387 от 31.10.2024 23:59:59</v>
      </c>
    </row>
    <row r="3803" spans="1:5" x14ac:dyDescent="0.3">
      <c r="A3803" s="148" t="s">
        <v>280</v>
      </c>
      <c r="B3803" s="148" t="s">
        <v>281</v>
      </c>
      <c r="C3803" s="149">
        <v>136.68</v>
      </c>
      <c r="D3803" t="str">
        <f t="shared" si="122"/>
        <v>Начисление услуг 00000011387 от 31.10.2024 23:59:59</v>
      </c>
      <c r="E3803" t="str">
        <f t="shared" si="123"/>
        <v>4МР/ДУ-3/ММ-42</v>
      </c>
    </row>
    <row r="3804" spans="1:5" x14ac:dyDescent="0.3">
      <c r="A3804" s="148" t="s">
        <v>904</v>
      </c>
      <c r="B3804" s="148"/>
      <c r="C3804" s="149">
        <v>136.68</v>
      </c>
      <c r="D3804" t="str">
        <f t="shared" si="122"/>
        <v>4МР/ДУ-3/ММ-42</v>
      </c>
      <c r="E3804" t="str">
        <f t="shared" si="123"/>
        <v>л/с №0000000089510</v>
      </c>
    </row>
    <row r="3805" spans="1:5" x14ac:dyDescent="0.3">
      <c r="A3805" s="150" t="s">
        <v>670</v>
      </c>
      <c r="B3805" s="150"/>
      <c r="C3805" s="149">
        <v>136.68</v>
      </c>
      <c r="D3805" t="str">
        <f t="shared" si="122"/>
        <v>л/с №0000000089510</v>
      </c>
      <c r="E3805" t="str">
        <f t="shared" si="123"/>
        <v>Начисление услуг 00000011387 от 31.10.2024 23:59:59</v>
      </c>
    </row>
    <row r="3806" spans="1:5" x14ac:dyDescent="0.3">
      <c r="A3806" s="148" t="s">
        <v>282</v>
      </c>
      <c r="B3806" s="148" t="s">
        <v>283</v>
      </c>
      <c r="C3806" s="149">
        <v>136.68</v>
      </c>
      <c r="D3806" t="str">
        <f t="shared" si="122"/>
        <v>Начисление услуг 00000011387 от 31.10.2024 23:59:59</v>
      </c>
      <c r="E3806" t="str">
        <f t="shared" si="123"/>
        <v>4МР/ДУ-3/ММ-43</v>
      </c>
    </row>
    <row r="3807" spans="1:5" x14ac:dyDescent="0.3">
      <c r="A3807" s="148" t="s">
        <v>904</v>
      </c>
      <c r="B3807" s="148"/>
      <c r="C3807" s="149">
        <v>136.68</v>
      </c>
      <c r="D3807" t="str">
        <f t="shared" si="122"/>
        <v>4МР/ДУ-3/ММ-43</v>
      </c>
      <c r="E3807" t="str">
        <f t="shared" si="123"/>
        <v>л/с №0000000089511</v>
      </c>
    </row>
    <row r="3808" spans="1:5" x14ac:dyDescent="0.3">
      <c r="A3808" s="150" t="s">
        <v>671</v>
      </c>
      <c r="B3808" s="150"/>
      <c r="C3808" s="149">
        <v>136.68</v>
      </c>
      <c r="D3808" t="str">
        <f t="shared" si="122"/>
        <v>л/с №0000000089511</v>
      </c>
      <c r="E3808" t="str">
        <f t="shared" si="123"/>
        <v>Начисление услуг 00000011387 от 31.10.2024 23:59:59</v>
      </c>
    </row>
    <row r="3809" spans="1:5" x14ac:dyDescent="0.3">
      <c r="A3809" s="148" t="s">
        <v>284</v>
      </c>
      <c r="B3809" s="148" t="s">
        <v>285</v>
      </c>
      <c r="C3809" s="149">
        <v>136.68</v>
      </c>
      <c r="D3809" t="str">
        <f t="shared" si="122"/>
        <v>Начисление услуг 00000011387 от 31.10.2024 23:59:59</v>
      </c>
      <c r="E3809" t="str">
        <f t="shared" si="123"/>
        <v>4МР/ДУ-3/ММ-44</v>
      </c>
    </row>
    <row r="3810" spans="1:5" x14ac:dyDescent="0.3">
      <c r="A3810" s="148" t="s">
        <v>904</v>
      </c>
      <c r="B3810" s="148"/>
      <c r="C3810" s="149">
        <v>136.68</v>
      </c>
      <c r="D3810" t="str">
        <f t="shared" si="122"/>
        <v>4МР/ДУ-3/ММ-44</v>
      </c>
      <c r="E3810" t="str">
        <f t="shared" si="123"/>
        <v>л/с №0000000089512</v>
      </c>
    </row>
    <row r="3811" spans="1:5" x14ac:dyDescent="0.3">
      <c r="A3811" s="150" t="s">
        <v>672</v>
      </c>
      <c r="B3811" s="150"/>
      <c r="C3811" s="149">
        <v>136.68</v>
      </c>
      <c r="D3811" t="str">
        <f t="shared" si="122"/>
        <v>л/с №0000000089512</v>
      </c>
      <c r="E3811" t="str">
        <f t="shared" si="123"/>
        <v>Начисление услуг 00000011387 от 31.10.2024 23:59:59</v>
      </c>
    </row>
    <row r="3812" spans="1:5" x14ac:dyDescent="0.3">
      <c r="A3812" s="148" t="s">
        <v>286</v>
      </c>
      <c r="B3812" s="148" t="s">
        <v>287</v>
      </c>
      <c r="C3812" s="149">
        <v>136.68</v>
      </c>
      <c r="D3812" t="str">
        <f t="shared" si="122"/>
        <v>Начисление услуг 00000011387 от 31.10.2024 23:59:59</v>
      </c>
      <c r="E3812" t="str">
        <f t="shared" si="123"/>
        <v>4МР/ДУ-3/ММ-45</v>
      </c>
    </row>
    <row r="3813" spans="1:5" x14ac:dyDescent="0.3">
      <c r="A3813" s="148" t="s">
        <v>904</v>
      </c>
      <c r="B3813" s="148"/>
      <c r="C3813" s="149">
        <v>136.68</v>
      </c>
      <c r="D3813" t="str">
        <f t="shared" si="122"/>
        <v>4МР/ДУ-3/ММ-45</v>
      </c>
      <c r="E3813" t="str">
        <f t="shared" si="123"/>
        <v>л/с №0000000089513</v>
      </c>
    </row>
    <row r="3814" spans="1:5" x14ac:dyDescent="0.3">
      <c r="A3814" s="150" t="s">
        <v>673</v>
      </c>
      <c r="B3814" s="150"/>
      <c r="C3814" s="149">
        <v>136.68</v>
      </c>
      <c r="D3814" t="str">
        <f t="shared" si="122"/>
        <v>л/с №0000000089513</v>
      </c>
      <c r="E3814" t="str">
        <f t="shared" si="123"/>
        <v>Начисление услуг 00000011387 от 31.10.2024 23:59:59</v>
      </c>
    </row>
    <row r="3815" spans="1:5" x14ac:dyDescent="0.3">
      <c r="A3815" s="148" t="s">
        <v>288</v>
      </c>
      <c r="B3815" s="148" t="s">
        <v>289</v>
      </c>
      <c r="C3815" s="149">
        <v>136.68</v>
      </c>
      <c r="D3815" t="str">
        <f t="shared" si="122"/>
        <v>Начисление услуг 00000011387 от 31.10.2024 23:59:59</v>
      </c>
      <c r="E3815" t="str">
        <f t="shared" si="123"/>
        <v>4МР/ДУ-3/ММ-46</v>
      </c>
    </row>
    <row r="3816" spans="1:5" x14ac:dyDescent="0.3">
      <c r="A3816" s="148" t="s">
        <v>904</v>
      </c>
      <c r="B3816" s="148"/>
      <c r="C3816" s="149">
        <v>136.68</v>
      </c>
      <c r="D3816" t="str">
        <f t="shared" si="122"/>
        <v>4МР/ДУ-3/ММ-46</v>
      </c>
      <c r="E3816" t="str">
        <f t="shared" si="123"/>
        <v>л/с №0000000089514</v>
      </c>
    </row>
    <row r="3817" spans="1:5" x14ac:dyDescent="0.3">
      <c r="A3817" s="150" t="s">
        <v>674</v>
      </c>
      <c r="B3817" s="150"/>
      <c r="C3817" s="149">
        <v>136.68</v>
      </c>
      <c r="D3817" t="str">
        <f t="shared" si="122"/>
        <v>л/с №0000000089514</v>
      </c>
      <c r="E3817" t="str">
        <f t="shared" si="123"/>
        <v>Начисление услуг 00000011387 от 31.10.2024 23:59:59</v>
      </c>
    </row>
    <row r="3818" spans="1:5" x14ac:dyDescent="0.3">
      <c r="A3818" s="148" t="s">
        <v>290</v>
      </c>
      <c r="B3818" s="148" t="s">
        <v>291</v>
      </c>
      <c r="C3818" s="149">
        <v>136.68</v>
      </c>
      <c r="D3818" t="str">
        <f t="shared" si="122"/>
        <v>Начисление услуг 00000011387 от 31.10.2024 23:59:59</v>
      </c>
      <c r="E3818" t="str">
        <f t="shared" si="123"/>
        <v>4МР/ДУ-3/ММ-47</v>
      </c>
    </row>
    <row r="3819" spans="1:5" x14ac:dyDescent="0.3">
      <c r="A3819" s="148" t="s">
        <v>904</v>
      </c>
      <c r="B3819" s="148"/>
      <c r="C3819" s="149">
        <v>136.68</v>
      </c>
      <c r="D3819" t="str">
        <f t="shared" si="122"/>
        <v>4МР/ДУ-3/ММ-47</v>
      </c>
      <c r="E3819" t="str">
        <f t="shared" si="123"/>
        <v>л/с №0000000104547</v>
      </c>
    </row>
    <row r="3820" spans="1:5" x14ac:dyDescent="0.3">
      <c r="A3820" s="150" t="s">
        <v>675</v>
      </c>
      <c r="B3820" s="150"/>
      <c r="C3820" s="149">
        <v>136.68</v>
      </c>
      <c r="D3820" t="str">
        <f t="shared" si="122"/>
        <v>л/с №0000000104547</v>
      </c>
      <c r="E3820" t="str">
        <f t="shared" si="123"/>
        <v>Начисление услуг 00000011387 от 31.10.2024 23:59:59</v>
      </c>
    </row>
    <row r="3821" spans="1:5" x14ac:dyDescent="0.3">
      <c r="A3821" s="148" t="s">
        <v>292</v>
      </c>
      <c r="B3821" s="148" t="s">
        <v>293</v>
      </c>
      <c r="C3821" s="149">
        <v>136.68</v>
      </c>
      <c r="D3821" t="str">
        <f t="shared" si="122"/>
        <v>Начисление услуг 00000011387 от 31.10.2024 23:59:59</v>
      </c>
      <c r="E3821" t="str">
        <f t="shared" si="123"/>
        <v>4МР/ДУ-3/ММ-48</v>
      </c>
    </row>
    <row r="3822" spans="1:5" x14ac:dyDescent="0.3">
      <c r="A3822" s="148" t="s">
        <v>904</v>
      </c>
      <c r="B3822" s="148"/>
      <c r="C3822" s="149">
        <v>136.68</v>
      </c>
      <c r="D3822" t="str">
        <f t="shared" si="122"/>
        <v>4МР/ДУ-3/ММ-48</v>
      </c>
      <c r="E3822" t="str">
        <f t="shared" si="123"/>
        <v>л/с №0000000095836</v>
      </c>
    </row>
    <row r="3823" spans="1:5" x14ac:dyDescent="0.3">
      <c r="A3823" s="150" t="s">
        <v>676</v>
      </c>
      <c r="B3823" s="150"/>
      <c r="C3823" s="149">
        <v>136.68</v>
      </c>
      <c r="D3823" t="str">
        <f t="shared" si="122"/>
        <v>л/с №0000000095836</v>
      </c>
      <c r="E3823" t="str">
        <f t="shared" si="123"/>
        <v>Начисление услуг 00000011387 от 31.10.2024 23:59:59</v>
      </c>
    </row>
    <row r="3824" spans="1:5" x14ac:dyDescent="0.3">
      <c r="A3824" s="148" t="s">
        <v>294</v>
      </c>
      <c r="B3824" s="148" t="s">
        <v>295</v>
      </c>
      <c r="C3824" s="149">
        <v>136.68</v>
      </c>
      <c r="D3824" t="str">
        <f t="shared" ref="D3824:D3887" si="124">A3825</f>
        <v>Начисление услуг 00000011387 от 31.10.2024 23:59:59</v>
      </c>
      <c r="E3824" t="str">
        <f t="shared" ref="E3824:E3887" si="125">A3826</f>
        <v>4МР/ДУ-3-ММ-49</v>
      </c>
    </row>
    <row r="3825" spans="1:5" x14ac:dyDescent="0.3">
      <c r="A3825" s="148" t="s">
        <v>904</v>
      </c>
      <c r="B3825" s="148"/>
      <c r="C3825" s="149">
        <v>136.68</v>
      </c>
      <c r="D3825" t="str">
        <f t="shared" si="124"/>
        <v>4МР/ДУ-3-ММ-49</v>
      </c>
      <c r="E3825" t="str">
        <f t="shared" si="125"/>
        <v>л/с №0000000089483</v>
      </c>
    </row>
    <row r="3826" spans="1:5" x14ac:dyDescent="0.3">
      <c r="A3826" s="150" t="s">
        <v>677</v>
      </c>
      <c r="B3826" s="150"/>
      <c r="C3826" s="149">
        <v>136.68</v>
      </c>
      <c r="D3826" t="str">
        <f t="shared" si="124"/>
        <v>л/с №0000000089483</v>
      </c>
      <c r="E3826" t="str">
        <f t="shared" si="125"/>
        <v>Начисление услуг 00000011387 от 31.10.2024 23:59:59</v>
      </c>
    </row>
    <row r="3827" spans="1:5" x14ac:dyDescent="0.3">
      <c r="A3827" s="148" t="s">
        <v>296</v>
      </c>
      <c r="B3827" s="148" t="s">
        <v>297</v>
      </c>
      <c r="C3827" s="149">
        <v>136.68</v>
      </c>
      <c r="D3827" t="str">
        <f t="shared" si="124"/>
        <v>Начисление услуг 00000011387 от 31.10.2024 23:59:59</v>
      </c>
      <c r="E3827" t="str">
        <f t="shared" si="125"/>
        <v>4МР/ДУ-3/ММ-05/ВТОР</v>
      </c>
    </row>
    <row r="3828" spans="1:5" x14ac:dyDescent="0.3">
      <c r="A3828" s="148" t="s">
        <v>904</v>
      </c>
      <c r="B3828" s="148"/>
      <c r="C3828" s="149">
        <v>136.68</v>
      </c>
      <c r="D3828" t="str">
        <f t="shared" si="124"/>
        <v>4МР/ДУ-3/ММ-05/ВТОР</v>
      </c>
      <c r="E3828" t="str">
        <f t="shared" si="125"/>
        <v>л/с №0000000092016</v>
      </c>
    </row>
    <row r="3829" spans="1:5" x14ac:dyDescent="0.3">
      <c r="A3829" s="150" t="s">
        <v>678</v>
      </c>
      <c r="B3829" s="150"/>
      <c r="C3829" s="149">
        <v>136.68</v>
      </c>
      <c r="D3829" t="str">
        <f t="shared" si="124"/>
        <v>л/с №0000000092016</v>
      </c>
      <c r="E3829" t="str">
        <f t="shared" si="125"/>
        <v>Начисление услуг 00000011387 от 31.10.2024 23:59:59</v>
      </c>
    </row>
    <row r="3830" spans="1:5" x14ac:dyDescent="0.3">
      <c r="A3830" s="148" t="s">
        <v>298</v>
      </c>
      <c r="B3830" s="148" t="s">
        <v>299</v>
      </c>
      <c r="C3830" s="149">
        <v>136.68</v>
      </c>
      <c r="D3830" t="str">
        <f t="shared" si="124"/>
        <v>Начисление услуг 00000011387 от 31.10.2024 23:59:59</v>
      </c>
      <c r="E3830" t="str">
        <f t="shared" si="125"/>
        <v>4МР/ДУ-3/ММ-50</v>
      </c>
    </row>
    <row r="3831" spans="1:5" x14ac:dyDescent="0.3">
      <c r="A3831" s="148" t="s">
        <v>904</v>
      </c>
      <c r="B3831" s="148"/>
      <c r="C3831" s="149">
        <v>136.68</v>
      </c>
      <c r="D3831" t="str">
        <f t="shared" si="124"/>
        <v>4МР/ДУ-3/ММ-50</v>
      </c>
      <c r="E3831" t="str">
        <f t="shared" si="125"/>
        <v>л/с №0000000095820</v>
      </c>
    </row>
    <row r="3832" spans="1:5" x14ac:dyDescent="0.3">
      <c r="A3832" s="150" t="s">
        <v>679</v>
      </c>
      <c r="B3832" s="150"/>
      <c r="C3832" s="149">
        <v>136.68</v>
      </c>
      <c r="D3832" t="str">
        <f t="shared" si="124"/>
        <v>л/с №0000000095820</v>
      </c>
      <c r="E3832" t="str">
        <f t="shared" si="125"/>
        <v>Начисление услуг 00000011387 от 31.10.2024 23:59:59</v>
      </c>
    </row>
    <row r="3833" spans="1:5" x14ac:dyDescent="0.3">
      <c r="A3833" s="148" t="s">
        <v>300</v>
      </c>
      <c r="B3833" s="148" t="s">
        <v>301</v>
      </c>
      <c r="C3833" s="149">
        <v>136.68</v>
      </c>
      <c r="D3833" t="str">
        <f t="shared" si="124"/>
        <v>Начисление услуг 00000011387 от 31.10.2024 23:59:59</v>
      </c>
      <c r="E3833" t="str">
        <f t="shared" si="125"/>
        <v>4МР/ДУ-3/ММ-51</v>
      </c>
    </row>
    <row r="3834" spans="1:5" x14ac:dyDescent="0.3">
      <c r="A3834" s="148" t="s">
        <v>904</v>
      </c>
      <c r="B3834" s="148"/>
      <c r="C3834" s="149">
        <v>136.68</v>
      </c>
      <c r="D3834" t="str">
        <f t="shared" si="124"/>
        <v>4МР/ДУ-3/ММ-51</v>
      </c>
      <c r="E3834" t="str">
        <f t="shared" si="125"/>
        <v>л/с №0000000095819</v>
      </c>
    </row>
    <row r="3835" spans="1:5" x14ac:dyDescent="0.3">
      <c r="A3835" s="150" t="s">
        <v>680</v>
      </c>
      <c r="B3835" s="150"/>
      <c r="C3835" s="149">
        <v>136.68</v>
      </c>
      <c r="D3835" t="str">
        <f t="shared" si="124"/>
        <v>л/с №0000000095819</v>
      </c>
      <c r="E3835" t="str">
        <f t="shared" si="125"/>
        <v>Начисление услуг 00000011387 от 31.10.2024 23:59:59</v>
      </c>
    </row>
    <row r="3836" spans="1:5" x14ac:dyDescent="0.3">
      <c r="A3836" s="148" t="s">
        <v>302</v>
      </c>
      <c r="B3836" s="148" t="s">
        <v>303</v>
      </c>
      <c r="C3836" s="149">
        <v>136.68</v>
      </c>
      <c r="D3836" t="str">
        <f t="shared" si="124"/>
        <v>Начисление услуг 00000011387 от 31.10.2024 23:59:59</v>
      </c>
      <c r="E3836" t="str">
        <f t="shared" si="125"/>
        <v>4МР/ДУ-3/ММ-52</v>
      </c>
    </row>
    <row r="3837" spans="1:5" x14ac:dyDescent="0.3">
      <c r="A3837" s="148" t="s">
        <v>904</v>
      </c>
      <c r="B3837" s="148"/>
      <c r="C3837" s="149">
        <v>136.68</v>
      </c>
      <c r="D3837" t="str">
        <f t="shared" si="124"/>
        <v>4МР/ДУ-3/ММ-52</v>
      </c>
      <c r="E3837" t="str">
        <f t="shared" si="125"/>
        <v>л/с №0000000103551</v>
      </c>
    </row>
    <row r="3838" spans="1:5" x14ac:dyDescent="0.3">
      <c r="A3838" s="150" t="s">
        <v>681</v>
      </c>
      <c r="B3838" s="150"/>
      <c r="C3838" s="149">
        <v>136.68</v>
      </c>
      <c r="D3838" t="str">
        <f t="shared" si="124"/>
        <v>л/с №0000000103551</v>
      </c>
      <c r="E3838" t="str">
        <f t="shared" si="125"/>
        <v>Начисление услуг 00000011387 от 31.10.2024 23:59:59</v>
      </c>
    </row>
    <row r="3839" spans="1:5" x14ac:dyDescent="0.3">
      <c r="A3839" s="148" t="s">
        <v>304</v>
      </c>
      <c r="B3839" s="148" t="s">
        <v>305</v>
      </c>
      <c r="C3839" s="149">
        <v>136.68</v>
      </c>
      <c r="D3839" t="str">
        <f t="shared" si="124"/>
        <v>Начисление услуг 00000011387 от 31.10.2024 23:59:59</v>
      </c>
      <c r="E3839" t="str">
        <f t="shared" si="125"/>
        <v>4МР/ДУ-3/ММ-53</v>
      </c>
    </row>
    <row r="3840" spans="1:5" x14ac:dyDescent="0.3">
      <c r="A3840" s="148" t="s">
        <v>904</v>
      </c>
      <c r="B3840" s="148"/>
      <c r="C3840" s="149">
        <v>136.68</v>
      </c>
      <c r="D3840" t="str">
        <f t="shared" si="124"/>
        <v>4МР/ДУ-3/ММ-53</v>
      </c>
      <c r="E3840" t="str">
        <f t="shared" si="125"/>
        <v>л/с №0000000104548</v>
      </c>
    </row>
    <row r="3841" spans="1:5" x14ac:dyDescent="0.3">
      <c r="A3841" s="150" t="s">
        <v>682</v>
      </c>
      <c r="B3841" s="150"/>
      <c r="C3841" s="149">
        <v>136.68</v>
      </c>
      <c r="D3841" t="str">
        <f t="shared" si="124"/>
        <v>л/с №0000000104548</v>
      </c>
      <c r="E3841" t="str">
        <f t="shared" si="125"/>
        <v>Начисление услуг 00000011387 от 31.10.2024 23:59:59</v>
      </c>
    </row>
    <row r="3842" spans="1:5" x14ac:dyDescent="0.3">
      <c r="A3842" s="148" t="s">
        <v>306</v>
      </c>
      <c r="B3842" s="148" t="s">
        <v>307</v>
      </c>
      <c r="C3842" s="149">
        <v>136.68</v>
      </c>
      <c r="D3842" t="str">
        <f t="shared" si="124"/>
        <v>Начисление услуг 00000011387 от 31.10.2024 23:59:59</v>
      </c>
      <c r="E3842" t="str">
        <f t="shared" si="125"/>
        <v>4МР/ДУ-3/ММ-54</v>
      </c>
    </row>
    <row r="3843" spans="1:5" x14ac:dyDescent="0.3">
      <c r="A3843" s="148" t="s">
        <v>904</v>
      </c>
      <c r="B3843" s="148"/>
      <c r="C3843" s="149">
        <v>136.68</v>
      </c>
      <c r="D3843" t="str">
        <f t="shared" si="124"/>
        <v>4МР/ДУ-3/ММ-54</v>
      </c>
      <c r="E3843" t="str">
        <f t="shared" si="125"/>
        <v>л/с №0000000093131</v>
      </c>
    </row>
    <row r="3844" spans="1:5" x14ac:dyDescent="0.3">
      <c r="A3844" s="150" t="s">
        <v>683</v>
      </c>
      <c r="B3844" s="150"/>
      <c r="C3844" s="149">
        <v>136.68</v>
      </c>
      <c r="D3844" t="str">
        <f t="shared" si="124"/>
        <v>л/с №0000000093131</v>
      </c>
      <c r="E3844" t="str">
        <f t="shared" si="125"/>
        <v>Начисление услуг 00000011387 от 31.10.2024 23:59:59</v>
      </c>
    </row>
    <row r="3845" spans="1:5" x14ac:dyDescent="0.3">
      <c r="A3845" s="148" t="s">
        <v>308</v>
      </c>
      <c r="B3845" s="148" t="s">
        <v>309</v>
      </c>
      <c r="C3845" s="149">
        <v>136.68</v>
      </c>
      <c r="D3845" t="str">
        <f t="shared" si="124"/>
        <v>Начисление услуг 00000011387 от 31.10.2024 23:59:59</v>
      </c>
      <c r="E3845" t="str">
        <f t="shared" si="125"/>
        <v>4МР/ДУ-3/ММ-55</v>
      </c>
    </row>
    <row r="3846" spans="1:5" x14ac:dyDescent="0.3">
      <c r="A3846" s="148" t="s">
        <v>904</v>
      </c>
      <c r="B3846" s="148"/>
      <c r="C3846" s="149">
        <v>136.68</v>
      </c>
      <c r="D3846" t="str">
        <f t="shared" si="124"/>
        <v>4МР/ДУ-3/ММ-55</v>
      </c>
      <c r="E3846" t="str">
        <f t="shared" si="125"/>
        <v>л/с №0000000123376</v>
      </c>
    </row>
    <row r="3847" spans="1:5" x14ac:dyDescent="0.3">
      <c r="A3847" s="150" t="s">
        <v>684</v>
      </c>
      <c r="B3847" s="150"/>
      <c r="C3847" s="149">
        <v>136.68</v>
      </c>
      <c r="D3847" t="str">
        <f t="shared" si="124"/>
        <v>л/с №0000000123376</v>
      </c>
      <c r="E3847" t="str">
        <f t="shared" si="125"/>
        <v>Начисление услуг 00000011387 от 31.10.2024 23:59:59</v>
      </c>
    </row>
    <row r="3848" spans="1:5" x14ac:dyDescent="0.3">
      <c r="A3848" s="148" t="s">
        <v>310</v>
      </c>
      <c r="B3848" s="148" t="s">
        <v>311</v>
      </c>
      <c r="C3848" s="149">
        <v>136.68</v>
      </c>
      <c r="D3848" t="str">
        <f t="shared" si="124"/>
        <v>Начисление услуг 00000011387 от 31.10.2024 23:59:59</v>
      </c>
      <c r="E3848" t="str">
        <f t="shared" si="125"/>
        <v>4МР/ДУ-3-ММ-56</v>
      </c>
    </row>
    <row r="3849" spans="1:5" x14ac:dyDescent="0.3">
      <c r="A3849" s="148" t="s">
        <v>904</v>
      </c>
      <c r="B3849" s="148"/>
      <c r="C3849" s="149">
        <v>136.68</v>
      </c>
      <c r="D3849" t="str">
        <f t="shared" si="124"/>
        <v>4МР/ДУ-3-ММ-56</v>
      </c>
      <c r="E3849" t="str">
        <f t="shared" si="125"/>
        <v>л/с №0000000092493</v>
      </c>
    </row>
    <row r="3850" spans="1:5" x14ac:dyDescent="0.3">
      <c r="A3850" s="150" t="s">
        <v>685</v>
      </c>
      <c r="B3850" s="150"/>
      <c r="C3850" s="149">
        <v>136.68</v>
      </c>
      <c r="D3850" t="str">
        <f t="shared" si="124"/>
        <v>л/с №0000000092493</v>
      </c>
      <c r="E3850" t="str">
        <f t="shared" si="125"/>
        <v>Начисление услуг 00000011387 от 31.10.2024 23:59:59</v>
      </c>
    </row>
    <row r="3851" spans="1:5" x14ac:dyDescent="0.3">
      <c r="A3851" s="148" t="s">
        <v>312</v>
      </c>
      <c r="B3851" s="148" t="s">
        <v>313</v>
      </c>
      <c r="C3851" s="149">
        <v>136.68</v>
      </c>
      <c r="D3851" t="str">
        <f t="shared" si="124"/>
        <v>Начисление услуг 00000011387 от 31.10.2024 23:59:59</v>
      </c>
      <c r="E3851" t="str">
        <f t="shared" si="125"/>
        <v>4МР/ДУ-3/ММ-57</v>
      </c>
    </row>
    <row r="3852" spans="1:5" x14ac:dyDescent="0.3">
      <c r="A3852" s="148" t="s">
        <v>904</v>
      </c>
      <c r="B3852" s="148"/>
      <c r="C3852" s="149">
        <v>136.68</v>
      </c>
      <c r="D3852" t="str">
        <f t="shared" si="124"/>
        <v>4МР/ДУ-3/ММ-57</v>
      </c>
      <c r="E3852" t="str">
        <f t="shared" si="125"/>
        <v>л/с №0000000095838</v>
      </c>
    </row>
    <row r="3853" spans="1:5" x14ac:dyDescent="0.3">
      <c r="A3853" s="150" t="s">
        <v>686</v>
      </c>
      <c r="B3853" s="150"/>
      <c r="C3853" s="149">
        <v>136.68</v>
      </c>
      <c r="D3853" t="str">
        <f t="shared" si="124"/>
        <v>л/с №0000000095838</v>
      </c>
      <c r="E3853" t="str">
        <f t="shared" si="125"/>
        <v>Начисление услуг 00000011387 от 31.10.2024 23:59:59</v>
      </c>
    </row>
    <row r="3854" spans="1:5" x14ac:dyDescent="0.3">
      <c r="A3854" s="148" t="s">
        <v>314</v>
      </c>
      <c r="B3854" s="148" t="s">
        <v>315</v>
      </c>
      <c r="C3854" s="149">
        <v>136.68</v>
      </c>
      <c r="D3854" t="str">
        <f t="shared" si="124"/>
        <v>Начисление услуг 00000011387 от 31.10.2024 23:59:59</v>
      </c>
      <c r="E3854" t="str">
        <f t="shared" si="125"/>
        <v>4МР/ДУ-3-ММ-58</v>
      </c>
    </row>
    <row r="3855" spans="1:5" x14ac:dyDescent="0.3">
      <c r="A3855" s="148" t="s">
        <v>904</v>
      </c>
      <c r="B3855" s="148"/>
      <c r="C3855" s="149">
        <v>136.68</v>
      </c>
      <c r="D3855" t="str">
        <f t="shared" si="124"/>
        <v>4МР/ДУ-3-ММ-58</v>
      </c>
      <c r="E3855" t="str">
        <f t="shared" si="125"/>
        <v>л/с №0000000094412</v>
      </c>
    </row>
    <row r="3856" spans="1:5" x14ac:dyDescent="0.3">
      <c r="A3856" s="150" t="s">
        <v>687</v>
      </c>
      <c r="B3856" s="150"/>
      <c r="C3856" s="149">
        <v>136.68</v>
      </c>
      <c r="D3856" t="str">
        <f t="shared" si="124"/>
        <v>л/с №0000000094412</v>
      </c>
      <c r="E3856" t="str">
        <f t="shared" si="125"/>
        <v>Начисление услуг 00000011387 от 31.10.2024 23:59:59</v>
      </c>
    </row>
    <row r="3857" spans="1:5" x14ac:dyDescent="0.3">
      <c r="A3857" s="148" t="s">
        <v>316</v>
      </c>
      <c r="B3857" s="148" t="s">
        <v>317</v>
      </c>
      <c r="C3857" s="149">
        <v>136.68</v>
      </c>
      <c r="D3857" t="str">
        <f t="shared" si="124"/>
        <v>Начисление услуг 00000011387 от 31.10.2024 23:59:59</v>
      </c>
      <c r="E3857" t="str">
        <f t="shared" si="125"/>
        <v>4МР/ДУ-3/ММ-59/ВТОР1</v>
      </c>
    </row>
    <row r="3858" spans="1:5" x14ac:dyDescent="0.3">
      <c r="A3858" s="148" t="s">
        <v>904</v>
      </c>
      <c r="B3858" s="148"/>
      <c r="C3858" s="149">
        <v>136.68</v>
      </c>
      <c r="D3858" t="str">
        <f t="shared" si="124"/>
        <v>4МР/ДУ-3/ММ-59/ВТОР1</v>
      </c>
      <c r="E3858" t="str">
        <f t="shared" si="125"/>
        <v>л/с №0000000089484</v>
      </c>
    </row>
    <row r="3859" spans="1:5" x14ac:dyDescent="0.3">
      <c r="A3859" s="150" t="s">
        <v>688</v>
      </c>
      <c r="B3859" s="150"/>
      <c r="C3859" s="149">
        <v>136.68</v>
      </c>
      <c r="D3859" t="str">
        <f t="shared" si="124"/>
        <v>л/с №0000000089484</v>
      </c>
      <c r="E3859" t="str">
        <f t="shared" si="125"/>
        <v>Начисление услуг 00000011387 от 31.10.2024 23:59:59</v>
      </c>
    </row>
    <row r="3860" spans="1:5" x14ac:dyDescent="0.3">
      <c r="A3860" s="148" t="s">
        <v>318</v>
      </c>
      <c r="B3860" s="148" t="s">
        <v>319</v>
      </c>
      <c r="C3860" s="149">
        <v>136.68</v>
      </c>
      <c r="D3860" t="str">
        <f t="shared" si="124"/>
        <v>Начисление услуг 00000011387 от 31.10.2024 23:59:59</v>
      </c>
      <c r="E3860" t="str">
        <f t="shared" si="125"/>
        <v>4МР/ДУ-3/ММ-06</v>
      </c>
    </row>
    <row r="3861" spans="1:5" x14ac:dyDescent="0.3">
      <c r="A3861" s="148" t="s">
        <v>904</v>
      </c>
      <c r="B3861" s="148"/>
      <c r="C3861" s="149">
        <v>136.68</v>
      </c>
      <c r="D3861" t="str">
        <f t="shared" si="124"/>
        <v>4МР/ДУ-3/ММ-06</v>
      </c>
      <c r="E3861" t="str">
        <f t="shared" si="125"/>
        <v>л/с №0000000094413</v>
      </c>
    </row>
    <row r="3862" spans="1:5" x14ac:dyDescent="0.3">
      <c r="A3862" s="150" t="s">
        <v>689</v>
      </c>
      <c r="B3862" s="150"/>
      <c r="C3862" s="149">
        <v>136.68</v>
      </c>
      <c r="D3862" t="str">
        <f t="shared" si="124"/>
        <v>л/с №0000000094413</v>
      </c>
      <c r="E3862" t="str">
        <f t="shared" si="125"/>
        <v>Начисление услуг 00000011387 от 31.10.2024 23:59:59</v>
      </c>
    </row>
    <row r="3863" spans="1:5" x14ac:dyDescent="0.3">
      <c r="A3863" s="148" t="s">
        <v>320</v>
      </c>
      <c r="B3863" s="148" t="s">
        <v>321</v>
      </c>
      <c r="C3863" s="149">
        <v>136.68</v>
      </c>
      <c r="D3863" t="str">
        <f t="shared" si="124"/>
        <v>Начисление услуг 00000011387 от 31.10.2024 23:59:59</v>
      </c>
      <c r="E3863" t="str">
        <f t="shared" si="125"/>
        <v>4МР/ДУ-3/ММ-60/ВТОР1</v>
      </c>
    </row>
    <row r="3864" spans="1:5" x14ac:dyDescent="0.3">
      <c r="A3864" s="148" t="s">
        <v>904</v>
      </c>
      <c r="B3864" s="148"/>
      <c r="C3864" s="149">
        <v>136.68</v>
      </c>
      <c r="D3864" t="str">
        <f t="shared" si="124"/>
        <v>4МР/ДУ-3/ММ-60/ВТОР1</v>
      </c>
      <c r="E3864" t="str">
        <f t="shared" si="125"/>
        <v>л/с №0000000153936</v>
      </c>
    </row>
    <row r="3865" spans="1:5" x14ac:dyDescent="0.3">
      <c r="A3865" s="150" t="s">
        <v>690</v>
      </c>
      <c r="B3865" s="150"/>
      <c r="C3865" s="149">
        <v>136.68</v>
      </c>
      <c r="D3865" t="str">
        <f t="shared" si="124"/>
        <v>л/с №0000000153936</v>
      </c>
      <c r="E3865" t="str">
        <f t="shared" si="125"/>
        <v>Начисление услуг 00000011387 от 31.10.2024 23:59:59</v>
      </c>
    </row>
    <row r="3866" spans="1:5" x14ac:dyDescent="0.3">
      <c r="A3866" s="148" t="s">
        <v>322</v>
      </c>
      <c r="B3866" s="148" t="s">
        <v>323</v>
      </c>
      <c r="C3866" s="149">
        <v>136.68</v>
      </c>
      <c r="D3866" t="str">
        <f t="shared" si="124"/>
        <v>Начисление услуг 00000011387 от 31.10.2024 23:59:59</v>
      </c>
      <c r="E3866" t="str">
        <f t="shared" si="125"/>
        <v>4МР/ДУ/-3-ММ-61 ВТОР</v>
      </c>
    </row>
    <row r="3867" spans="1:5" x14ac:dyDescent="0.3">
      <c r="A3867" s="148" t="s">
        <v>904</v>
      </c>
      <c r="B3867" s="148"/>
      <c r="C3867" s="149">
        <v>136.68</v>
      </c>
      <c r="D3867" t="str">
        <f t="shared" si="124"/>
        <v>4МР/ДУ/-3-ММ-61 ВТОР</v>
      </c>
      <c r="E3867" t="str">
        <f t="shared" si="125"/>
        <v>л/с №0000000153937</v>
      </c>
    </row>
    <row r="3868" spans="1:5" x14ac:dyDescent="0.3">
      <c r="A3868" s="150" t="s">
        <v>691</v>
      </c>
      <c r="B3868" s="150"/>
      <c r="C3868" s="149">
        <v>136.68</v>
      </c>
      <c r="D3868" t="str">
        <f t="shared" si="124"/>
        <v>л/с №0000000153937</v>
      </c>
      <c r="E3868" t="str">
        <f t="shared" si="125"/>
        <v>Начисление услуг 00000011387 от 31.10.2024 23:59:59</v>
      </c>
    </row>
    <row r="3869" spans="1:5" x14ac:dyDescent="0.3">
      <c r="A3869" s="148" t="s">
        <v>324</v>
      </c>
      <c r="B3869" s="148" t="s">
        <v>325</v>
      </c>
      <c r="C3869" s="149">
        <v>136.68</v>
      </c>
      <c r="D3869" t="str">
        <f t="shared" si="124"/>
        <v>Начисление услуг 00000011387 от 31.10.2024 23:59:59</v>
      </c>
      <c r="E3869" t="str">
        <f t="shared" si="125"/>
        <v>4МР/ДУ/-3-ММ-62 ВТОР</v>
      </c>
    </row>
    <row r="3870" spans="1:5" x14ac:dyDescent="0.3">
      <c r="A3870" s="148" t="s">
        <v>904</v>
      </c>
      <c r="B3870" s="148"/>
      <c r="C3870" s="149">
        <v>136.68</v>
      </c>
      <c r="D3870" t="str">
        <f t="shared" si="124"/>
        <v>4МР/ДУ/-3-ММ-62 ВТОР</v>
      </c>
      <c r="E3870" t="str">
        <f t="shared" si="125"/>
        <v>л/с №0000000089519</v>
      </c>
    </row>
    <row r="3871" spans="1:5" x14ac:dyDescent="0.3">
      <c r="A3871" s="150" t="s">
        <v>692</v>
      </c>
      <c r="B3871" s="150"/>
      <c r="C3871" s="149">
        <v>136.68</v>
      </c>
      <c r="D3871" t="str">
        <f t="shared" si="124"/>
        <v>л/с №0000000089519</v>
      </c>
      <c r="E3871" t="str">
        <f t="shared" si="125"/>
        <v>Начисление услуг 00000011387 от 31.10.2024 23:59:59</v>
      </c>
    </row>
    <row r="3872" spans="1:5" x14ac:dyDescent="0.3">
      <c r="A3872" s="148" t="s">
        <v>326</v>
      </c>
      <c r="B3872" s="148" t="s">
        <v>327</v>
      </c>
      <c r="C3872" s="149">
        <v>136.68</v>
      </c>
      <c r="D3872" t="str">
        <f t="shared" si="124"/>
        <v>Начисление услуг 00000011387 от 31.10.2024 23:59:59</v>
      </c>
      <c r="E3872" t="str">
        <f t="shared" si="125"/>
        <v>4МР/ДУ-3/ММ-63</v>
      </c>
    </row>
    <row r="3873" spans="1:5" x14ac:dyDescent="0.3">
      <c r="A3873" s="148" t="s">
        <v>904</v>
      </c>
      <c r="B3873" s="148"/>
      <c r="C3873" s="149">
        <v>136.68</v>
      </c>
      <c r="D3873" t="str">
        <f t="shared" si="124"/>
        <v>4МР/ДУ-3/ММ-63</v>
      </c>
      <c r="E3873" t="str">
        <f t="shared" si="125"/>
        <v>л/с №0000000089520</v>
      </c>
    </row>
    <row r="3874" spans="1:5" x14ac:dyDescent="0.3">
      <c r="A3874" s="150" t="s">
        <v>693</v>
      </c>
      <c r="B3874" s="150"/>
      <c r="C3874" s="149">
        <v>136.68</v>
      </c>
      <c r="D3874" t="str">
        <f t="shared" si="124"/>
        <v>л/с №0000000089520</v>
      </c>
      <c r="E3874" t="str">
        <f t="shared" si="125"/>
        <v>Начисление услуг 00000011387 от 31.10.2024 23:59:59</v>
      </c>
    </row>
    <row r="3875" spans="1:5" x14ac:dyDescent="0.3">
      <c r="A3875" s="148" t="s">
        <v>328</v>
      </c>
      <c r="B3875" s="148" t="s">
        <v>329</v>
      </c>
      <c r="C3875" s="149">
        <v>136.68</v>
      </c>
      <c r="D3875" t="str">
        <f t="shared" si="124"/>
        <v>Начисление услуг 00000011387 от 31.10.2024 23:59:59</v>
      </c>
      <c r="E3875" t="str">
        <f t="shared" si="125"/>
        <v>4МР/ДУ-3/ММ-64</v>
      </c>
    </row>
    <row r="3876" spans="1:5" x14ac:dyDescent="0.3">
      <c r="A3876" s="148" t="s">
        <v>904</v>
      </c>
      <c r="B3876" s="148"/>
      <c r="C3876" s="149">
        <v>136.68</v>
      </c>
      <c r="D3876" t="str">
        <f t="shared" si="124"/>
        <v>4МР/ДУ-3/ММ-64</v>
      </c>
      <c r="E3876" t="str">
        <f t="shared" si="125"/>
        <v>л/с №0000000104521</v>
      </c>
    </row>
    <row r="3877" spans="1:5" x14ac:dyDescent="0.3">
      <c r="A3877" s="150" t="s">
        <v>694</v>
      </c>
      <c r="B3877" s="150"/>
      <c r="C3877" s="149">
        <v>136.68</v>
      </c>
      <c r="D3877" t="str">
        <f t="shared" si="124"/>
        <v>л/с №0000000104521</v>
      </c>
      <c r="E3877" t="str">
        <f t="shared" si="125"/>
        <v>Начисление услуг 00000011387 от 31.10.2024 23:59:59</v>
      </c>
    </row>
    <row r="3878" spans="1:5" x14ac:dyDescent="0.3">
      <c r="A3878" s="148" t="s">
        <v>330</v>
      </c>
      <c r="B3878" s="148" t="s">
        <v>331</v>
      </c>
      <c r="C3878" s="149">
        <v>136.68</v>
      </c>
      <c r="D3878" t="str">
        <f t="shared" si="124"/>
        <v>Начисление услуг 00000011387 от 31.10.2024 23:59:59</v>
      </c>
      <c r="E3878" t="str">
        <f t="shared" si="125"/>
        <v>4МР/ДУ-3/ММ-65</v>
      </c>
    </row>
    <row r="3879" spans="1:5" x14ac:dyDescent="0.3">
      <c r="A3879" s="148" t="s">
        <v>904</v>
      </c>
      <c r="B3879" s="148"/>
      <c r="C3879" s="149">
        <v>136.68</v>
      </c>
      <c r="D3879" t="str">
        <f t="shared" si="124"/>
        <v>4МР/ДУ-3/ММ-65</v>
      </c>
      <c r="E3879" t="str">
        <f t="shared" si="125"/>
        <v>л/с №0000000089521</v>
      </c>
    </row>
    <row r="3880" spans="1:5" x14ac:dyDescent="0.3">
      <c r="A3880" s="150" t="s">
        <v>695</v>
      </c>
      <c r="B3880" s="150"/>
      <c r="C3880" s="149">
        <v>136.68</v>
      </c>
      <c r="D3880" t="str">
        <f t="shared" si="124"/>
        <v>л/с №0000000089521</v>
      </c>
      <c r="E3880" t="str">
        <f t="shared" si="125"/>
        <v>Начисление услуг 00000011387 от 31.10.2024 23:59:59</v>
      </c>
    </row>
    <row r="3881" spans="1:5" x14ac:dyDescent="0.3">
      <c r="A3881" s="148" t="s">
        <v>332</v>
      </c>
      <c r="B3881" s="148" t="s">
        <v>333</v>
      </c>
      <c r="C3881" s="149">
        <v>136.68</v>
      </c>
      <c r="D3881" t="str">
        <f t="shared" si="124"/>
        <v>Начисление услуг 00000011387 от 31.10.2024 23:59:59</v>
      </c>
      <c r="E3881" t="str">
        <f t="shared" si="125"/>
        <v>4МР/ДУ-3/ММ-66</v>
      </c>
    </row>
    <row r="3882" spans="1:5" x14ac:dyDescent="0.3">
      <c r="A3882" s="148" t="s">
        <v>904</v>
      </c>
      <c r="B3882" s="148"/>
      <c r="C3882" s="149">
        <v>136.68</v>
      </c>
      <c r="D3882" t="str">
        <f t="shared" si="124"/>
        <v>4МР/ДУ-3/ММ-66</v>
      </c>
      <c r="E3882" t="str">
        <f t="shared" si="125"/>
        <v>л/с №0000000091693</v>
      </c>
    </row>
    <row r="3883" spans="1:5" x14ac:dyDescent="0.3">
      <c r="A3883" s="150" t="s">
        <v>696</v>
      </c>
      <c r="B3883" s="150"/>
      <c r="C3883" s="149">
        <v>136.68</v>
      </c>
      <c r="D3883" t="str">
        <f t="shared" si="124"/>
        <v>л/с №0000000091693</v>
      </c>
      <c r="E3883" t="str">
        <f t="shared" si="125"/>
        <v>Начисление услуг 00000011387 от 31.10.2024 23:59:59</v>
      </c>
    </row>
    <row r="3884" spans="1:5" x14ac:dyDescent="0.3">
      <c r="A3884" s="148" t="s">
        <v>334</v>
      </c>
      <c r="B3884" s="148" t="s">
        <v>335</v>
      </c>
      <c r="C3884" s="149">
        <v>136.68</v>
      </c>
      <c r="D3884" t="str">
        <f t="shared" si="124"/>
        <v>Начисление услуг 00000011387 от 31.10.2024 23:59:59</v>
      </c>
      <c r="E3884" t="str">
        <f t="shared" si="125"/>
        <v>4МР/ДУ-3/ММ-67</v>
      </c>
    </row>
    <row r="3885" spans="1:5" x14ac:dyDescent="0.3">
      <c r="A3885" s="148" t="s">
        <v>904</v>
      </c>
      <c r="B3885" s="148"/>
      <c r="C3885" s="149">
        <v>136.68</v>
      </c>
      <c r="D3885" t="str">
        <f t="shared" si="124"/>
        <v>4МР/ДУ-3/ММ-67</v>
      </c>
      <c r="E3885" t="str">
        <f t="shared" si="125"/>
        <v>л/с №0000000089522</v>
      </c>
    </row>
    <row r="3886" spans="1:5" x14ac:dyDescent="0.3">
      <c r="A3886" s="150" t="s">
        <v>697</v>
      </c>
      <c r="B3886" s="150"/>
      <c r="C3886" s="149">
        <v>136.68</v>
      </c>
      <c r="D3886" t="str">
        <f t="shared" si="124"/>
        <v>л/с №0000000089522</v>
      </c>
      <c r="E3886" t="str">
        <f t="shared" si="125"/>
        <v>Начисление услуг 00000011387 от 31.10.2024 23:59:59</v>
      </c>
    </row>
    <row r="3887" spans="1:5" x14ac:dyDescent="0.3">
      <c r="A3887" s="148" t="s">
        <v>336</v>
      </c>
      <c r="B3887" s="148" t="s">
        <v>337</v>
      </c>
      <c r="C3887" s="149">
        <v>136.68</v>
      </c>
      <c r="D3887" t="str">
        <f t="shared" si="124"/>
        <v>Начисление услуг 00000011387 от 31.10.2024 23:59:59</v>
      </c>
      <c r="E3887" t="str">
        <f t="shared" si="125"/>
        <v>4МР/ДУ-3/ММ-68</v>
      </c>
    </row>
    <row r="3888" spans="1:5" x14ac:dyDescent="0.3">
      <c r="A3888" s="148" t="s">
        <v>904</v>
      </c>
      <c r="B3888" s="148"/>
      <c r="C3888" s="149">
        <v>136.68</v>
      </c>
      <c r="D3888" t="str">
        <f t="shared" ref="D3888:D3951" si="126">A3889</f>
        <v>4МР/ДУ-3/ММ-68</v>
      </c>
      <c r="E3888" t="str">
        <f t="shared" ref="E3888:E3951" si="127">A3890</f>
        <v>л/с №0000000089523</v>
      </c>
    </row>
    <row r="3889" spans="1:5" x14ac:dyDescent="0.3">
      <c r="A3889" s="150" t="s">
        <v>698</v>
      </c>
      <c r="B3889" s="150"/>
      <c r="C3889" s="149">
        <v>136.68</v>
      </c>
      <c r="D3889" t="str">
        <f t="shared" si="126"/>
        <v>л/с №0000000089523</v>
      </c>
      <c r="E3889" t="str">
        <f t="shared" si="127"/>
        <v>Начисление услуг 00000011387 от 31.10.2024 23:59:59</v>
      </c>
    </row>
    <row r="3890" spans="1:5" x14ac:dyDescent="0.3">
      <c r="A3890" s="148" t="s">
        <v>338</v>
      </c>
      <c r="B3890" s="148" t="s">
        <v>339</v>
      </c>
      <c r="C3890" s="149">
        <v>136.68</v>
      </c>
      <c r="D3890" t="str">
        <f t="shared" si="126"/>
        <v>Начисление услуг 00000011387 от 31.10.2024 23:59:59</v>
      </c>
      <c r="E3890" t="str">
        <f t="shared" si="127"/>
        <v>4МР/ДУ-3/ММ-69</v>
      </c>
    </row>
    <row r="3891" spans="1:5" x14ac:dyDescent="0.3">
      <c r="A3891" s="148" t="s">
        <v>904</v>
      </c>
      <c r="B3891" s="148"/>
      <c r="C3891" s="149">
        <v>136.68</v>
      </c>
      <c r="D3891" t="str">
        <f t="shared" si="126"/>
        <v>4МР/ДУ-3/ММ-69</v>
      </c>
      <c r="E3891" t="str">
        <f t="shared" si="127"/>
        <v>л/с №0000000089485</v>
      </c>
    </row>
    <row r="3892" spans="1:5" x14ac:dyDescent="0.3">
      <c r="A3892" s="150" t="s">
        <v>699</v>
      </c>
      <c r="B3892" s="150"/>
      <c r="C3892" s="149">
        <v>136.68</v>
      </c>
      <c r="D3892" t="str">
        <f t="shared" si="126"/>
        <v>л/с №0000000089485</v>
      </c>
      <c r="E3892" t="str">
        <f t="shared" si="127"/>
        <v>Начисление услуг 00000011387 от 31.10.2024 23:59:59</v>
      </c>
    </row>
    <row r="3893" spans="1:5" x14ac:dyDescent="0.3">
      <c r="A3893" s="148" t="s">
        <v>340</v>
      </c>
      <c r="B3893" s="148" t="s">
        <v>341</v>
      </c>
      <c r="C3893" s="149">
        <v>136.68</v>
      </c>
      <c r="D3893" t="str">
        <f t="shared" si="126"/>
        <v>Начисление услуг 00000011387 от 31.10.2024 23:59:59</v>
      </c>
      <c r="E3893" t="str">
        <f t="shared" si="127"/>
        <v>4МР/ДУ-3/ММ-07</v>
      </c>
    </row>
    <row r="3894" spans="1:5" x14ac:dyDescent="0.3">
      <c r="A3894" s="148" t="s">
        <v>904</v>
      </c>
      <c r="B3894" s="148"/>
      <c r="C3894" s="149">
        <v>136.68</v>
      </c>
      <c r="D3894" t="str">
        <f t="shared" si="126"/>
        <v>4МР/ДУ-3/ММ-07</v>
      </c>
      <c r="E3894" t="str">
        <f t="shared" si="127"/>
        <v>л/с №0000000089524</v>
      </c>
    </row>
    <row r="3895" spans="1:5" x14ac:dyDescent="0.3">
      <c r="A3895" s="150" t="s">
        <v>700</v>
      </c>
      <c r="B3895" s="150"/>
      <c r="C3895" s="149">
        <v>136.68</v>
      </c>
      <c r="D3895" t="str">
        <f t="shared" si="126"/>
        <v>л/с №0000000089524</v>
      </c>
      <c r="E3895" t="str">
        <f t="shared" si="127"/>
        <v>Начисление услуг 00000011387 от 31.10.2024 23:59:59</v>
      </c>
    </row>
    <row r="3896" spans="1:5" x14ac:dyDescent="0.3">
      <c r="A3896" s="148" t="s">
        <v>342</v>
      </c>
      <c r="B3896" s="148" t="s">
        <v>343</v>
      </c>
      <c r="C3896" s="149">
        <v>136.68</v>
      </c>
      <c r="D3896" t="str">
        <f t="shared" si="126"/>
        <v>Начисление услуг 00000011387 от 31.10.2024 23:59:59</v>
      </c>
      <c r="E3896" t="str">
        <f t="shared" si="127"/>
        <v>4МР/ДУ-3/ММ-70</v>
      </c>
    </row>
    <row r="3897" spans="1:5" x14ac:dyDescent="0.3">
      <c r="A3897" s="148" t="s">
        <v>904</v>
      </c>
      <c r="B3897" s="148"/>
      <c r="C3897" s="149">
        <v>136.68</v>
      </c>
      <c r="D3897" t="str">
        <f t="shared" si="126"/>
        <v>4МР/ДУ-3/ММ-70</v>
      </c>
      <c r="E3897" t="str">
        <f t="shared" si="127"/>
        <v>л/с №0000000089525</v>
      </c>
    </row>
    <row r="3898" spans="1:5" x14ac:dyDescent="0.3">
      <c r="A3898" s="150" t="s">
        <v>701</v>
      </c>
      <c r="B3898" s="150"/>
      <c r="C3898" s="149">
        <v>136.68</v>
      </c>
      <c r="D3898" t="str">
        <f t="shared" si="126"/>
        <v>л/с №0000000089525</v>
      </c>
      <c r="E3898" t="str">
        <f t="shared" si="127"/>
        <v>Начисление услуг 00000011387 от 31.10.2024 23:59:59</v>
      </c>
    </row>
    <row r="3899" spans="1:5" x14ac:dyDescent="0.3">
      <c r="A3899" s="148" t="s">
        <v>344</v>
      </c>
      <c r="B3899" s="148" t="s">
        <v>345</v>
      </c>
      <c r="C3899" s="149">
        <v>136.68</v>
      </c>
      <c r="D3899" t="str">
        <f t="shared" si="126"/>
        <v>Начисление услуг 00000011387 от 31.10.2024 23:59:59</v>
      </c>
      <c r="E3899" t="str">
        <f t="shared" si="127"/>
        <v>4МР/ДУ-3/ММ-71</v>
      </c>
    </row>
    <row r="3900" spans="1:5" x14ac:dyDescent="0.3">
      <c r="A3900" s="148" t="s">
        <v>904</v>
      </c>
      <c r="B3900" s="148"/>
      <c r="C3900" s="149">
        <v>136.68</v>
      </c>
      <c r="D3900" t="str">
        <f t="shared" si="126"/>
        <v>4МР/ДУ-3/ММ-71</v>
      </c>
      <c r="E3900" t="str">
        <f t="shared" si="127"/>
        <v>л/с №0000000089526</v>
      </c>
    </row>
    <row r="3901" spans="1:5" x14ac:dyDescent="0.3">
      <c r="A3901" s="150" t="s">
        <v>702</v>
      </c>
      <c r="B3901" s="150"/>
      <c r="C3901" s="149">
        <v>136.68</v>
      </c>
      <c r="D3901" t="str">
        <f t="shared" si="126"/>
        <v>л/с №0000000089526</v>
      </c>
      <c r="E3901" t="str">
        <f t="shared" si="127"/>
        <v>Начисление услуг 00000011387 от 31.10.2024 23:59:59</v>
      </c>
    </row>
    <row r="3902" spans="1:5" x14ac:dyDescent="0.3">
      <c r="A3902" s="148" t="s">
        <v>346</v>
      </c>
      <c r="B3902" s="148" t="s">
        <v>347</v>
      </c>
      <c r="C3902" s="149">
        <v>136.68</v>
      </c>
      <c r="D3902" t="str">
        <f t="shared" si="126"/>
        <v>Начисление услуг 00000011387 от 31.10.2024 23:59:59</v>
      </c>
      <c r="E3902" t="str">
        <f t="shared" si="127"/>
        <v>4МР/ДУ-3/ММ-72</v>
      </c>
    </row>
    <row r="3903" spans="1:5" x14ac:dyDescent="0.3">
      <c r="A3903" s="148" t="s">
        <v>904</v>
      </c>
      <c r="B3903" s="148"/>
      <c r="C3903" s="149">
        <v>136.68</v>
      </c>
      <c r="D3903" t="str">
        <f t="shared" si="126"/>
        <v>4МР/ДУ-3/ММ-72</v>
      </c>
      <c r="E3903" t="str">
        <f t="shared" si="127"/>
        <v>л/с №0000000089527</v>
      </c>
    </row>
    <row r="3904" spans="1:5" x14ac:dyDescent="0.3">
      <c r="A3904" s="150" t="s">
        <v>703</v>
      </c>
      <c r="B3904" s="150"/>
      <c r="C3904" s="149">
        <v>136.68</v>
      </c>
      <c r="D3904" t="str">
        <f t="shared" si="126"/>
        <v>л/с №0000000089527</v>
      </c>
      <c r="E3904" t="str">
        <f t="shared" si="127"/>
        <v>Начисление услуг 00000011387 от 31.10.2024 23:59:59</v>
      </c>
    </row>
    <row r="3905" spans="1:5" x14ac:dyDescent="0.3">
      <c r="A3905" s="148" t="s">
        <v>348</v>
      </c>
      <c r="B3905" s="148" t="s">
        <v>349</v>
      </c>
      <c r="C3905" s="149">
        <v>136.68</v>
      </c>
      <c r="D3905" t="str">
        <f t="shared" si="126"/>
        <v>Начисление услуг 00000011387 от 31.10.2024 23:59:59</v>
      </c>
      <c r="E3905" t="str">
        <f t="shared" si="127"/>
        <v>4МР/ДУ-3/ММ-73</v>
      </c>
    </row>
    <row r="3906" spans="1:5" x14ac:dyDescent="0.3">
      <c r="A3906" s="148" t="s">
        <v>904</v>
      </c>
      <c r="B3906" s="148"/>
      <c r="C3906" s="149">
        <v>136.68</v>
      </c>
      <c r="D3906" t="str">
        <f t="shared" si="126"/>
        <v>4МР/ДУ-3/ММ-73</v>
      </c>
      <c r="E3906" t="str">
        <f t="shared" si="127"/>
        <v>л/с №0000000095839</v>
      </c>
    </row>
    <row r="3907" spans="1:5" x14ac:dyDescent="0.3">
      <c r="A3907" s="150" t="s">
        <v>704</v>
      </c>
      <c r="B3907" s="150"/>
      <c r="C3907" s="149">
        <v>136.68</v>
      </c>
      <c r="D3907" t="str">
        <f t="shared" si="126"/>
        <v>л/с №0000000095839</v>
      </c>
      <c r="E3907" t="str">
        <f t="shared" si="127"/>
        <v>Начисление услуг 00000011387 от 31.10.2024 23:59:59</v>
      </c>
    </row>
    <row r="3908" spans="1:5" x14ac:dyDescent="0.3">
      <c r="A3908" s="148" t="s">
        <v>350</v>
      </c>
      <c r="B3908" s="148" t="s">
        <v>351</v>
      </c>
      <c r="C3908" s="149">
        <v>136.68</v>
      </c>
      <c r="D3908" t="str">
        <f t="shared" si="126"/>
        <v>Начисление услуг 00000011387 от 31.10.2024 23:59:59</v>
      </c>
      <c r="E3908" t="str">
        <f t="shared" si="127"/>
        <v>4МР/ДУ-3-ММ-74</v>
      </c>
    </row>
    <row r="3909" spans="1:5" x14ac:dyDescent="0.3">
      <c r="A3909" s="148" t="s">
        <v>904</v>
      </c>
      <c r="B3909" s="148"/>
      <c r="C3909" s="149">
        <v>136.68</v>
      </c>
      <c r="D3909" t="str">
        <f t="shared" si="126"/>
        <v>4МР/ДУ-3-ММ-74</v>
      </c>
      <c r="E3909" t="str">
        <f t="shared" si="127"/>
        <v>л/с №0000000095841</v>
      </c>
    </row>
    <row r="3910" spans="1:5" x14ac:dyDescent="0.3">
      <c r="A3910" s="150" t="s">
        <v>705</v>
      </c>
      <c r="B3910" s="150"/>
      <c r="C3910" s="149">
        <v>136.68</v>
      </c>
      <c r="D3910" t="str">
        <f t="shared" si="126"/>
        <v>л/с №0000000095841</v>
      </c>
      <c r="E3910" t="str">
        <f t="shared" si="127"/>
        <v>Начисление услуг 00000011387 от 31.10.2024 23:59:59</v>
      </c>
    </row>
    <row r="3911" spans="1:5" x14ac:dyDescent="0.3">
      <c r="A3911" s="148" t="s">
        <v>352</v>
      </c>
      <c r="B3911" s="148" t="s">
        <v>353</v>
      </c>
      <c r="C3911" s="149">
        <v>136.68</v>
      </c>
      <c r="D3911" t="str">
        <f t="shared" si="126"/>
        <v>Начисление услуг 00000011387 от 31.10.2024 23:59:59</v>
      </c>
      <c r="E3911" t="str">
        <f t="shared" si="127"/>
        <v>4МР/ДУ-3/ММ-75</v>
      </c>
    </row>
    <row r="3912" spans="1:5" x14ac:dyDescent="0.3">
      <c r="A3912" s="148" t="s">
        <v>904</v>
      </c>
      <c r="B3912" s="148"/>
      <c r="C3912" s="149">
        <v>136.68</v>
      </c>
      <c r="D3912" t="str">
        <f t="shared" si="126"/>
        <v>4МР/ДУ-3/ММ-75</v>
      </c>
      <c r="E3912" t="str">
        <f t="shared" si="127"/>
        <v>л/с №0000001155219</v>
      </c>
    </row>
    <row r="3913" spans="1:5" x14ac:dyDescent="0.3">
      <c r="A3913" s="150" t="s">
        <v>706</v>
      </c>
      <c r="B3913" s="150"/>
      <c r="C3913" s="149">
        <v>136.68</v>
      </c>
      <c r="D3913" t="str">
        <f t="shared" si="126"/>
        <v>л/с №0000001155219</v>
      </c>
      <c r="E3913" t="str">
        <f t="shared" si="127"/>
        <v>Начисление услуг 00000011387 от 31.10.2024 23:59:59</v>
      </c>
    </row>
    <row r="3914" spans="1:5" x14ac:dyDescent="0.3">
      <c r="A3914" s="148" t="s">
        <v>355</v>
      </c>
      <c r="B3914" s="148" t="s">
        <v>354</v>
      </c>
      <c r="C3914" s="149">
        <v>136.68</v>
      </c>
      <c r="D3914" t="str">
        <f t="shared" si="126"/>
        <v>Начисление услуг 00000011387 от 31.10.2024 23:59:59</v>
      </c>
      <c r="E3914" t="str">
        <f t="shared" si="127"/>
        <v>4МР/ДУ-3/ММ-76/Втор-1</v>
      </c>
    </row>
    <row r="3915" spans="1:5" x14ac:dyDescent="0.3">
      <c r="A3915" s="148" t="s">
        <v>904</v>
      </c>
      <c r="B3915" s="148"/>
      <c r="C3915" s="149">
        <v>136.68</v>
      </c>
      <c r="D3915" t="str">
        <f t="shared" si="126"/>
        <v>4МР/ДУ-3/ММ-76/Втор-1</v>
      </c>
      <c r="E3915" t="str">
        <f t="shared" si="127"/>
        <v>л/с №0000001156142</v>
      </c>
    </row>
    <row r="3916" spans="1:5" x14ac:dyDescent="0.3">
      <c r="A3916" s="150" t="s">
        <v>707</v>
      </c>
      <c r="B3916" s="150"/>
      <c r="C3916" s="149">
        <v>136.68</v>
      </c>
      <c r="D3916" t="str">
        <f t="shared" si="126"/>
        <v>л/с №0000001156142</v>
      </c>
      <c r="E3916" t="str">
        <f t="shared" si="127"/>
        <v>Начисление услуг 00000011387 от 31.10.2024 23:59:59</v>
      </c>
    </row>
    <row r="3917" spans="1:5" x14ac:dyDescent="0.3">
      <c r="A3917" s="148" t="s">
        <v>357</v>
      </c>
      <c r="B3917" s="148" t="s">
        <v>356</v>
      </c>
      <c r="C3917" s="149">
        <v>136.68</v>
      </c>
      <c r="D3917" t="str">
        <f t="shared" si="126"/>
        <v>Начисление услуг 00000011387 от 31.10.2024 23:59:59</v>
      </c>
      <c r="E3917" t="str">
        <f t="shared" si="127"/>
        <v>4МР/ДУ-3/ММ-77/Втор</v>
      </c>
    </row>
    <row r="3918" spans="1:5" x14ac:dyDescent="0.3">
      <c r="A3918" s="148" t="s">
        <v>904</v>
      </c>
      <c r="B3918" s="148"/>
      <c r="C3918" s="149">
        <v>136.68</v>
      </c>
      <c r="D3918" t="str">
        <f t="shared" si="126"/>
        <v>4МР/ДУ-3/ММ-77/Втор</v>
      </c>
      <c r="E3918" t="str">
        <f t="shared" si="127"/>
        <v>л/с №0000000115226</v>
      </c>
    </row>
    <row r="3919" spans="1:5" x14ac:dyDescent="0.3">
      <c r="A3919" s="150" t="s">
        <v>708</v>
      </c>
      <c r="B3919" s="150"/>
      <c r="C3919" s="149">
        <v>136.68</v>
      </c>
      <c r="D3919" t="str">
        <f t="shared" si="126"/>
        <v>л/с №0000000115226</v>
      </c>
      <c r="E3919" t="str">
        <f t="shared" si="127"/>
        <v>Начисление услуг 00000011387 от 31.10.2024 23:59:59</v>
      </c>
    </row>
    <row r="3920" spans="1:5" x14ac:dyDescent="0.3">
      <c r="A3920" s="148" t="s">
        <v>358</v>
      </c>
      <c r="B3920" s="148" t="s">
        <v>359</v>
      </c>
      <c r="C3920" s="149">
        <v>136.68</v>
      </c>
      <c r="D3920" t="str">
        <f t="shared" si="126"/>
        <v>Начисление услуг 00000011387 от 31.10.2024 23:59:59</v>
      </c>
      <c r="E3920" t="str">
        <f t="shared" si="127"/>
        <v>4МР/ДУ-3/ММ-78/ВТОР1</v>
      </c>
    </row>
    <row r="3921" spans="1:5" x14ac:dyDescent="0.3">
      <c r="A3921" s="148" t="s">
        <v>904</v>
      </c>
      <c r="B3921" s="148"/>
      <c r="C3921" s="149">
        <v>136.68</v>
      </c>
      <c r="D3921" t="str">
        <f t="shared" si="126"/>
        <v>4МР/ДУ-3/ММ-78/ВТОР1</v>
      </c>
      <c r="E3921" t="str">
        <f t="shared" si="127"/>
        <v>л/с №0000000113765</v>
      </c>
    </row>
    <row r="3922" spans="1:5" x14ac:dyDescent="0.3">
      <c r="A3922" s="150" t="s">
        <v>709</v>
      </c>
      <c r="B3922" s="150"/>
      <c r="C3922" s="149">
        <v>136.68</v>
      </c>
      <c r="D3922" t="str">
        <f t="shared" si="126"/>
        <v>л/с №0000000113765</v>
      </c>
      <c r="E3922" t="str">
        <f t="shared" si="127"/>
        <v>Начисление услуг 00000011387 от 31.10.2024 23:59:59</v>
      </c>
    </row>
    <row r="3923" spans="1:5" x14ac:dyDescent="0.3">
      <c r="A3923" s="148" t="s">
        <v>360</v>
      </c>
      <c r="B3923" s="148" t="s">
        <v>361</v>
      </c>
      <c r="C3923" s="149">
        <v>136.68</v>
      </c>
      <c r="D3923" t="str">
        <f t="shared" si="126"/>
        <v>Начисление услуг 00000011387 от 31.10.2024 23:59:59</v>
      </c>
      <c r="E3923" t="str">
        <f t="shared" si="127"/>
        <v>4МР/ДУ-3/ММ-79/ВТОР</v>
      </c>
    </row>
    <row r="3924" spans="1:5" x14ac:dyDescent="0.3">
      <c r="A3924" s="148" t="s">
        <v>904</v>
      </c>
      <c r="B3924" s="148"/>
      <c r="C3924" s="149">
        <v>136.68</v>
      </c>
      <c r="D3924" t="str">
        <f t="shared" si="126"/>
        <v>4МР/ДУ-3/ММ-79/ВТОР</v>
      </c>
      <c r="E3924" t="str">
        <f t="shared" si="127"/>
        <v>л/с №0000000090694</v>
      </c>
    </row>
    <row r="3925" spans="1:5" x14ac:dyDescent="0.3">
      <c r="A3925" s="150" t="s">
        <v>710</v>
      </c>
      <c r="B3925" s="150"/>
      <c r="C3925" s="149">
        <v>136.68</v>
      </c>
      <c r="D3925" t="str">
        <f t="shared" si="126"/>
        <v>л/с №0000000090694</v>
      </c>
      <c r="E3925" t="str">
        <f t="shared" si="127"/>
        <v>Начисление услуг 00000011387 от 31.10.2024 23:59:59</v>
      </c>
    </row>
    <row r="3926" spans="1:5" x14ac:dyDescent="0.3">
      <c r="A3926" s="148" t="s">
        <v>362</v>
      </c>
      <c r="B3926" s="148" t="s">
        <v>363</v>
      </c>
      <c r="C3926" s="149">
        <v>136.68</v>
      </c>
      <c r="D3926" t="str">
        <f t="shared" si="126"/>
        <v>Начисление услуг 00000011387 от 31.10.2024 23:59:59</v>
      </c>
      <c r="E3926" t="str">
        <f t="shared" si="127"/>
        <v>4МР/ДУ-3/ММ-08</v>
      </c>
    </row>
    <row r="3927" spans="1:5" x14ac:dyDescent="0.3">
      <c r="A3927" s="148" t="s">
        <v>904</v>
      </c>
      <c r="B3927" s="148"/>
      <c r="C3927" s="149">
        <v>136.68</v>
      </c>
      <c r="D3927" t="str">
        <f t="shared" si="126"/>
        <v>4МР/ДУ-3/ММ-08</v>
      </c>
      <c r="E3927" t="str">
        <f t="shared" si="127"/>
        <v>л/с №0000000092059</v>
      </c>
    </row>
    <row r="3928" spans="1:5" x14ac:dyDescent="0.3">
      <c r="A3928" s="150" t="s">
        <v>711</v>
      </c>
      <c r="B3928" s="150"/>
      <c r="C3928" s="149">
        <v>136.68</v>
      </c>
      <c r="D3928" t="str">
        <f t="shared" si="126"/>
        <v>л/с №0000000092059</v>
      </c>
      <c r="E3928" t="str">
        <f t="shared" si="127"/>
        <v>Начисление услуг 00000011387 от 31.10.2024 23:59:59</v>
      </c>
    </row>
    <row r="3929" spans="1:5" x14ac:dyDescent="0.3">
      <c r="A3929" s="148" t="s">
        <v>364</v>
      </c>
      <c r="B3929" s="148" t="s">
        <v>365</v>
      </c>
      <c r="C3929" s="149">
        <v>136.68</v>
      </c>
      <c r="D3929" t="str">
        <f t="shared" si="126"/>
        <v>Начисление услуг 00000011387 от 31.10.2024 23:59:59</v>
      </c>
      <c r="E3929" t="str">
        <f t="shared" si="127"/>
        <v>4МР/ДУ-3/ММ-80</v>
      </c>
    </row>
    <row r="3930" spans="1:5" x14ac:dyDescent="0.3">
      <c r="A3930" s="148" t="s">
        <v>904</v>
      </c>
      <c r="B3930" s="148"/>
      <c r="C3930" s="149">
        <v>136.68</v>
      </c>
      <c r="D3930" t="str">
        <f t="shared" si="126"/>
        <v>4МР/ДУ-3/ММ-80</v>
      </c>
      <c r="E3930" t="str">
        <f t="shared" si="127"/>
        <v>л/с №0000000092183</v>
      </c>
    </row>
    <row r="3931" spans="1:5" x14ac:dyDescent="0.3">
      <c r="A3931" s="150" t="s">
        <v>712</v>
      </c>
      <c r="B3931" s="150"/>
      <c r="C3931" s="149">
        <v>136.68</v>
      </c>
      <c r="D3931" t="str">
        <f t="shared" si="126"/>
        <v>л/с №0000000092183</v>
      </c>
      <c r="E3931" t="str">
        <f t="shared" si="127"/>
        <v>Начисление услуг 00000011387 от 31.10.2024 23:59:59</v>
      </c>
    </row>
    <row r="3932" spans="1:5" x14ac:dyDescent="0.3">
      <c r="A3932" s="148" t="s">
        <v>366</v>
      </c>
      <c r="B3932" s="148" t="s">
        <v>367</v>
      </c>
      <c r="C3932" s="149">
        <v>136.68</v>
      </c>
      <c r="D3932" t="str">
        <f t="shared" si="126"/>
        <v>Начисление услуг 00000011387 от 31.10.2024 23:59:59</v>
      </c>
      <c r="E3932" t="str">
        <f t="shared" si="127"/>
        <v>4МР/ДУ-3/ММ-81</v>
      </c>
    </row>
    <row r="3933" spans="1:5" x14ac:dyDescent="0.3">
      <c r="A3933" s="148" t="s">
        <v>904</v>
      </c>
      <c r="B3933" s="148"/>
      <c r="C3933" s="149">
        <v>136.68</v>
      </c>
      <c r="D3933" t="str">
        <f t="shared" si="126"/>
        <v>4МР/ДУ-3/ММ-81</v>
      </c>
      <c r="E3933" t="str">
        <f t="shared" si="127"/>
        <v>л/с №0000000092447</v>
      </c>
    </row>
    <row r="3934" spans="1:5" x14ac:dyDescent="0.3">
      <c r="A3934" s="150" t="s">
        <v>713</v>
      </c>
      <c r="B3934" s="150"/>
      <c r="C3934" s="149">
        <v>136.68</v>
      </c>
      <c r="D3934" t="str">
        <f t="shared" si="126"/>
        <v>л/с №0000000092447</v>
      </c>
      <c r="E3934" t="str">
        <f t="shared" si="127"/>
        <v>Начисление услуг 00000011387 от 31.10.2024 23:59:59</v>
      </c>
    </row>
    <row r="3935" spans="1:5" x14ac:dyDescent="0.3">
      <c r="A3935" s="148" t="s">
        <v>368</v>
      </c>
      <c r="B3935" s="148" t="s">
        <v>369</v>
      </c>
      <c r="C3935" s="149">
        <v>136.68</v>
      </c>
      <c r="D3935" t="str">
        <f t="shared" si="126"/>
        <v>Начисление услуг 00000011387 от 31.10.2024 23:59:59</v>
      </c>
      <c r="E3935" t="str">
        <f t="shared" si="127"/>
        <v>4МР/ДУ-3/ММ-82</v>
      </c>
    </row>
    <row r="3936" spans="1:5" x14ac:dyDescent="0.3">
      <c r="A3936" s="148" t="s">
        <v>904</v>
      </c>
      <c r="B3936" s="148"/>
      <c r="C3936" s="149">
        <v>136.68</v>
      </c>
      <c r="D3936" t="str">
        <f t="shared" si="126"/>
        <v>4МР/ДУ-3/ММ-82</v>
      </c>
      <c r="E3936" t="str">
        <f t="shared" si="127"/>
        <v>л/с №0000000104285</v>
      </c>
    </row>
    <row r="3937" spans="1:5" x14ac:dyDescent="0.3">
      <c r="A3937" s="150" t="s">
        <v>714</v>
      </c>
      <c r="B3937" s="150"/>
      <c r="C3937" s="149">
        <v>136.68</v>
      </c>
      <c r="D3937" t="str">
        <f t="shared" si="126"/>
        <v>л/с №0000000104285</v>
      </c>
      <c r="E3937" t="str">
        <f t="shared" si="127"/>
        <v>Начисление услуг 00000011387 от 31.10.2024 23:59:59</v>
      </c>
    </row>
    <row r="3938" spans="1:5" x14ac:dyDescent="0.3">
      <c r="A3938" s="148" t="s">
        <v>370</v>
      </c>
      <c r="B3938" s="148" t="s">
        <v>371</v>
      </c>
      <c r="C3938" s="149">
        <v>136.68</v>
      </c>
      <c r="D3938" t="str">
        <f t="shared" si="126"/>
        <v>Начисление услуг 00000011387 от 31.10.2024 23:59:59</v>
      </c>
      <c r="E3938" t="str">
        <f t="shared" si="127"/>
        <v>4МР/ДУ-3/ММ-83</v>
      </c>
    </row>
    <row r="3939" spans="1:5" x14ac:dyDescent="0.3">
      <c r="A3939" s="148" t="s">
        <v>904</v>
      </c>
      <c r="B3939" s="148"/>
      <c r="C3939" s="149">
        <v>136.68</v>
      </c>
      <c r="D3939" t="str">
        <f t="shared" si="126"/>
        <v>4МР/ДУ-3/ММ-83</v>
      </c>
      <c r="E3939" t="str">
        <f t="shared" si="127"/>
        <v>л/с №0000000089532</v>
      </c>
    </row>
    <row r="3940" spans="1:5" x14ac:dyDescent="0.3">
      <c r="A3940" s="150" t="s">
        <v>715</v>
      </c>
      <c r="B3940" s="150"/>
      <c r="C3940" s="149">
        <v>136.68</v>
      </c>
      <c r="D3940" t="str">
        <f t="shared" si="126"/>
        <v>л/с №0000000089532</v>
      </c>
      <c r="E3940" t="str">
        <f t="shared" si="127"/>
        <v>Начисление услуг 00000011387 от 31.10.2024 23:59:59</v>
      </c>
    </row>
    <row r="3941" spans="1:5" x14ac:dyDescent="0.3">
      <c r="A3941" s="148" t="s">
        <v>372</v>
      </c>
      <c r="B3941" s="148" t="s">
        <v>373</v>
      </c>
      <c r="C3941" s="149">
        <v>136.68</v>
      </c>
      <c r="D3941" t="str">
        <f t="shared" si="126"/>
        <v>Начисление услуг 00000011387 от 31.10.2024 23:59:59</v>
      </c>
      <c r="E3941" t="str">
        <f t="shared" si="127"/>
        <v>4МР/ДУ-3/ММ-84</v>
      </c>
    </row>
    <row r="3942" spans="1:5" x14ac:dyDescent="0.3">
      <c r="A3942" s="148" t="s">
        <v>904</v>
      </c>
      <c r="B3942" s="148"/>
      <c r="C3942" s="149">
        <v>136.68</v>
      </c>
      <c r="D3942" t="str">
        <f t="shared" si="126"/>
        <v>4МР/ДУ-3/ММ-84</v>
      </c>
      <c r="E3942" t="str">
        <f t="shared" si="127"/>
        <v>л/с №0000000090503</v>
      </c>
    </row>
    <row r="3943" spans="1:5" x14ac:dyDescent="0.3">
      <c r="A3943" s="150" t="s">
        <v>716</v>
      </c>
      <c r="B3943" s="150"/>
      <c r="C3943" s="149">
        <v>136.68</v>
      </c>
      <c r="D3943" t="str">
        <f t="shared" si="126"/>
        <v>л/с №0000000090503</v>
      </c>
      <c r="E3943" t="str">
        <f t="shared" si="127"/>
        <v>Начисление услуг 00000011387 от 31.10.2024 23:59:59</v>
      </c>
    </row>
    <row r="3944" spans="1:5" x14ac:dyDescent="0.3">
      <c r="A3944" s="148" t="s">
        <v>374</v>
      </c>
      <c r="B3944" s="148" t="s">
        <v>375</v>
      </c>
      <c r="C3944" s="149">
        <v>136.68</v>
      </c>
      <c r="D3944" t="str">
        <f t="shared" si="126"/>
        <v>Начисление услуг 00000011387 от 31.10.2024 23:59:59</v>
      </c>
      <c r="E3944" t="str">
        <f t="shared" si="127"/>
        <v>4МР/ДУ-3/ММ-85</v>
      </c>
    </row>
    <row r="3945" spans="1:5" x14ac:dyDescent="0.3">
      <c r="A3945" s="148" t="s">
        <v>904</v>
      </c>
      <c r="B3945" s="148"/>
      <c r="C3945" s="149">
        <v>136.68</v>
      </c>
      <c r="D3945" t="str">
        <f t="shared" si="126"/>
        <v>4МР/ДУ-3/ММ-85</v>
      </c>
      <c r="E3945" t="str">
        <f t="shared" si="127"/>
        <v>л/с №0000000090504</v>
      </c>
    </row>
    <row r="3946" spans="1:5" x14ac:dyDescent="0.3">
      <c r="A3946" s="150" t="s">
        <v>717</v>
      </c>
      <c r="B3946" s="150"/>
      <c r="C3946" s="149">
        <v>136.68</v>
      </c>
      <c r="D3946" t="str">
        <f t="shared" si="126"/>
        <v>л/с №0000000090504</v>
      </c>
      <c r="E3946" t="str">
        <f t="shared" si="127"/>
        <v>Начисление услуг 00000011387 от 31.10.2024 23:59:59</v>
      </c>
    </row>
    <row r="3947" spans="1:5" x14ac:dyDescent="0.3">
      <c r="A3947" s="148" t="s">
        <v>376</v>
      </c>
      <c r="B3947" s="148" t="s">
        <v>377</v>
      </c>
      <c r="C3947" s="149">
        <v>136.68</v>
      </c>
      <c r="D3947" t="str">
        <f t="shared" si="126"/>
        <v>Начисление услуг 00000011387 от 31.10.2024 23:59:59</v>
      </c>
      <c r="E3947" t="str">
        <f t="shared" si="127"/>
        <v>4МР/ДУ-3/ММ-86</v>
      </c>
    </row>
    <row r="3948" spans="1:5" x14ac:dyDescent="0.3">
      <c r="A3948" s="148" t="s">
        <v>904</v>
      </c>
      <c r="B3948" s="148"/>
      <c r="C3948" s="149">
        <v>136.68</v>
      </c>
      <c r="D3948" t="str">
        <f t="shared" si="126"/>
        <v>4МР/ДУ-3/ММ-86</v>
      </c>
      <c r="E3948" t="str">
        <f t="shared" si="127"/>
        <v>л/с №0000000089533</v>
      </c>
    </row>
    <row r="3949" spans="1:5" x14ac:dyDescent="0.3">
      <c r="A3949" s="150" t="s">
        <v>718</v>
      </c>
      <c r="B3949" s="150"/>
      <c r="C3949" s="149">
        <v>136.68</v>
      </c>
      <c r="D3949" t="str">
        <f t="shared" si="126"/>
        <v>л/с №0000000089533</v>
      </c>
      <c r="E3949" t="str">
        <f t="shared" si="127"/>
        <v>Начисление услуг 00000011387 от 31.10.2024 23:59:59</v>
      </c>
    </row>
    <row r="3950" spans="1:5" x14ac:dyDescent="0.3">
      <c r="A3950" s="148" t="s">
        <v>378</v>
      </c>
      <c r="B3950" s="148" t="s">
        <v>379</v>
      </c>
      <c r="C3950" s="149">
        <v>136.68</v>
      </c>
      <c r="D3950" t="str">
        <f t="shared" si="126"/>
        <v>Начисление услуг 00000011387 от 31.10.2024 23:59:59</v>
      </c>
      <c r="E3950" t="str">
        <f t="shared" si="127"/>
        <v>4МР/ДУ-3/ММ-87</v>
      </c>
    </row>
    <row r="3951" spans="1:5" x14ac:dyDescent="0.3">
      <c r="A3951" s="148" t="s">
        <v>904</v>
      </c>
      <c r="B3951" s="148"/>
      <c r="C3951" s="149">
        <v>136.68</v>
      </c>
      <c r="D3951" t="str">
        <f t="shared" si="126"/>
        <v>4МР/ДУ-3/ММ-87</v>
      </c>
      <c r="E3951" t="str">
        <f t="shared" si="127"/>
        <v>л/с №0000000130348</v>
      </c>
    </row>
    <row r="3952" spans="1:5" x14ac:dyDescent="0.3">
      <c r="A3952" s="150" t="s">
        <v>719</v>
      </c>
      <c r="B3952" s="150"/>
      <c r="C3952" s="149">
        <v>136.68</v>
      </c>
      <c r="D3952" t="str">
        <f t="shared" ref="D3952:D4015" si="128">A3953</f>
        <v>л/с №0000000130348</v>
      </c>
      <c r="E3952" t="str">
        <f t="shared" ref="E3952:E4015" si="129">A3954</f>
        <v>Начисление услуг 00000011387 от 31.10.2024 23:59:59</v>
      </c>
    </row>
    <row r="3953" spans="1:5" x14ac:dyDescent="0.3">
      <c r="A3953" s="148" t="s">
        <v>380</v>
      </c>
      <c r="B3953" s="148" t="s">
        <v>381</v>
      </c>
      <c r="C3953" s="149">
        <v>136.68</v>
      </c>
      <c r="D3953" t="str">
        <f t="shared" si="128"/>
        <v>Начисление услуг 00000011387 от 31.10.2024 23:59:59</v>
      </c>
      <c r="E3953" t="str">
        <f t="shared" si="129"/>
        <v>МР/ДУ-3/ММ-88</v>
      </c>
    </row>
    <row r="3954" spans="1:5" x14ac:dyDescent="0.3">
      <c r="A3954" s="148" t="s">
        <v>904</v>
      </c>
      <c r="B3954" s="148"/>
      <c r="C3954" s="149">
        <v>136.68</v>
      </c>
      <c r="D3954" t="str">
        <f t="shared" si="128"/>
        <v>МР/ДУ-3/ММ-88</v>
      </c>
      <c r="E3954" t="str">
        <f t="shared" si="129"/>
        <v>л/с №0000000092365</v>
      </c>
    </row>
    <row r="3955" spans="1:5" x14ac:dyDescent="0.3">
      <c r="A3955" s="150" t="s">
        <v>720</v>
      </c>
      <c r="B3955" s="150"/>
      <c r="C3955" s="149">
        <v>136.68</v>
      </c>
      <c r="D3955" t="str">
        <f t="shared" si="128"/>
        <v>л/с №0000000092365</v>
      </c>
      <c r="E3955" t="str">
        <f t="shared" si="129"/>
        <v>Начисление услуг 00000011387 от 31.10.2024 23:59:59</v>
      </c>
    </row>
    <row r="3956" spans="1:5" x14ac:dyDescent="0.3">
      <c r="A3956" s="148" t="s">
        <v>382</v>
      </c>
      <c r="B3956" s="148" t="s">
        <v>383</v>
      </c>
      <c r="C3956" s="149">
        <v>136.68</v>
      </c>
      <c r="D3956" t="str">
        <f t="shared" si="128"/>
        <v>Начисление услуг 00000011387 от 31.10.2024 23:59:59</v>
      </c>
      <c r="E3956" t="str">
        <f t="shared" si="129"/>
        <v>4МР/ДУ-3/ММ-89</v>
      </c>
    </row>
    <row r="3957" spans="1:5" x14ac:dyDescent="0.3">
      <c r="A3957" s="148" t="s">
        <v>904</v>
      </c>
      <c r="B3957" s="148"/>
      <c r="C3957" s="149">
        <v>136.68</v>
      </c>
      <c r="D3957" t="str">
        <f t="shared" si="128"/>
        <v>4МР/ДУ-3/ММ-89</v>
      </c>
      <c r="E3957" t="str">
        <f t="shared" si="129"/>
        <v>л/с №0000000089486</v>
      </c>
    </row>
    <row r="3958" spans="1:5" x14ac:dyDescent="0.3">
      <c r="A3958" s="150" t="s">
        <v>721</v>
      </c>
      <c r="B3958" s="150"/>
      <c r="C3958" s="149">
        <v>136.68</v>
      </c>
      <c r="D3958" t="str">
        <f t="shared" si="128"/>
        <v>л/с №0000000089486</v>
      </c>
      <c r="E3958" t="str">
        <f t="shared" si="129"/>
        <v>Начисление услуг 00000011387 от 31.10.2024 23:59:59</v>
      </c>
    </row>
    <row r="3959" spans="1:5" x14ac:dyDescent="0.3">
      <c r="A3959" s="148" t="s">
        <v>384</v>
      </c>
      <c r="B3959" s="148" t="s">
        <v>385</v>
      </c>
      <c r="C3959" s="149">
        <v>136.68</v>
      </c>
      <c r="D3959" t="str">
        <f t="shared" si="128"/>
        <v>Начисление услуг 00000011387 от 31.10.2024 23:59:59</v>
      </c>
      <c r="E3959" t="str">
        <f t="shared" si="129"/>
        <v>4МР/ДУ-3/ММ-09</v>
      </c>
    </row>
    <row r="3960" spans="1:5" x14ac:dyDescent="0.3">
      <c r="A3960" s="148" t="s">
        <v>904</v>
      </c>
      <c r="B3960" s="148"/>
      <c r="C3960" s="149">
        <v>136.68</v>
      </c>
      <c r="D3960" t="str">
        <f t="shared" si="128"/>
        <v>4МР/ДУ-3/ММ-09</v>
      </c>
      <c r="E3960" t="str">
        <f t="shared" si="129"/>
        <v>л/с №0000000089534</v>
      </c>
    </row>
    <row r="3961" spans="1:5" x14ac:dyDescent="0.3">
      <c r="A3961" s="150" t="s">
        <v>722</v>
      </c>
      <c r="B3961" s="150"/>
      <c r="C3961" s="149">
        <v>136.68</v>
      </c>
      <c r="D3961" t="str">
        <f t="shared" si="128"/>
        <v>л/с №0000000089534</v>
      </c>
      <c r="E3961" t="str">
        <f t="shared" si="129"/>
        <v>Начисление услуг 00000011387 от 31.10.2024 23:59:59</v>
      </c>
    </row>
    <row r="3962" spans="1:5" x14ac:dyDescent="0.3">
      <c r="A3962" s="148" t="s">
        <v>386</v>
      </c>
      <c r="B3962" s="148" t="s">
        <v>387</v>
      </c>
      <c r="C3962" s="149">
        <v>136.68</v>
      </c>
      <c r="D3962" t="str">
        <f t="shared" si="128"/>
        <v>Начисление услуг 00000011387 от 31.10.2024 23:59:59</v>
      </c>
      <c r="E3962" t="str">
        <f t="shared" si="129"/>
        <v>4МР/ДУ-3/ММ-90</v>
      </c>
    </row>
    <row r="3963" spans="1:5" x14ac:dyDescent="0.3">
      <c r="A3963" s="148" t="s">
        <v>904</v>
      </c>
      <c r="B3963" s="148"/>
      <c r="C3963" s="149">
        <v>136.68</v>
      </c>
      <c r="D3963" t="str">
        <f t="shared" si="128"/>
        <v>4МР/ДУ-3/ММ-90</v>
      </c>
      <c r="E3963" t="str">
        <f t="shared" si="129"/>
        <v>л/с №0000000147063</v>
      </c>
    </row>
    <row r="3964" spans="1:5" x14ac:dyDescent="0.3">
      <c r="A3964" s="150" t="s">
        <v>723</v>
      </c>
      <c r="B3964" s="150"/>
      <c r="C3964" s="149">
        <v>136.68</v>
      </c>
      <c r="D3964" t="str">
        <f t="shared" si="128"/>
        <v>л/с №0000000147063</v>
      </c>
      <c r="E3964" t="str">
        <f t="shared" si="129"/>
        <v>Начисление услуг 00000011387 от 31.10.2024 23:59:59</v>
      </c>
    </row>
    <row r="3965" spans="1:5" x14ac:dyDescent="0.3">
      <c r="A3965" s="148" t="s">
        <v>388</v>
      </c>
      <c r="B3965" s="148" t="s">
        <v>389</v>
      </c>
      <c r="C3965" s="149">
        <v>136.68</v>
      </c>
      <c r="D3965" t="str">
        <f t="shared" si="128"/>
        <v>Начисление услуг 00000011387 от 31.10.2024 23:59:59</v>
      </c>
      <c r="E3965" t="str">
        <f t="shared" si="129"/>
        <v>4МР/ДУ-3/ММ-91/ВТОР</v>
      </c>
    </row>
    <row r="3966" spans="1:5" x14ac:dyDescent="0.3">
      <c r="A3966" s="148" t="s">
        <v>904</v>
      </c>
      <c r="B3966" s="148"/>
      <c r="C3966" s="149">
        <v>136.68</v>
      </c>
      <c r="D3966" t="str">
        <f t="shared" si="128"/>
        <v>4МР/ДУ-3/ММ-91/ВТОР</v>
      </c>
      <c r="E3966" t="str">
        <f t="shared" si="129"/>
        <v>л/с №0000000089535</v>
      </c>
    </row>
    <row r="3967" spans="1:5" x14ac:dyDescent="0.3">
      <c r="A3967" s="150" t="s">
        <v>724</v>
      </c>
      <c r="B3967" s="150"/>
      <c r="C3967" s="149">
        <v>136.68</v>
      </c>
      <c r="D3967" t="str">
        <f t="shared" si="128"/>
        <v>л/с №0000000089535</v>
      </c>
      <c r="E3967" t="str">
        <f t="shared" si="129"/>
        <v>Начисление услуг 00000011387 от 31.10.2024 23:59:59</v>
      </c>
    </row>
    <row r="3968" spans="1:5" x14ac:dyDescent="0.3">
      <c r="A3968" s="148" t="s">
        <v>390</v>
      </c>
      <c r="B3968" s="148" t="s">
        <v>391</v>
      </c>
      <c r="C3968" s="149">
        <v>136.68</v>
      </c>
      <c r="D3968" t="str">
        <f t="shared" si="128"/>
        <v>Начисление услуг 00000011387 от 31.10.2024 23:59:59</v>
      </c>
      <c r="E3968" t="str">
        <f t="shared" si="129"/>
        <v>4МР/ДУ-3/ММ-92</v>
      </c>
    </row>
    <row r="3969" spans="1:5" x14ac:dyDescent="0.3">
      <c r="A3969" s="148" t="s">
        <v>904</v>
      </c>
      <c r="B3969" s="148"/>
      <c r="C3969" s="149">
        <v>136.68</v>
      </c>
      <c r="D3969" t="str">
        <f t="shared" si="128"/>
        <v>4МР/ДУ-3/ММ-92</v>
      </c>
      <c r="E3969" t="str">
        <f t="shared" si="129"/>
        <v>л/с №0000000089536</v>
      </c>
    </row>
    <row r="3970" spans="1:5" x14ac:dyDescent="0.3">
      <c r="A3970" s="150" t="s">
        <v>725</v>
      </c>
      <c r="B3970" s="150"/>
      <c r="C3970" s="149">
        <v>136.68</v>
      </c>
      <c r="D3970" t="str">
        <f t="shared" si="128"/>
        <v>л/с №0000000089536</v>
      </c>
      <c r="E3970" t="str">
        <f t="shared" si="129"/>
        <v>Начисление услуг 00000011387 от 31.10.2024 23:59:59</v>
      </c>
    </row>
    <row r="3971" spans="1:5" x14ac:dyDescent="0.3">
      <c r="A3971" s="148" t="s">
        <v>392</v>
      </c>
      <c r="B3971" s="148" t="s">
        <v>393</v>
      </c>
      <c r="C3971" s="149">
        <v>136.68</v>
      </c>
      <c r="D3971" t="str">
        <f t="shared" si="128"/>
        <v>Начисление услуг 00000011387 от 31.10.2024 23:59:59</v>
      </c>
      <c r="E3971" t="str">
        <f t="shared" si="129"/>
        <v>4МР/ДУ-3/ММ-93</v>
      </c>
    </row>
    <row r="3972" spans="1:5" x14ac:dyDescent="0.3">
      <c r="A3972" s="148" t="s">
        <v>904</v>
      </c>
      <c r="B3972" s="148"/>
      <c r="C3972" s="149">
        <v>136.68</v>
      </c>
      <c r="D3972" t="str">
        <f t="shared" si="128"/>
        <v>4МР/ДУ-3/ММ-93</v>
      </c>
      <c r="E3972" t="str">
        <f t="shared" si="129"/>
        <v>л/с №0000000104546</v>
      </c>
    </row>
    <row r="3973" spans="1:5" x14ac:dyDescent="0.3">
      <c r="A3973" s="150" t="s">
        <v>726</v>
      </c>
      <c r="B3973" s="150"/>
      <c r="C3973" s="149">
        <v>136.68</v>
      </c>
      <c r="D3973" t="str">
        <f t="shared" si="128"/>
        <v>л/с №0000000104546</v>
      </c>
      <c r="E3973" t="str">
        <f t="shared" si="129"/>
        <v>Начисление услуг 00000011387 от 31.10.2024 23:59:59</v>
      </c>
    </row>
    <row r="3974" spans="1:5" x14ac:dyDescent="0.3">
      <c r="A3974" s="148" t="s">
        <v>394</v>
      </c>
      <c r="B3974" s="148" t="s">
        <v>395</v>
      </c>
      <c r="C3974" s="149">
        <v>136.68</v>
      </c>
      <c r="D3974" t="str">
        <f t="shared" si="128"/>
        <v>Начисление услуг 00000011387 от 31.10.2024 23:59:59</v>
      </c>
      <c r="E3974" t="str">
        <f t="shared" si="129"/>
        <v>4МР/ДУ-3/ММ-94</v>
      </c>
    </row>
    <row r="3975" spans="1:5" x14ac:dyDescent="0.3">
      <c r="A3975" s="148" t="s">
        <v>904</v>
      </c>
      <c r="B3975" s="148"/>
      <c r="C3975" s="149">
        <v>136.68</v>
      </c>
      <c r="D3975" t="str">
        <f t="shared" si="128"/>
        <v>4МР/ДУ-3/ММ-94</v>
      </c>
      <c r="E3975" t="str">
        <f t="shared" si="129"/>
        <v>л/с №0000000095977</v>
      </c>
    </row>
    <row r="3976" spans="1:5" x14ac:dyDescent="0.3">
      <c r="A3976" s="150" t="s">
        <v>727</v>
      </c>
      <c r="B3976" s="150"/>
      <c r="C3976" s="149">
        <v>136.68</v>
      </c>
      <c r="D3976" t="str">
        <f t="shared" si="128"/>
        <v>л/с №0000000095977</v>
      </c>
      <c r="E3976" t="str">
        <f t="shared" si="129"/>
        <v>Начисление услуг 00000011387 от 31.10.2024 23:59:59</v>
      </c>
    </row>
    <row r="3977" spans="1:5" x14ac:dyDescent="0.3">
      <c r="A3977" s="148" t="s">
        <v>396</v>
      </c>
      <c r="B3977" s="148" t="s">
        <v>397</v>
      </c>
      <c r="C3977" s="149">
        <v>136.68</v>
      </c>
      <c r="D3977" t="str">
        <f t="shared" si="128"/>
        <v>Начисление услуг 00000011387 от 31.10.2024 23:59:59</v>
      </c>
      <c r="E3977" t="str">
        <f t="shared" si="129"/>
        <v>4МР/ДУ-3/ММ-95/ВТОР</v>
      </c>
    </row>
    <row r="3978" spans="1:5" x14ac:dyDescent="0.3">
      <c r="A3978" s="148" t="s">
        <v>904</v>
      </c>
      <c r="B3978" s="148"/>
      <c r="C3978" s="149">
        <v>136.68</v>
      </c>
      <c r="D3978" t="str">
        <f t="shared" si="128"/>
        <v>4МР/ДУ-3/ММ-95/ВТОР</v>
      </c>
      <c r="E3978" t="str">
        <f t="shared" si="129"/>
        <v>л/с №0000000093924</v>
      </c>
    </row>
    <row r="3979" spans="1:5" x14ac:dyDescent="0.3">
      <c r="A3979" s="150" t="s">
        <v>728</v>
      </c>
      <c r="B3979" s="150"/>
      <c r="C3979" s="149">
        <v>136.68</v>
      </c>
      <c r="D3979" t="str">
        <f t="shared" si="128"/>
        <v>л/с №0000000093924</v>
      </c>
      <c r="E3979" t="str">
        <f t="shared" si="129"/>
        <v>Начисление услуг 00000011387 от 31.10.2024 23:59:59</v>
      </c>
    </row>
    <row r="3980" spans="1:5" x14ac:dyDescent="0.3">
      <c r="A3980" s="148" t="s">
        <v>398</v>
      </c>
      <c r="B3980" s="148" t="s">
        <v>399</v>
      </c>
      <c r="C3980" s="149">
        <v>34.94</v>
      </c>
      <c r="D3980" t="str">
        <f t="shared" si="128"/>
        <v>Начисление услуг 00000011387 от 31.10.2024 23:59:59</v>
      </c>
      <c r="E3980" t="str">
        <f t="shared" si="129"/>
        <v>4МР/ДУ-3/КЛ-10</v>
      </c>
    </row>
    <row r="3981" spans="1:5" x14ac:dyDescent="0.3">
      <c r="A3981" s="148" t="s">
        <v>904</v>
      </c>
      <c r="B3981" s="148"/>
      <c r="C3981" s="149">
        <v>34.94</v>
      </c>
      <c r="D3981" t="str">
        <f t="shared" si="128"/>
        <v>4МР/ДУ-3/КЛ-10</v>
      </c>
      <c r="E3981" t="str">
        <f t="shared" si="129"/>
        <v>л/с №0000000093925</v>
      </c>
    </row>
    <row r="3982" spans="1:5" x14ac:dyDescent="0.3">
      <c r="A3982" s="150" t="s">
        <v>729</v>
      </c>
      <c r="B3982" s="150"/>
      <c r="C3982" s="149">
        <v>34.94</v>
      </c>
      <c r="D3982" t="str">
        <f t="shared" si="128"/>
        <v>л/с №0000000093925</v>
      </c>
      <c r="E3982" t="str">
        <f t="shared" si="129"/>
        <v>Начисление услуг 00000011387 от 31.10.2024 23:59:59</v>
      </c>
    </row>
    <row r="3983" spans="1:5" x14ac:dyDescent="0.3">
      <c r="A3983" s="148" t="s">
        <v>400</v>
      </c>
      <c r="B3983" s="148" t="s">
        <v>401</v>
      </c>
      <c r="C3983" s="149">
        <v>34.94</v>
      </c>
      <c r="D3983" t="str">
        <f t="shared" si="128"/>
        <v>Начисление услуг 00000011387 от 31.10.2024 23:59:59</v>
      </c>
      <c r="E3983" t="str">
        <f t="shared" si="129"/>
        <v>4МР/ДУ-3/КЛ-11</v>
      </c>
    </row>
    <row r="3984" spans="1:5" x14ac:dyDescent="0.3">
      <c r="A3984" s="148" t="s">
        <v>904</v>
      </c>
      <c r="B3984" s="148"/>
      <c r="C3984" s="149">
        <v>34.94</v>
      </c>
      <c r="D3984" t="str">
        <f t="shared" si="128"/>
        <v>4МР/ДУ-3/КЛ-11</v>
      </c>
      <c r="E3984" t="str">
        <f t="shared" si="129"/>
        <v>л/с №0000000093705</v>
      </c>
    </row>
    <row r="3985" spans="1:5" x14ac:dyDescent="0.3">
      <c r="A3985" s="150" t="s">
        <v>730</v>
      </c>
      <c r="B3985" s="150"/>
      <c r="C3985" s="149">
        <v>34.94</v>
      </c>
      <c r="D3985" t="str">
        <f t="shared" si="128"/>
        <v>л/с №0000000093705</v>
      </c>
      <c r="E3985" t="str">
        <f t="shared" si="129"/>
        <v>Начисление услуг 00000011387 от 31.10.2024 23:59:59</v>
      </c>
    </row>
    <row r="3986" spans="1:5" x14ac:dyDescent="0.3">
      <c r="A3986" s="148" t="s">
        <v>402</v>
      </c>
      <c r="B3986" s="148" t="s">
        <v>403</v>
      </c>
      <c r="C3986" s="149">
        <v>34.94</v>
      </c>
      <c r="D3986" t="str">
        <f t="shared" si="128"/>
        <v>Начисление услуг 00000011387 от 31.10.2024 23:59:59</v>
      </c>
      <c r="E3986" t="str">
        <f t="shared" si="129"/>
        <v>4МР/ДУ-3/КЛ-12</v>
      </c>
    </row>
    <row r="3987" spans="1:5" x14ac:dyDescent="0.3">
      <c r="A3987" s="148" t="s">
        <v>904</v>
      </c>
      <c r="B3987" s="148"/>
      <c r="C3987" s="149">
        <v>34.94</v>
      </c>
      <c r="D3987" t="str">
        <f t="shared" si="128"/>
        <v>4МР/ДУ-3/КЛ-12</v>
      </c>
      <c r="E3987" t="str">
        <f t="shared" si="129"/>
        <v>л/с №0000000094407</v>
      </c>
    </row>
    <row r="3988" spans="1:5" x14ac:dyDescent="0.3">
      <c r="A3988" s="150" t="s">
        <v>731</v>
      </c>
      <c r="B3988" s="150"/>
      <c r="C3988" s="149">
        <v>34.94</v>
      </c>
      <c r="D3988" t="str">
        <f t="shared" si="128"/>
        <v>л/с №0000000094407</v>
      </c>
      <c r="E3988" t="str">
        <f t="shared" si="129"/>
        <v>Начисление услуг 00000011387 от 31.10.2024 23:59:59</v>
      </c>
    </row>
    <row r="3989" spans="1:5" x14ac:dyDescent="0.3">
      <c r="A3989" s="148" t="s">
        <v>404</v>
      </c>
      <c r="B3989" s="148" t="s">
        <v>405</v>
      </c>
      <c r="C3989" s="149">
        <v>34.94</v>
      </c>
      <c r="D3989" t="str">
        <f t="shared" si="128"/>
        <v>Начисление услуг 00000011387 от 31.10.2024 23:59:59</v>
      </c>
      <c r="E3989" t="str">
        <f t="shared" si="129"/>
        <v>4МР/ДУ-3/КЛ-13</v>
      </c>
    </row>
    <row r="3990" spans="1:5" x14ac:dyDescent="0.3">
      <c r="A3990" s="148" t="s">
        <v>904</v>
      </c>
      <c r="B3990" s="148"/>
      <c r="C3990" s="149">
        <v>34.94</v>
      </c>
      <c r="D3990" t="str">
        <f t="shared" si="128"/>
        <v>4МР/ДУ-3/КЛ-13</v>
      </c>
      <c r="E3990" t="str">
        <f t="shared" si="129"/>
        <v>л/с №0000000094848</v>
      </c>
    </row>
    <row r="3991" spans="1:5" x14ac:dyDescent="0.3">
      <c r="A3991" s="150" t="s">
        <v>732</v>
      </c>
      <c r="B3991" s="150"/>
      <c r="C3991" s="149">
        <v>34.94</v>
      </c>
      <c r="D3991" t="str">
        <f t="shared" si="128"/>
        <v>л/с №0000000094848</v>
      </c>
      <c r="E3991" t="str">
        <f t="shared" si="129"/>
        <v>Начисление услуг 00000011387 от 31.10.2024 23:59:59</v>
      </c>
    </row>
    <row r="3992" spans="1:5" x14ac:dyDescent="0.3">
      <c r="A3992" s="148" t="s">
        <v>406</v>
      </c>
      <c r="B3992" s="148" t="s">
        <v>407</v>
      </c>
      <c r="C3992" s="149">
        <v>53.44</v>
      </c>
      <c r="D3992" t="str">
        <f t="shared" si="128"/>
        <v>Начисление услуг 00000011387 от 31.10.2024 23:59:59</v>
      </c>
      <c r="E3992" t="str">
        <f t="shared" si="129"/>
        <v>4МР/ДУ-3/КЛ-14</v>
      </c>
    </row>
    <row r="3993" spans="1:5" x14ac:dyDescent="0.3">
      <c r="A3993" s="148" t="s">
        <v>904</v>
      </c>
      <c r="B3993" s="148"/>
      <c r="C3993" s="149">
        <v>53.44</v>
      </c>
      <c r="D3993" t="str">
        <f t="shared" si="128"/>
        <v>4МР/ДУ-3/КЛ-14</v>
      </c>
      <c r="E3993" t="str">
        <f t="shared" si="129"/>
        <v>л/с №0000000093699</v>
      </c>
    </row>
    <row r="3994" spans="1:5" x14ac:dyDescent="0.3">
      <c r="A3994" s="150" t="s">
        <v>733</v>
      </c>
      <c r="B3994" s="150"/>
      <c r="C3994" s="149">
        <v>53.44</v>
      </c>
      <c r="D3994" t="str">
        <f t="shared" si="128"/>
        <v>л/с №0000000093699</v>
      </c>
      <c r="E3994" t="str">
        <f t="shared" si="129"/>
        <v>Начисление услуг 00000011387 от 31.10.2024 23:59:59</v>
      </c>
    </row>
    <row r="3995" spans="1:5" x14ac:dyDescent="0.3">
      <c r="A3995" s="148" t="s">
        <v>408</v>
      </c>
      <c r="B3995" s="148" t="s">
        <v>409</v>
      </c>
      <c r="C3995" s="149">
        <v>28.77</v>
      </c>
      <c r="D3995" t="str">
        <f t="shared" si="128"/>
        <v>Начисление услуг 00000011387 от 31.10.2024 23:59:59</v>
      </c>
      <c r="E3995" t="str">
        <f t="shared" si="129"/>
        <v>4МР/ДУ-3/КЛ-15</v>
      </c>
    </row>
    <row r="3996" spans="1:5" x14ac:dyDescent="0.3">
      <c r="A3996" s="148" t="s">
        <v>904</v>
      </c>
      <c r="B3996" s="148"/>
      <c r="C3996" s="149">
        <v>28.77</v>
      </c>
      <c r="D3996" t="str">
        <f t="shared" si="128"/>
        <v>4МР/ДУ-3/КЛ-15</v>
      </c>
      <c r="E3996" t="str">
        <f t="shared" si="129"/>
        <v>л/с №0000000095818</v>
      </c>
    </row>
    <row r="3997" spans="1:5" x14ac:dyDescent="0.3">
      <c r="A3997" s="150" t="s">
        <v>734</v>
      </c>
      <c r="B3997" s="150"/>
      <c r="C3997" s="149">
        <v>28.77</v>
      </c>
      <c r="D3997" t="str">
        <f t="shared" si="128"/>
        <v>л/с №0000000095818</v>
      </c>
      <c r="E3997" t="str">
        <f t="shared" si="129"/>
        <v>Начисление услуг 00000011387 от 31.10.2024 23:59:59</v>
      </c>
    </row>
    <row r="3998" spans="1:5" x14ac:dyDescent="0.3">
      <c r="A3998" s="148" t="s">
        <v>410</v>
      </c>
      <c r="B3998" s="148" t="s">
        <v>411</v>
      </c>
      <c r="C3998" s="149">
        <v>27.75</v>
      </c>
      <c r="D3998" t="str">
        <f t="shared" si="128"/>
        <v>Начисление услуг 00000011387 от 31.10.2024 23:59:59</v>
      </c>
      <c r="E3998" t="str">
        <f t="shared" si="129"/>
        <v>4МР/ДУ-3/КЛ-16</v>
      </c>
    </row>
    <row r="3999" spans="1:5" x14ac:dyDescent="0.3">
      <c r="A3999" s="148" t="s">
        <v>904</v>
      </c>
      <c r="B3999" s="148"/>
      <c r="C3999" s="149">
        <v>27.75</v>
      </c>
      <c r="D3999" t="str">
        <f t="shared" si="128"/>
        <v>4МР/ДУ-3/КЛ-16</v>
      </c>
      <c r="E3999" t="str">
        <f t="shared" si="129"/>
        <v>л/с №0000000095816</v>
      </c>
    </row>
    <row r="4000" spans="1:5" x14ac:dyDescent="0.3">
      <c r="A4000" s="150" t="s">
        <v>735</v>
      </c>
      <c r="B4000" s="150"/>
      <c r="C4000" s="149">
        <v>27.75</v>
      </c>
      <c r="D4000" t="str">
        <f t="shared" si="128"/>
        <v>л/с №0000000095816</v>
      </c>
      <c r="E4000" t="str">
        <f t="shared" si="129"/>
        <v>Начисление услуг 00000011387 от 31.10.2024 23:59:59</v>
      </c>
    </row>
    <row r="4001" spans="1:5" x14ac:dyDescent="0.3">
      <c r="A4001" s="148" t="s">
        <v>412</v>
      </c>
      <c r="B4001" s="148" t="s">
        <v>413</v>
      </c>
      <c r="C4001" s="149">
        <v>27.75</v>
      </c>
      <c r="D4001" t="str">
        <f t="shared" si="128"/>
        <v>Начисление услуг 00000011387 от 31.10.2024 23:59:59</v>
      </c>
      <c r="E4001" t="str">
        <f t="shared" si="129"/>
        <v>4МР/ДУ-3/КЛ-17</v>
      </c>
    </row>
    <row r="4002" spans="1:5" x14ac:dyDescent="0.3">
      <c r="A4002" s="148" t="s">
        <v>904</v>
      </c>
      <c r="B4002" s="148"/>
      <c r="C4002" s="149">
        <v>27.75</v>
      </c>
      <c r="D4002" t="str">
        <f t="shared" si="128"/>
        <v>4МР/ДУ-3/КЛ-17</v>
      </c>
      <c r="E4002" t="str">
        <f t="shared" si="129"/>
        <v>л/с №0000000095817</v>
      </c>
    </row>
    <row r="4003" spans="1:5" x14ac:dyDescent="0.3">
      <c r="A4003" s="150" t="s">
        <v>736</v>
      </c>
      <c r="B4003" s="150"/>
      <c r="C4003" s="149">
        <v>27.75</v>
      </c>
      <c r="D4003" t="str">
        <f t="shared" si="128"/>
        <v>л/с №0000000095817</v>
      </c>
      <c r="E4003" t="str">
        <f t="shared" si="129"/>
        <v>Начисление услуг 00000011387 от 31.10.2024 23:59:59</v>
      </c>
    </row>
    <row r="4004" spans="1:5" x14ac:dyDescent="0.3">
      <c r="A4004" s="148" t="s">
        <v>414</v>
      </c>
      <c r="B4004" s="148" t="s">
        <v>415</v>
      </c>
      <c r="C4004" s="149">
        <v>26.72</v>
      </c>
      <c r="D4004" t="str">
        <f t="shared" si="128"/>
        <v>Начисление услуг 00000011387 от 31.10.2024 23:59:59</v>
      </c>
      <c r="E4004" t="str">
        <f t="shared" si="129"/>
        <v>4МР/ДУ-3/КЛ-18</v>
      </c>
    </row>
    <row r="4005" spans="1:5" x14ac:dyDescent="0.3">
      <c r="A4005" s="148" t="s">
        <v>904</v>
      </c>
      <c r="B4005" s="148"/>
      <c r="C4005" s="149">
        <v>26.72</v>
      </c>
      <c r="D4005" t="str">
        <f t="shared" si="128"/>
        <v>4МР/ДУ-3/КЛ-18</v>
      </c>
      <c r="E4005" t="str">
        <f t="shared" si="129"/>
        <v>л/с №0000000112481</v>
      </c>
    </row>
    <row r="4006" spans="1:5" x14ac:dyDescent="0.3">
      <c r="A4006" s="150" t="s">
        <v>737</v>
      </c>
      <c r="B4006" s="150"/>
      <c r="C4006" s="149">
        <v>26.72</v>
      </c>
      <c r="D4006" t="str">
        <f t="shared" si="128"/>
        <v>л/с №0000000112481</v>
      </c>
      <c r="E4006" t="str">
        <f t="shared" si="129"/>
        <v>Начисление услуг 00000011387 от 31.10.2024 23:59:59</v>
      </c>
    </row>
    <row r="4007" spans="1:5" x14ac:dyDescent="0.3">
      <c r="A4007" s="148" t="s">
        <v>416</v>
      </c>
      <c r="B4007" s="148" t="s">
        <v>417</v>
      </c>
      <c r="C4007" s="149">
        <v>22.61</v>
      </c>
      <c r="D4007" t="str">
        <f t="shared" si="128"/>
        <v>Начисление услуг 00000011387 от 31.10.2024 23:59:59</v>
      </c>
      <c r="E4007" t="str">
        <f t="shared" si="129"/>
        <v>4МР/ДУ-3/КЛ-19/ВТОР</v>
      </c>
    </row>
    <row r="4008" spans="1:5" x14ac:dyDescent="0.3">
      <c r="A4008" s="148" t="s">
        <v>904</v>
      </c>
      <c r="B4008" s="148"/>
      <c r="C4008" s="149">
        <v>22.61</v>
      </c>
      <c r="D4008" t="str">
        <f t="shared" si="128"/>
        <v>4МР/ДУ-3/КЛ-19/ВТОР</v>
      </c>
      <c r="E4008" t="str">
        <f t="shared" si="129"/>
        <v>л/с №0000000113637</v>
      </c>
    </row>
    <row r="4009" spans="1:5" x14ac:dyDescent="0.3">
      <c r="A4009" s="150" t="s">
        <v>738</v>
      </c>
      <c r="B4009" s="150"/>
      <c r="C4009" s="149">
        <v>22.61</v>
      </c>
      <c r="D4009" t="str">
        <f t="shared" si="128"/>
        <v>л/с №0000000113637</v>
      </c>
      <c r="E4009" t="str">
        <f t="shared" si="129"/>
        <v>Начисление услуг 00000011387 от 31.10.2024 23:59:59</v>
      </c>
    </row>
    <row r="4010" spans="1:5" x14ac:dyDescent="0.3">
      <c r="A4010" s="148" t="s">
        <v>418</v>
      </c>
      <c r="B4010" s="148" t="s">
        <v>419</v>
      </c>
      <c r="C4010" s="149">
        <v>53.44</v>
      </c>
      <c r="D4010" t="str">
        <f t="shared" si="128"/>
        <v>Начисление услуг 00000011387 от 31.10.2024 23:59:59</v>
      </c>
      <c r="E4010" t="str">
        <f t="shared" si="129"/>
        <v>4МР/ДУ-3/КЛ-1/ВТОР</v>
      </c>
    </row>
    <row r="4011" spans="1:5" x14ac:dyDescent="0.3">
      <c r="A4011" s="148" t="s">
        <v>904</v>
      </c>
      <c r="B4011" s="148"/>
      <c r="C4011" s="149">
        <v>53.44</v>
      </c>
      <c r="D4011" t="str">
        <f t="shared" si="128"/>
        <v>4МР/ДУ-3/КЛ-1/ВТОР</v>
      </c>
      <c r="E4011" t="str">
        <f t="shared" si="129"/>
        <v>л/с №0000000095423</v>
      </c>
    </row>
    <row r="4012" spans="1:5" x14ac:dyDescent="0.3">
      <c r="A4012" s="150" t="s">
        <v>739</v>
      </c>
      <c r="B4012" s="150"/>
      <c r="C4012" s="149">
        <v>53.44</v>
      </c>
      <c r="D4012" t="str">
        <f t="shared" si="128"/>
        <v>л/с №0000000095423</v>
      </c>
      <c r="E4012" t="str">
        <f t="shared" si="129"/>
        <v>Начисление услуг 00000011387 от 31.10.2024 23:59:59</v>
      </c>
    </row>
    <row r="4013" spans="1:5" x14ac:dyDescent="0.3">
      <c r="A4013" s="148" t="s">
        <v>420</v>
      </c>
      <c r="B4013" s="148" t="s">
        <v>421</v>
      </c>
      <c r="C4013" s="149">
        <v>26.72</v>
      </c>
      <c r="D4013" t="str">
        <f t="shared" si="128"/>
        <v>Начисление услуг 00000011387 от 31.10.2024 23:59:59</v>
      </c>
      <c r="E4013" t="str">
        <f t="shared" si="129"/>
        <v>4МР/ДУ-3/КЛ-20</v>
      </c>
    </row>
    <row r="4014" spans="1:5" x14ac:dyDescent="0.3">
      <c r="A4014" s="148" t="s">
        <v>904</v>
      </c>
      <c r="B4014" s="148"/>
      <c r="C4014" s="149">
        <v>26.72</v>
      </c>
      <c r="D4014" t="str">
        <f t="shared" si="128"/>
        <v>4МР/ДУ-3/КЛ-20</v>
      </c>
      <c r="E4014" t="str">
        <f t="shared" si="129"/>
        <v>л/с №0000000095844</v>
      </c>
    </row>
    <row r="4015" spans="1:5" x14ac:dyDescent="0.3">
      <c r="A4015" s="150" t="s">
        <v>740</v>
      </c>
      <c r="B4015" s="150"/>
      <c r="C4015" s="149">
        <v>26.72</v>
      </c>
      <c r="D4015" t="str">
        <f t="shared" si="128"/>
        <v>л/с №0000000095844</v>
      </c>
      <c r="E4015" t="str">
        <f t="shared" si="129"/>
        <v>Начисление услуг 00000011387 от 31.10.2024 23:59:59</v>
      </c>
    </row>
    <row r="4016" spans="1:5" x14ac:dyDescent="0.3">
      <c r="A4016" s="148" t="s">
        <v>422</v>
      </c>
      <c r="B4016" s="148" t="s">
        <v>423</v>
      </c>
      <c r="C4016" s="149">
        <v>22.61</v>
      </c>
      <c r="D4016" t="str">
        <f t="shared" ref="D4016:D4079" si="130">A4017</f>
        <v>Начисление услуг 00000011387 от 31.10.2024 23:59:59</v>
      </c>
      <c r="E4016" t="str">
        <f t="shared" ref="E4016:E4079" si="131">A4018</f>
        <v>4МР/ДУ-3/КЛ-21</v>
      </c>
    </row>
    <row r="4017" spans="1:5" x14ac:dyDescent="0.3">
      <c r="A4017" s="148" t="s">
        <v>904</v>
      </c>
      <c r="B4017" s="148"/>
      <c r="C4017" s="149">
        <v>22.61</v>
      </c>
      <c r="D4017" t="str">
        <f t="shared" si="130"/>
        <v>4МР/ДУ-3/КЛ-21</v>
      </c>
      <c r="E4017" t="str">
        <f t="shared" si="131"/>
        <v>л/с №0000001158875</v>
      </c>
    </row>
    <row r="4018" spans="1:5" x14ac:dyDescent="0.3">
      <c r="A4018" s="150" t="s">
        <v>741</v>
      </c>
      <c r="B4018" s="150"/>
      <c r="C4018" s="149">
        <v>22.61</v>
      </c>
      <c r="D4018" t="str">
        <f t="shared" si="130"/>
        <v>л/с №0000001158875</v>
      </c>
      <c r="E4018" t="str">
        <f t="shared" si="131"/>
        <v>Начисление услуг 00000011387 от 31.10.2024 23:59:59</v>
      </c>
    </row>
    <row r="4019" spans="1:5" x14ac:dyDescent="0.3">
      <c r="A4019" s="148" t="s">
        <v>522</v>
      </c>
      <c r="B4019" s="148" t="s">
        <v>425</v>
      </c>
      <c r="C4019" s="149">
        <v>27.75</v>
      </c>
      <c r="D4019" t="str">
        <f t="shared" si="130"/>
        <v>Начисление услуг 00000011387 от 31.10.2024 23:59:59</v>
      </c>
      <c r="E4019" t="str">
        <f t="shared" si="131"/>
        <v>4МР/ДУ-3/КЛ-22К</v>
      </c>
    </row>
    <row r="4020" spans="1:5" x14ac:dyDescent="0.3">
      <c r="A4020" s="148" t="s">
        <v>904</v>
      </c>
      <c r="B4020" s="148"/>
      <c r="C4020" s="149">
        <v>27.75</v>
      </c>
      <c r="D4020" t="str">
        <f t="shared" si="130"/>
        <v>4МР/ДУ-3/КЛ-22К</v>
      </c>
      <c r="E4020" t="str">
        <f t="shared" si="131"/>
        <v>л/с №0000001158927</v>
      </c>
    </row>
    <row r="4021" spans="1:5" x14ac:dyDescent="0.3">
      <c r="A4021" s="150" t="s">
        <v>906</v>
      </c>
      <c r="B4021" s="150"/>
      <c r="C4021" s="149">
        <v>27.75</v>
      </c>
      <c r="D4021" t="str">
        <f t="shared" si="130"/>
        <v>л/с №0000001158927</v>
      </c>
      <c r="E4021" t="str">
        <f t="shared" si="131"/>
        <v>Начисление услуг 00000011387 от 31.10.2024 23:59:59</v>
      </c>
    </row>
    <row r="4022" spans="1:5" x14ac:dyDescent="0.3">
      <c r="A4022" s="148" t="s">
        <v>523</v>
      </c>
      <c r="B4022" s="148" t="s">
        <v>427</v>
      </c>
      <c r="C4022" s="149">
        <v>48.3</v>
      </c>
      <c r="D4022" t="str">
        <f t="shared" si="130"/>
        <v>Начисление услуг 00000011387 от 31.10.2024 23:59:59</v>
      </c>
      <c r="E4022" t="str">
        <f t="shared" si="131"/>
        <v>4МР/ДУ-3/КЛ-23К</v>
      </c>
    </row>
    <row r="4023" spans="1:5" x14ac:dyDescent="0.3">
      <c r="A4023" s="148" t="s">
        <v>904</v>
      </c>
      <c r="B4023" s="148"/>
      <c r="C4023" s="149">
        <v>48.3</v>
      </c>
      <c r="D4023" t="str">
        <f t="shared" si="130"/>
        <v>4МР/ДУ-3/КЛ-23К</v>
      </c>
      <c r="E4023" t="str">
        <f t="shared" si="131"/>
        <v>л/с №0000000127524</v>
      </c>
    </row>
    <row r="4024" spans="1:5" x14ac:dyDescent="0.3">
      <c r="A4024" s="150" t="s">
        <v>907</v>
      </c>
      <c r="B4024" s="150"/>
      <c r="C4024" s="149">
        <v>48.3</v>
      </c>
      <c r="D4024" t="str">
        <f t="shared" si="130"/>
        <v>л/с №0000000127524</v>
      </c>
      <c r="E4024" t="str">
        <f t="shared" si="131"/>
        <v>Начисление услуг 00000011387 от 31.10.2024 23:59:59</v>
      </c>
    </row>
    <row r="4025" spans="1:5" x14ac:dyDescent="0.3">
      <c r="A4025" s="148" t="s">
        <v>428</v>
      </c>
      <c r="B4025" s="148" t="s">
        <v>429</v>
      </c>
      <c r="C4025" s="149">
        <v>23.64</v>
      </c>
      <c r="D4025" t="str">
        <f t="shared" si="130"/>
        <v>Начисление услуг 00000011387 от 31.10.2024 23:59:59</v>
      </c>
      <c r="E4025" t="str">
        <f t="shared" si="131"/>
        <v>4МР/ДУ-3/КЛ-24Втор-1</v>
      </c>
    </row>
    <row r="4026" spans="1:5" x14ac:dyDescent="0.3">
      <c r="A4026" s="148" t="s">
        <v>904</v>
      </c>
      <c r="B4026" s="148"/>
      <c r="C4026" s="149">
        <v>23.64</v>
      </c>
      <c r="D4026" t="str">
        <f t="shared" si="130"/>
        <v>4МР/ДУ-3/КЛ-24Втор-1</v>
      </c>
      <c r="E4026" t="str">
        <f t="shared" si="131"/>
        <v>л/с №0000000093817</v>
      </c>
    </row>
    <row r="4027" spans="1:5" x14ac:dyDescent="0.3">
      <c r="A4027" s="150" t="s">
        <v>744</v>
      </c>
      <c r="B4027" s="150"/>
      <c r="C4027" s="149">
        <v>23.64</v>
      </c>
      <c r="D4027" t="str">
        <f t="shared" si="130"/>
        <v>л/с №0000000093817</v>
      </c>
      <c r="E4027" t="str">
        <f t="shared" si="131"/>
        <v>Начисление услуг 00000011387 от 31.10.2024 23:59:59</v>
      </c>
    </row>
    <row r="4028" spans="1:5" x14ac:dyDescent="0.3">
      <c r="A4028" s="148" t="s">
        <v>430</v>
      </c>
      <c r="B4028" s="148" t="s">
        <v>431</v>
      </c>
      <c r="C4028" s="149">
        <v>28.77</v>
      </c>
      <c r="D4028" t="str">
        <f t="shared" si="130"/>
        <v>Начисление услуг 00000011387 от 31.10.2024 23:59:59</v>
      </c>
      <c r="E4028" t="str">
        <f t="shared" si="131"/>
        <v>4МР/ДУ-3/КЛ-25</v>
      </c>
    </row>
    <row r="4029" spans="1:5" x14ac:dyDescent="0.3">
      <c r="A4029" s="148" t="s">
        <v>904</v>
      </c>
      <c r="B4029" s="148"/>
      <c r="C4029" s="149">
        <v>28.77</v>
      </c>
      <c r="D4029" t="str">
        <f t="shared" si="130"/>
        <v>4МР/ДУ-3/КЛ-25</v>
      </c>
      <c r="E4029" t="str">
        <f t="shared" si="131"/>
        <v>л/с №0000000093818</v>
      </c>
    </row>
    <row r="4030" spans="1:5" x14ac:dyDescent="0.3">
      <c r="A4030" s="150" t="s">
        <v>745</v>
      </c>
      <c r="B4030" s="150"/>
      <c r="C4030" s="149">
        <v>28.77</v>
      </c>
      <c r="D4030" t="str">
        <f t="shared" si="130"/>
        <v>л/с №0000000093818</v>
      </c>
      <c r="E4030" t="str">
        <f t="shared" si="131"/>
        <v>Начисление услуг 00000011387 от 31.10.2024 23:59:59</v>
      </c>
    </row>
    <row r="4031" spans="1:5" x14ac:dyDescent="0.3">
      <c r="A4031" s="148" t="s">
        <v>432</v>
      </c>
      <c r="B4031" s="148" t="s">
        <v>433</v>
      </c>
      <c r="C4031" s="149">
        <v>28.77</v>
      </c>
      <c r="D4031" t="str">
        <f t="shared" si="130"/>
        <v>Начисление услуг 00000011387 от 31.10.2024 23:59:59</v>
      </c>
      <c r="E4031" t="str">
        <f t="shared" si="131"/>
        <v>4МР/ДУ-3/КЛ-26</v>
      </c>
    </row>
    <row r="4032" spans="1:5" x14ac:dyDescent="0.3">
      <c r="A4032" s="148" t="s">
        <v>904</v>
      </c>
      <c r="B4032" s="148"/>
      <c r="C4032" s="149">
        <v>28.77</v>
      </c>
      <c r="D4032" t="str">
        <f t="shared" si="130"/>
        <v>4МР/ДУ-3/КЛ-26</v>
      </c>
      <c r="E4032" t="str">
        <f t="shared" si="131"/>
        <v>л/с №0000000095846</v>
      </c>
    </row>
    <row r="4033" spans="1:5" x14ac:dyDescent="0.3">
      <c r="A4033" s="150" t="s">
        <v>746</v>
      </c>
      <c r="B4033" s="150"/>
      <c r="C4033" s="149">
        <v>28.77</v>
      </c>
      <c r="D4033" t="str">
        <f t="shared" si="130"/>
        <v>л/с №0000000095846</v>
      </c>
      <c r="E4033" t="str">
        <f t="shared" si="131"/>
        <v>Начисление услуг 00000011387 от 31.10.2024 23:59:59</v>
      </c>
    </row>
    <row r="4034" spans="1:5" x14ac:dyDescent="0.3">
      <c r="A4034" s="148" t="s">
        <v>434</v>
      </c>
      <c r="B4034" s="148" t="s">
        <v>435</v>
      </c>
      <c r="C4034" s="149">
        <v>46.24</v>
      </c>
      <c r="D4034" t="str">
        <f t="shared" si="130"/>
        <v>Начисление услуг 00000011387 от 31.10.2024 23:59:59</v>
      </c>
      <c r="E4034" t="str">
        <f t="shared" si="131"/>
        <v>4МР/ДУ-3/КЛ-27</v>
      </c>
    </row>
    <row r="4035" spans="1:5" x14ac:dyDescent="0.3">
      <c r="A4035" s="148" t="s">
        <v>904</v>
      </c>
      <c r="B4035" s="148"/>
      <c r="C4035" s="149">
        <v>46.24</v>
      </c>
      <c r="D4035" t="str">
        <f t="shared" si="130"/>
        <v>4МР/ДУ-3/КЛ-27</v>
      </c>
      <c r="E4035" t="str">
        <f t="shared" si="131"/>
        <v>л/с №0000000094850</v>
      </c>
    </row>
    <row r="4036" spans="1:5" x14ac:dyDescent="0.3">
      <c r="A4036" s="150" t="s">
        <v>747</v>
      </c>
      <c r="B4036" s="150"/>
      <c r="C4036" s="149">
        <v>46.24</v>
      </c>
      <c r="D4036" t="str">
        <f t="shared" si="130"/>
        <v>л/с №0000000094850</v>
      </c>
      <c r="E4036" t="str">
        <f t="shared" si="131"/>
        <v>Начисление услуг 00000011387 от 31.10.2024 23:59:59</v>
      </c>
    </row>
    <row r="4037" spans="1:5" x14ac:dyDescent="0.3">
      <c r="A4037" s="148" t="s">
        <v>436</v>
      </c>
      <c r="B4037" s="148" t="s">
        <v>437</v>
      </c>
      <c r="C4037" s="149">
        <v>40.08</v>
      </c>
      <c r="D4037" t="str">
        <f t="shared" si="130"/>
        <v>Начисление услуг 00000011387 от 31.10.2024 23:59:59</v>
      </c>
      <c r="E4037" t="str">
        <f t="shared" si="131"/>
        <v>4МР/ДУ-3/КЛ-28</v>
      </c>
    </row>
    <row r="4038" spans="1:5" x14ac:dyDescent="0.3">
      <c r="A4038" s="148" t="s">
        <v>904</v>
      </c>
      <c r="B4038" s="148"/>
      <c r="C4038" s="149">
        <v>40.08</v>
      </c>
      <c r="D4038" t="str">
        <f t="shared" si="130"/>
        <v>4МР/ДУ-3/КЛ-28</v>
      </c>
      <c r="E4038" t="str">
        <f t="shared" si="131"/>
        <v>л/с №0000000093706</v>
      </c>
    </row>
    <row r="4039" spans="1:5" x14ac:dyDescent="0.3">
      <c r="A4039" s="150" t="s">
        <v>748</v>
      </c>
      <c r="B4039" s="150"/>
      <c r="C4039" s="149">
        <v>40.08</v>
      </c>
      <c r="D4039" t="str">
        <f t="shared" si="130"/>
        <v>л/с №0000000093706</v>
      </c>
      <c r="E4039" t="str">
        <f t="shared" si="131"/>
        <v>Начисление услуг 00000011387 от 31.10.2024 23:59:59</v>
      </c>
    </row>
    <row r="4040" spans="1:5" x14ac:dyDescent="0.3">
      <c r="A4040" s="148" t="s">
        <v>438</v>
      </c>
      <c r="B4040" s="148" t="s">
        <v>439</v>
      </c>
      <c r="C4040" s="149">
        <v>37</v>
      </c>
      <c r="D4040" t="str">
        <f t="shared" si="130"/>
        <v>Начисление услуг 00000011387 от 31.10.2024 23:59:59</v>
      </c>
      <c r="E4040" t="str">
        <f t="shared" si="131"/>
        <v>4МР/ДУ-3/КЛ-29</v>
      </c>
    </row>
    <row r="4041" spans="1:5" x14ac:dyDescent="0.3">
      <c r="A4041" s="148" t="s">
        <v>904</v>
      </c>
      <c r="B4041" s="148"/>
      <c r="C4041" s="149">
        <v>37</v>
      </c>
      <c r="D4041" t="str">
        <f t="shared" si="130"/>
        <v>4МР/ДУ-3/КЛ-29</v>
      </c>
      <c r="E4041" t="str">
        <f t="shared" si="131"/>
        <v>л/с №0000000093707</v>
      </c>
    </row>
    <row r="4042" spans="1:5" x14ac:dyDescent="0.3">
      <c r="A4042" s="150" t="s">
        <v>749</v>
      </c>
      <c r="B4042" s="150"/>
      <c r="C4042" s="149">
        <v>37</v>
      </c>
      <c r="D4042" t="str">
        <f t="shared" si="130"/>
        <v>л/с №0000000093707</v>
      </c>
      <c r="E4042" t="str">
        <f t="shared" si="131"/>
        <v>Начисление услуг 00000011387 от 31.10.2024 23:59:59</v>
      </c>
    </row>
    <row r="4043" spans="1:5" x14ac:dyDescent="0.3">
      <c r="A4043" s="148" t="s">
        <v>440</v>
      </c>
      <c r="B4043" s="148" t="s">
        <v>441</v>
      </c>
      <c r="C4043" s="149">
        <v>25.69</v>
      </c>
      <c r="D4043" t="str">
        <f t="shared" si="130"/>
        <v>Начисление услуг 00000011387 от 31.10.2024 23:59:59</v>
      </c>
      <c r="E4043" t="str">
        <f t="shared" si="131"/>
        <v>4МР/ДУ-3/КЛ-02</v>
      </c>
    </row>
    <row r="4044" spans="1:5" x14ac:dyDescent="0.3">
      <c r="A4044" s="148" t="s">
        <v>904</v>
      </c>
      <c r="B4044" s="148"/>
      <c r="C4044" s="149">
        <v>25.69</v>
      </c>
      <c r="D4044" t="str">
        <f t="shared" si="130"/>
        <v>4МР/ДУ-3/КЛ-02</v>
      </c>
      <c r="E4044" t="str">
        <f t="shared" si="131"/>
        <v>л/с №0000000093703</v>
      </c>
    </row>
    <row r="4045" spans="1:5" x14ac:dyDescent="0.3">
      <c r="A4045" s="150" t="s">
        <v>750</v>
      </c>
      <c r="B4045" s="150"/>
      <c r="C4045" s="149">
        <v>25.69</v>
      </c>
      <c r="D4045" t="str">
        <f t="shared" si="130"/>
        <v>л/с №0000000093703</v>
      </c>
      <c r="E4045" t="str">
        <f t="shared" si="131"/>
        <v>Начисление услуг 00000011387 от 31.10.2024 23:59:59</v>
      </c>
    </row>
    <row r="4046" spans="1:5" x14ac:dyDescent="0.3">
      <c r="A4046" s="148" t="s">
        <v>442</v>
      </c>
      <c r="B4046" s="148" t="s">
        <v>443</v>
      </c>
      <c r="C4046" s="149">
        <v>37</v>
      </c>
      <c r="D4046" t="str">
        <f t="shared" si="130"/>
        <v>Начисление услуг 00000011387 от 31.10.2024 23:59:59</v>
      </c>
      <c r="E4046" t="str">
        <f t="shared" si="131"/>
        <v>4МР/ДУ-3/КЛ-30</v>
      </c>
    </row>
    <row r="4047" spans="1:5" x14ac:dyDescent="0.3">
      <c r="A4047" s="148" t="s">
        <v>904</v>
      </c>
      <c r="B4047" s="148"/>
      <c r="C4047" s="149">
        <v>37</v>
      </c>
      <c r="D4047" t="str">
        <f t="shared" si="130"/>
        <v>4МР/ДУ-3/КЛ-30</v>
      </c>
      <c r="E4047" t="str">
        <f t="shared" si="131"/>
        <v>л/с №0000000093709</v>
      </c>
    </row>
    <row r="4048" spans="1:5" x14ac:dyDescent="0.3">
      <c r="A4048" s="150" t="s">
        <v>751</v>
      </c>
      <c r="B4048" s="150"/>
      <c r="C4048" s="149">
        <v>37</v>
      </c>
      <c r="D4048" t="str">
        <f t="shared" si="130"/>
        <v>л/с №0000000093709</v>
      </c>
      <c r="E4048" t="str">
        <f t="shared" si="131"/>
        <v>Начисление услуг 00000011387 от 31.10.2024 23:59:59</v>
      </c>
    </row>
    <row r="4049" spans="1:5" x14ac:dyDescent="0.3">
      <c r="A4049" s="148" t="s">
        <v>444</v>
      </c>
      <c r="B4049" s="148" t="s">
        <v>445</v>
      </c>
      <c r="C4049" s="149">
        <v>37</v>
      </c>
      <c r="D4049" t="str">
        <f t="shared" si="130"/>
        <v>Начисление услуг 00000011387 от 31.10.2024 23:59:59</v>
      </c>
      <c r="E4049" t="str">
        <f t="shared" si="131"/>
        <v>4МР/ДУ-3/КЛ-31</v>
      </c>
    </row>
    <row r="4050" spans="1:5" x14ac:dyDescent="0.3">
      <c r="A4050" s="148" t="s">
        <v>904</v>
      </c>
      <c r="B4050" s="148"/>
      <c r="C4050" s="149">
        <v>37</v>
      </c>
      <c r="D4050" t="str">
        <f t="shared" si="130"/>
        <v>4МР/ДУ-3/КЛ-31</v>
      </c>
      <c r="E4050" t="str">
        <f t="shared" si="131"/>
        <v>л/с №0000000093710</v>
      </c>
    </row>
    <row r="4051" spans="1:5" x14ac:dyDescent="0.3">
      <c r="A4051" s="150" t="s">
        <v>752</v>
      </c>
      <c r="B4051" s="150"/>
      <c r="C4051" s="149">
        <v>37</v>
      </c>
      <c r="D4051" t="str">
        <f t="shared" si="130"/>
        <v>л/с №0000000093710</v>
      </c>
      <c r="E4051" t="str">
        <f t="shared" si="131"/>
        <v>Начисление услуг 00000011387 от 31.10.2024 23:59:59</v>
      </c>
    </row>
    <row r="4052" spans="1:5" x14ac:dyDescent="0.3">
      <c r="A4052" s="148" t="s">
        <v>446</v>
      </c>
      <c r="B4052" s="148" t="s">
        <v>447</v>
      </c>
      <c r="C4052" s="149">
        <v>37</v>
      </c>
      <c r="D4052" t="str">
        <f t="shared" si="130"/>
        <v>Начисление услуг 00000011387 от 31.10.2024 23:59:59</v>
      </c>
      <c r="E4052" t="str">
        <f t="shared" si="131"/>
        <v>4МР/ДУ-3/КЛ-32</v>
      </c>
    </row>
    <row r="4053" spans="1:5" x14ac:dyDescent="0.3">
      <c r="A4053" s="148" t="s">
        <v>904</v>
      </c>
      <c r="B4053" s="148"/>
      <c r="C4053" s="149">
        <v>37</v>
      </c>
      <c r="D4053" t="str">
        <f t="shared" si="130"/>
        <v>4МР/ДУ-3/КЛ-32</v>
      </c>
      <c r="E4053" t="str">
        <f t="shared" si="131"/>
        <v>л/с №0000001155111</v>
      </c>
    </row>
    <row r="4054" spans="1:5" x14ac:dyDescent="0.3">
      <c r="A4054" s="150" t="s">
        <v>753</v>
      </c>
      <c r="B4054" s="150"/>
      <c r="C4054" s="149">
        <v>37</v>
      </c>
      <c r="D4054" t="str">
        <f t="shared" si="130"/>
        <v>л/с №0000001155111</v>
      </c>
      <c r="E4054" t="str">
        <f t="shared" si="131"/>
        <v>Начисление услуг 00000011387 от 31.10.2024 23:59:59</v>
      </c>
    </row>
    <row r="4055" spans="1:5" x14ac:dyDescent="0.3">
      <c r="A4055" s="148" t="s">
        <v>449</v>
      </c>
      <c r="B4055" s="148" t="s">
        <v>448</v>
      </c>
      <c r="C4055" s="149">
        <v>37</v>
      </c>
      <c r="D4055" t="str">
        <f t="shared" si="130"/>
        <v>Начисление услуг 00000011387 от 31.10.2024 23:59:59</v>
      </c>
      <c r="E4055" t="str">
        <f t="shared" si="131"/>
        <v>4МР/ДУ-3/КЛ-33/Втор-1</v>
      </c>
    </row>
    <row r="4056" spans="1:5" x14ac:dyDescent="0.3">
      <c r="A4056" s="148" t="s">
        <v>904</v>
      </c>
      <c r="B4056" s="148"/>
      <c r="C4056" s="149">
        <v>37</v>
      </c>
      <c r="D4056" t="str">
        <f t="shared" si="130"/>
        <v>4МР/ДУ-3/КЛ-33/Втор-1</v>
      </c>
      <c r="E4056" t="str">
        <f t="shared" si="131"/>
        <v>л/с №0000000094408</v>
      </c>
    </row>
    <row r="4057" spans="1:5" x14ac:dyDescent="0.3">
      <c r="A4057" s="150" t="s">
        <v>754</v>
      </c>
      <c r="B4057" s="150"/>
      <c r="C4057" s="149">
        <v>37</v>
      </c>
      <c r="D4057" t="str">
        <f t="shared" si="130"/>
        <v>л/с №0000000094408</v>
      </c>
      <c r="E4057" t="str">
        <f t="shared" si="131"/>
        <v>Начисление услуг 00000011387 от 31.10.2024 23:59:59</v>
      </c>
    </row>
    <row r="4058" spans="1:5" x14ac:dyDescent="0.3">
      <c r="A4058" s="148" t="s">
        <v>450</v>
      </c>
      <c r="B4058" s="148" t="s">
        <v>451</v>
      </c>
      <c r="C4058" s="149">
        <v>78.099999999999994</v>
      </c>
      <c r="D4058" t="str">
        <f t="shared" si="130"/>
        <v>Начисление услуг 00000011387 от 31.10.2024 23:59:59</v>
      </c>
      <c r="E4058" t="str">
        <f t="shared" si="131"/>
        <v>4МР/ДУ-3/КЛ-34</v>
      </c>
    </row>
    <row r="4059" spans="1:5" x14ac:dyDescent="0.3">
      <c r="A4059" s="148" t="s">
        <v>904</v>
      </c>
      <c r="B4059" s="148"/>
      <c r="C4059" s="149">
        <v>78.099999999999994</v>
      </c>
      <c r="D4059" t="str">
        <f t="shared" si="130"/>
        <v>4МР/ДУ-3/КЛ-34</v>
      </c>
      <c r="E4059" t="str">
        <f t="shared" si="131"/>
        <v>л/с №0000000093695</v>
      </c>
    </row>
    <row r="4060" spans="1:5" x14ac:dyDescent="0.3">
      <c r="A4060" s="150" t="s">
        <v>755</v>
      </c>
      <c r="B4060" s="150"/>
      <c r="C4060" s="149">
        <v>78.099999999999994</v>
      </c>
      <c r="D4060" t="str">
        <f t="shared" si="130"/>
        <v>л/с №0000000093695</v>
      </c>
      <c r="E4060" t="str">
        <f t="shared" si="131"/>
        <v>Начисление услуг 00000011387 от 31.10.2024 23:59:59</v>
      </c>
    </row>
    <row r="4061" spans="1:5" x14ac:dyDescent="0.3">
      <c r="A4061" s="148" t="s">
        <v>452</v>
      </c>
      <c r="B4061" s="148" t="s">
        <v>453</v>
      </c>
      <c r="C4061" s="149">
        <v>61.66</v>
      </c>
      <c r="D4061" t="str">
        <f t="shared" si="130"/>
        <v>Начисление услуг 00000011387 от 31.10.2024 23:59:59</v>
      </c>
      <c r="E4061" t="str">
        <f t="shared" si="131"/>
        <v>4МР/ДУ-3/КЛ-35</v>
      </c>
    </row>
    <row r="4062" spans="1:5" x14ac:dyDescent="0.3">
      <c r="A4062" s="148" t="s">
        <v>904</v>
      </c>
      <c r="B4062" s="148"/>
      <c r="C4062" s="149">
        <v>61.66</v>
      </c>
      <c r="D4062" t="str">
        <f t="shared" si="130"/>
        <v>4МР/ДУ-3/КЛ-35</v>
      </c>
      <c r="E4062" t="str">
        <f t="shared" si="131"/>
        <v>л/с №0000000093977</v>
      </c>
    </row>
    <row r="4063" spans="1:5" x14ac:dyDescent="0.3">
      <c r="A4063" s="150" t="s">
        <v>756</v>
      </c>
      <c r="B4063" s="150"/>
      <c r="C4063" s="149">
        <v>61.66</v>
      </c>
      <c r="D4063" t="str">
        <f t="shared" si="130"/>
        <v>л/с №0000000093977</v>
      </c>
      <c r="E4063" t="str">
        <f t="shared" si="131"/>
        <v>Начисление услуг 00000011387 от 31.10.2024 23:59:59</v>
      </c>
    </row>
    <row r="4064" spans="1:5" x14ac:dyDescent="0.3">
      <c r="A4064" s="148" t="s">
        <v>454</v>
      </c>
      <c r="B4064" s="148" t="s">
        <v>455</v>
      </c>
      <c r="C4064" s="149">
        <v>61.66</v>
      </c>
      <c r="D4064" t="str">
        <f t="shared" si="130"/>
        <v>Начисление услуг 00000011387 от 31.10.2024 23:59:59</v>
      </c>
      <c r="E4064" t="str">
        <f t="shared" si="131"/>
        <v>4МР/ДУ-3/КЛ-36</v>
      </c>
    </row>
    <row r="4065" spans="1:5" x14ac:dyDescent="0.3">
      <c r="A4065" s="148" t="s">
        <v>904</v>
      </c>
      <c r="B4065" s="148"/>
      <c r="C4065" s="149">
        <v>61.66</v>
      </c>
      <c r="D4065" t="str">
        <f t="shared" si="130"/>
        <v>4МР/ДУ-3/КЛ-36</v>
      </c>
      <c r="E4065" t="str">
        <f t="shared" si="131"/>
        <v>л/с №0000000093700</v>
      </c>
    </row>
    <row r="4066" spans="1:5" x14ac:dyDescent="0.3">
      <c r="A4066" s="150" t="s">
        <v>757</v>
      </c>
      <c r="B4066" s="150"/>
      <c r="C4066" s="149">
        <v>61.66</v>
      </c>
      <c r="D4066" t="str">
        <f t="shared" si="130"/>
        <v>л/с №0000000093700</v>
      </c>
      <c r="E4066" t="str">
        <f t="shared" si="131"/>
        <v>Начисление услуг 00000011387 от 31.10.2024 23:59:59</v>
      </c>
    </row>
    <row r="4067" spans="1:5" x14ac:dyDescent="0.3">
      <c r="A4067" s="148" t="s">
        <v>456</v>
      </c>
      <c r="B4067" s="148" t="s">
        <v>457</v>
      </c>
      <c r="C4067" s="149">
        <v>60.63</v>
      </c>
      <c r="D4067" t="str">
        <f t="shared" si="130"/>
        <v>Начисление услуг 00000011387 от 31.10.2024 23:59:59</v>
      </c>
      <c r="E4067" t="str">
        <f t="shared" si="131"/>
        <v>4МР/ДУ-3/КЛ-37</v>
      </c>
    </row>
    <row r="4068" spans="1:5" x14ac:dyDescent="0.3">
      <c r="A4068" s="148" t="s">
        <v>904</v>
      </c>
      <c r="B4068" s="148"/>
      <c r="C4068" s="149">
        <v>60.63</v>
      </c>
      <c r="D4068" t="str">
        <f t="shared" si="130"/>
        <v>4МР/ДУ-3/КЛ-37</v>
      </c>
      <c r="E4068" t="str">
        <f t="shared" si="131"/>
        <v>л/с №0000000094307</v>
      </c>
    </row>
    <row r="4069" spans="1:5" x14ac:dyDescent="0.3">
      <c r="A4069" s="150" t="s">
        <v>758</v>
      </c>
      <c r="B4069" s="150"/>
      <c r="C4069" s="149">
        <v>60.63</v>
      </c>
      <c r="D4069" t="str">
        <f t="shared" si="130"/>
        <v>л/с №0000000094307</v>
      </c>
      <c r="E4069" t="str">
        <f t="shared" si="131"/>
        <v>Начисление услуг 00000011387 от 31.10.2024 23:59:59</v>
      </c>
    </row>
    <row r="4070" spans="1:5" x14ac:dyDescent="0.3">
      <c r="A4070" s="148" t="s">
        <v>458</v>
      </c>
      <c r="B4070" s="148" t="s">
        <v>459</v>
      </c>
      <c r="C4070" s="149">
        <v>60.63</v>
      </c>
      <c r="D4070" t="str">
        <f t="shared" si="130"/>
        <v>Начисление услуг 00000011387 от 31.10.2024 23:59:59</v>
      </c>
      <c r="E4070" t="str">
        <f t="shared" si="131"/>
        <v>4МР/ДУ-3/КЛ-38</v>
      </c>
    </row>
    <row r="4071" spans="1:5" x14ac:dyDescent="0.3">
      <c r="A4071" s="148" t="s">
        <v>904</v>
      </c>
      <c r="B4071" s="148"/>
      <c r="C4071" s="149">
        <v>60.63</v>
      </c>
      <c r="D4071" t="str">
        <f t="shared" si="130"/>
        <v>4МР/ДУ-3/КЛ-38</v>
      </c>
      <c r="E4071" t="str">
        <f t="shared" si="131"/>
        <v>л/с №0000000093814</v>
      </c>
    </row>
    <row r="4072" spans="1:5" x14ac:dyDescent="0.3">
      <c r="A4072" s="150" t="s">
        <v>759</v>
      </c>
      <c r="B4072" s="150"/>
      <c r="C4072" s="149">
        <v>60.63</v>
      </c>
      <c r="D4072" t="str">
        <f t="shared" si="130"/>
        <v>л/с №0000000093814</v>
      </c>
      <c r="E4072" t="str">
        <f t="shared" si="131"/>
        <v>Начисление услуг 00000011387 от 31.10.2024 23:59:59</v>
      </c>
    </row>
    <row r="4073" spans="1:5" x14ac:dyDescent="0.3">
      <c r="A4073" s="148" t="s">
        <v>460</v>
      </c>
      <c r="B4073" s="148" t="s">
        <v>461</v>
      </c>
      <c r="C4073" s="149">
        <v>45.22</v>
      </c>
      <c r="D4073" t="str">
        <f t="shared" si="130"/>
        <v>Начисление услуг 00000011387 от 31.10.2024 23:59:59</v>
      </c>
      <c r="E4073" t="str">
        <f t="shared" si="131"/>
        <v>4МР/ДУ-3/КЛ-39</v>
      </c>
    </row>
    <row r="4074" spans="1:5" x14ac:dyDescent="0.3">
      <c r="A4074" s="148" t="s">
        <v>904</v>
      </c>
      <c r="B4074" s="148"/>
      <c r="C4074" s="149">
        <v>45.22</v>
      </c>
      <c r="D4074" t="str">
        <f t="shared" si="130"/>
        <v>4МР/ДУ-3/КЛ-39</v>
      </c>
      <c r="E4074" t="str">
        <f t="shared" si="131"/>
        <v>л/с №0000000093702</v>
      </c>
    </row>
    <row r="4075" spans="1:5" x14ac:dyDescent="0.3">
      <c r="A4075" s="150" t="s">
        <v>760</v>
      </c>
      <c r="B4075" s="150"/>
      <c r="C4075" s="149">
        <v>45.22</v>
      </c>
      <c r="D4075" t="str">
        <f t="shared" si="130"/>
        <v>л/с №0000000093702</v>
      </c>
      <c r="E4075" t="str">
        <f t="shared" si="131"/>
        <v>Начисление услуг 00000011387 от 31.10.2024 23:59:59</v>
      </c>
    </row>
    <row r="4076" spans="1:5" x14ac:dyDescent="0.3">
      <c r="A4076" s="148" t="s">
        <v>462</v>
      </c>
      <c r="B4076" s="148" t="s">
        <v>463</v>
      </c>
      <c r="C4076" s="149">
        <v>25.69</v>
      </c>
      <c r="D4076" t="str">
        <f t="shared" si="130"/>
        <v>Начисление услуг 00000011387 от 31.10.2024 23:59:59</v>
      </c>
      <c r="E4076" t="str">
        <f t="shared" si="131"/>
        <v>4МР/ДУ-3/КЛ-03</v>
      </c>
    </row>
    <row r="4077" spans="1:5" x14ac:dyDescent="0.3">
      <c r="A4077" s="148" t="s">
        <v>904</v>
      </c>
      <c r="B4077" s="148"/>
      <c r="C4077" s="149">
        <v>25.69</v>
      </c>
      <c r="D4077" t="str">
        <f t="shared" si="130"/>
        <v>4МР/ДУ-3/КЛ-03</v>
      </c>
      <c r="E4077" t="str">
        <f t="shared" si="131"/>
        <v>л/с №0000000095847</v>
      </c>
    </row>
    <row r="4078" spans="1:5" x14ac:dyDescent="0.3">
      <c r="A4078" s="150" t="s">
        <v>761</v>
      </c>
      <c r="B4078" s="150"/>
      <c r="C4078" s="149">
        <v>25.69</v>
      </c>
      <c r="D4078" t="str">
        <f t="shared" si="130"/>
        <v>л/с №0000000095847</v>
      </c>
      <c r="E4078" t="str">
        <f t="shared" si="131"/>
        <v>Начисление услуг 00000011387 от 31.10.2024 23:59:59</v>
      </c>
    </row>
    <row r="4079" spans="1:5" x14ac:dyDescent="0.3">
      <c r="A4079" s="148" t="s">
        <v>464</v>
      </c>
      <c r="B4079" s="148" t="s">
        <v>465</v>
      </c>
      <c r="C4079" s="149">
        <v>39.049999999999997</v>
      </c>
      <c r="D4079" t="str">
        <f t="shared" si="130"/>
        <v>Начисление услуг 00000011387 от 31.10.2024 23:59:59</v>
      </c>
      <c r="E4079" t="str">
        <f t="shared" si="131"/>
        <v>4МР/ДУ-3/КЛ-40</v>
      </c>
    </row>
    <row r="4080" spans="1:5" x14ac:dyDescent="0.3">
      <c r="A4080" s="148" t="s">
        <v>904</v>
      </c>
      <c r="B4080" s="148"/>
      <c r="C4080" s="149">
        <v>39.049999999999997</v>
      </c>
      <c r="D4080" t="str">
        <f t="shared" ref="D4080:D4143" si="132">A4081</f>
        <v>4МР/ДУ-3/КЛ-40</v>
      </c>
      <c r="E4080" t="str">
        <f t="shared" ref="E4080:E4143" si="133">A4082</f>
        <v>л/с №0000000094078</v>
      </c>
    </row>
    <row r="4081" spans="1:5" x14ac:dyDescent="0.3">
      <c r="A4081" s="150" t="s">
        <v>762</v>
      </c>
      <c r="B4081" s="150"/>
      <c r="C4081" s="149">
        <v>39.049999999999997</v>
      </c>
      <c r="D4081" t="str">
        <f t="shared" si="132"/>
        <v>л/с №0000000094078</v>
      </c>
      <c r="E4081" t="str">
        <f t="shared" si="133"/>
        <v>Начисление услуг 00000011387 от 31.10.2024 23:59:59</v>
      </c>
    </row>
    <row r="4082" spans="1:5" x14ac:dyDescent="0.3">
      <c r="A4082" s="148" t="s">
        <v>466</v>
      </c>
      <c r="B4082" s="148" t="s">
        <v>467</v>
      </c>
      <c r="C4082" s="149">
        <v>38.020000000000003</v>
      </c>
      <c r="D4082" t="str">
        <f t="shared" si="132"/>
        <v>Начисление услуг 00000011387 от 31.10.2024 23:59:59</v>
      </c>
      <c r="E4082" t="str">
        <f t="shared" si="133"/>
        <v>4МР/ДУ-3/КЛ-41</v>
      </c>
    </row>
    <row r="4083" spans="1:5" x14ac:dyDescent="0.3">
      <c r="A4083" s="148" t="s">
        <v>904</v>
      </c>
      <c r="B4083" s="148"/>
      <c r="C4083" s="149">
        <v>38.020000000000003</v>
      </c>
      <c r="D4083" t="str">
        <f t="shared" si="132"/>
        <v>4МР/ДУ-3/КЛ-41</v>
      </c>
      <c r="E4083" t="str">
        <f t="shared" si="133"/>
        <v>л/с №0000000093694</v>
      </c>
    </row>
    <row r="4084" spans="1:5" x14ac:dyDescent="0.3">
      <c r="A4084" s="150" t="s">
        <v>763</v>
      </c>
      <c r="B4084" s="150"/>
      <c r="C4084" s="149">
        <v>38.020000000000003</v>
      </c>
      <c r="D4084" t="str">
        <f t="shared" si="132"/>
        <v>л/с №0000000093694</v>
      </c>
      <c r="E4084" t="str">
        <f t="shared" si="133"/>
        <v>Начисление услуг 00000011387 от 31.10.2024 23:59:59</v>
      </c>
    </row>
    <row r="4085" spans="1:5" x14ac:dyDescent="0.3">
      <c r="A4085" s="148" t="s">
        <v>468</v>
      </c>
      <c r="B4085" s="148" t="s">
        <v>469</v>
      </c>
      <c r="C4085" s="149">
        <v>35.97</v>
      </c>
      <c r="D4085" t="str">
        <f t="shared" si="132"/>
        <v>Начисление услуг 00000011387 от 31.10.2024 23:59:59</v>
      </c>
      <c r="E4085" t="str">
        <f t="shared" si="133"/>
        <v>4МР/ДУ-3/КЛ-42</v>
      </c>
    </row>
    <row r="4086" spans="1:5" x14ac:dyDescent="0.3">
      <c r="A4086" s="148" t="s">
        <v>904</v>
      </c>
      <c r="B4086" s="148"/>
      <c r="C4086" s="149">
        <v>35.97</v>
      </c>
      <c r="D4086" t="str">
        <f t="shared" si="132"/>
        <v>4МР/ДУ-3/КЛ-42</v>
      </c>
      <c r="E4086" t="str">
        <f t="shared" si="133"/>
        <v>л/с №0000000093812</v>
      </c>
    </row>
    <row r="4087" spans="1:5" x14ac:dyDescent="0.3">
      <c r="A4087" s="150" t="s">
        <v>764</v>
      </c>
      <c r="B4087" s="150"/>
      <c r="C4087" s="149">
        <v>35.97</v>
      </c>
      <c r="D4087" t="str">
        <f t="shared" si="132"/>
        <v>л/с №0000000093812</v>
      </c>
      <c r="E4087" t="str">
        <f t="shared" si="133"/>
        <v>Начисление услуг 00000011387 от 31.10.2024 23:59:59</v>
      </c>
    </row>
    <row r="4088" spans="1:5" x14ac:dyDescent="0.3">
      <c r="A4088" s="148" t="s">
        <v>470</v>
      </c>
      <c r="B4088" s="148" t="s">
        <v>471</v>
      </c>
      <c r="C4088" s="149">
        <v>34.94</v>
      </c>
      <c r="D4088" t="str">
        <f t="shared" si="132"/>
        <v>Начисление услуг 00000011387 от 31.10.2024 23:59:59</v>
      </c>
      <c r="E4088" t="str">
        <f t="shared" si="133"/>
        <v>4МР/ДУ-3/КЛ-43</v>
      </c>
    </row>
    <row r="4089" spans="1:5" x14ac:dyDescent="0.3">
      <c r="A4089" s="148" t="s">
        <v>904</v>
      </c>
      <c r="B4089" s="148"/>
      <c r="C4089" s="149">
        <v>34.94</v>
      </c>
      <c r="D4089" t="str">
        <f t="shared" si="132"/>
        <v>4МР/ДУ-3/КЛ-43</v>
      </c>
      <c r="E4089" t="str">
        <f t="shared" si="133"/>
        <v>л/с №0000000093813</v>
      </c>
    </row>
    <row r="4090" spans="1:5" x14ac:dyDescent="0.3">
      <c r="A4090" s="150" t="s">
        <v>765</v>
      </c>
      <c r="B4090" s="150"/>
      <c r="C4090" s="149">
        <v>34.94</v>
      </c>
      <c r="D4090" t="str">
        <f t="shared" si="132"/>
        <v>л/с №0000000093813</v>
      </c>
      <c r="E4090" t="str">
        <f t="shared" si="133"/>
        <v>Начисление услуг 00000011387 от 31.10.2024 23:59:59</v>
      </c>
    </row>
    <row r="4091" spans="1:5" x14ac:dyDescent="0.3">
      <c r="A4091" s="148" t="s">
        <v>472</v>
      </c>
      <c r="B4091" s="148" t="s">
        <v>473</v>
      </c>
      <c r="C4091" s="149">
        <v>29.8</v>
      </c>
      <c r="D4091" t="str">
        <f t="shared" si="132"/>
        <v>Начисление услуг 00000011387 от 31.10.2024 23:59:59</v>
      </c>
      <c r="E4091" t="str">
        <f t="shared" si="133"/>
        <v>4МР/ДУ-3/КЛ-44</v>
      </c>
    </row>
    <row r="4092" spans="1:5" x14ac:dyDescent="0.3">
      <c r="A4092" s="148" t="s">
        <v>904</v>
      </c>
      <c r="B4092" s="148"/>
      <c r="C4092" s="149">
        <v>29.8</v>
      </c>
      <c r="D4092" t="str">
        <f t="shared" si="132"/>
        <v>4МР/ДУ-3/КЛ-44</v>
      </c>
      <c r="E4092" t="str">
        <f t="shared" si="133"/>
        <v>л/с №0000000095848</v>
      </c>
    </row>
    <row r="4093" spans="1:5" x14ac:dyDescent="0.3">
      <c r="A4093" s="150" t="s">
        <v>766</v>
      </c>
      <c r="B4093" s="150"/>
      <c r="C4093" s="149">
        <v>29.8</v>
      </c>
      <c r="D4093" t="str">
        <f t="shared" si="132"/>
        <v>л/с №0000000095848</v>
      </c>
      <c r="E4093" t="str">
        <f t="shared" si="133"/>
        <v>Начисление услуг 00000011387 от 31.10.2024 23:59:59</v>
      </c>
    </row>
    <row r="4094" spans="1:5" x14ac:dyDescent="0.3">
      <c r="A4094" s="148" t="s">
        <v>474</v>
      </c>
      <c r="B4094" s="148" t="s">
        <v>475</v>
      </c>
      <c r="C4094" s="149">
        <v>35.97</v>
      </c>
      <c r="D4094" t="str">
        <f t="shared" si="132"/>
        <v>Начисление услуг 00000011387 от 31.10.2024 23:59:59</v>
      </c>
      <c r="E4094" t="str">
        <f t="shared" si="133"/>
        <v>4МР/ДУ-3/КЛ-45</v>
      </c>
    </row>
    <row r="4095" spans="1:5" x14ac:dyDescent="0.3">
      <c r="A4095" s="148" t="s">
        <v>904</v>
      </c>
      <c r="B4095" s="148"/>
      <c r="C4095" s="149">
        <v>35.97</v>
      </c>
      <c r="D4095" t="str">
        <f t="shared" si="132"/>
        <v>4МР/ДУ-3/КЛ-45</v>
      </c>
      <c r="E4095" t="str">
        <f t="shared" si="133"/>
        <v>л/с №0000000095849</v>
      </c>
    </row>
    <row r="4096" spans="1:5" x14ac:dyDescent="0.3">
      <c r="A4096" s="150" t="s">
        <v>767</v>
      </c>
      <c r="B4096" s="150"/>
      <c r="C4096" s="149">
        <v>35.97</v>
      </c>
      <c r="D4096" t="str">
        <f t="shared" si="132"/>
        <v>л/с №0000000095849</v>
      </c>
      <c r="E4096" t="str">
        <f t="shared" si="133"/>
        <v>Начисление услуг 00000011387 от 31.10.2024 23:59:59</v>
      </c>
    </row>
    <row r="4097" spans="1:5" x14ac:dyDescent="0.3">
      <c r="A4097" s="148" t="s">
        <v>476</v>
      </c>
      <c r="B4097" s="148" t="s">
        <v>477</v>
      </c>
      <c r="C4097" s="149">
        <v>38.020000000000003</v>
      </c>
      <c r="D4097" t="str">
        <f t="shared" si="132"/>
        <v>Начисление услуг 00000011387 от 31.10.2024 23:59:59</v>
      </c>
      <c r="E4097" t="str">
        <f t="shared" si="133"/>
        <v>4МР/ДУ-3/КЛ-46</v>
      </c>
    </row>
    <row r="4098" spans="1:5" x14ac:dyDescent="0.3">
      <c r="A4098" s="148" t="s">
        <v>904</v>
      </c>
      <c r="B4098" s="148"/>
      <c r="C4098" s="149">
        <v>38.020000000000003</v>
      </c>
      <c r="D4098" t="str">
        <f t="shared" si="132"/>
        <v>4МР/ДУ-3/КЛ-46</v>
      </c>
      <c r="E4098" t="str">
        <f t="shared" si="133"/>
        <v>л/с №0000000095919</v>
      </c>
    </row>
    <row r="4099" spans="1:5" x14ac:dyDescent="0.3">
      <c r="A4099" s="150" t="s">
        <v>768</v>
      </c>
      <c r="B4099" s="150"/>
      <c r="C4099" s="149">
        <v>38.020000000000003</v>
      </c>
      <c r="D4099" t="str">
        <f t="shared" si="132"/>
        <v>л/с №0000000095919</v>
      </c>
      <c r="E4099" t="str">
        <f t="shared" si="133"/>
        <v>Начисление услуг 00000011387 от 31.10.2024 23:59:59</v>
      </c>
    </row>
    <row r="4100" spans="1:5" x14ac:dyDescent="0.3">
      <c r="A4100" s="148" t="s">
        <v>478</v>
      </c>
      <c r="B4100" s="148" t="s">
        <v>479</v>
      </c>
      <c r="C4100" s="149">
        <v>40.08</v>
      </c>
      <c r="D4100" t="str">
        <f t="shared" si="132"/>
        <v>Начисление услуг 00000011387 от 31.10.2024 23:59:59</v>
      </c>
      <c r="E4100" t="str">
        <f t="shared" si="133"/>
        <v>4МР/ДУ-3/КЛ-47</v>
      </c>
    </row>
    <row r="4101" spans="1:5" x14ac:dyDescent="0.3">
      <c r="A4101" s="148" t="s">
        <v>904</v>
      </c>
      <c r="B4101" s="148"/>
      <c r="C4101" s="149">
        <v>40.08</v>
      </c>
      <c r="D4101" t="str">
        <f t="shared" si="132"/>
        <v>4МР/ДУ-3/КЛ-47</v>
      </c>
      <c r="E4101" t="str">
        <f t="shared" si="133"/>
        <v>л/с №0000000093689</v>
      </c>
    </row>
    <row r="4102" spans="1:5" x14ac:dyDescent="0.3">
      <c r="A4102" s="150" t="s">
        <v>769</v>
      </c>
      <c r="B4102" s="150"/>
      <c r="C4102" s="149">
        <v>40.08</v>
      </c>
      <c r="D4102" t="str">
        <f t="shared" si="132"/>
        <v>л/с №0000000093689</v>
      </c>
      <c r="E4102" t="str">
        <f t="shared" si="133"/>
        <v>Начисление услуг 00000011387 от 31.10.2024 23:59:59</v>
      </c>
    </row>
    <row r="4103" spans="1:5" x14ac:dyDescent="0.3">
      <c r="A4103" s="148" t="s">
        <v>480</v>
      </c>
      <c r="B4103" s="148" t="s">
        <v>481</v>
      </c>
      <c r="C4103" s="149">
        <v>50.36</v>
      </c>
      <c r="D4103" t="str">
        <f t="shared" si="132"/>
        <v>Начисление услуг 00000011387 от 31.10.2024 23:59:59</v>
      </c>
      <c r="E4103" t="str">
        <f t="shared" si="133"/>
        <v>4МР/ДУ-3/КЛ-48</v>
      </c>
    </row>
    <row r="4104" spans="1:5" x14ac:dyDescent="0.3">
      <c r="A4104" s="148" t="s">
        <v>904</v>
      </c>
      <c r="B4104" s="148"/>
      <c r="C4104" s="149">
        <v>50.36</v>
      </c>
      <c r="D4104" t="str">
        <f t="shared" si="132"/>
        <v>4МР/ДУ-3/КЛ-48</v>
      </c>
      <c r="E4104" t="str">
        <f t="shared" si="133"/>
        <v>л/с №0000000094851</v>
      </c>
    </row>
    <row r="4105" spans="1:5" x14ac:dyDescent="0.3">
      <c r="A4105" s="150" t="s">
        <v>770</v>
      </c>
      <c r="B4105" s="150"/>
      <c r="C4105" s="149">
        <v>50.36</v>
      </c>
      <c r="D4105" t="str">
        <f t="shared" si="132"/>
        <v>л/с №0000000094851</v>
      </c>
      <c r="E4105" t="str">
        <f t="shared" si="133"/>
        <v>Начисление услуг 00000011387 от 31.10.2024 23:59:59</v>
      </c>
    </row>
    <row r="4106" spans="1:5" x14ac:dyDescent="0.3">
      <c r="A4106" s="148" t="s">
        <v>482</v>
      </c>
      <c r="B4106" s="148" t="s">
        <v>483</v>
      </c>
      <c r="C4106" s="149">
        <v>21.58</v>
      </c>
      <c r="D4106" t="str">
        <f t="shared" si="132"/>
        <v>Начисление услуг 00000011387 от 31.10.2024 23:59:59</v>
      </c>
      <c r="E4106" t="str">
        <f t="shared" si="133"/>
        <v>4МР/ДУ-3/КЛ-49</v>
      </c>
    </row>
    <row r="4107" spans="1:5" x14ac:dyDescent="0.3">
      <c r="A4107" s="148" t="s">
        <v>904</v>
      </c>
      <c r="B4107" s="148"/>
      <c r="C4107" s="149">
        <v>21.58</v>
      </c>
      <c r="D4107" t="str">
        <f t="shared" si="132"/>
        <v>4МР/ДУ-3/КЛ-49</v>
      </c>
      <c r="E4107" t="str">
        <f t="shared" si="133"/>
        <v>л/с №0000000095852</v>
      </c>
    </row>
    <row r="4108" spans="1:5" x14ac:dyDescent="0.3">
      <c r="A4108" s="150" t="s">
        <v>771</v>
      </c>
      <c r="B4108" s="150"/>
      <c r="C4108" s="149">
        <v>21.58</v>
      </c>
      <c r="D4108" t="str">
        <f t="shared" si="132"/>
        <v>л/с №0000000095852</v>
      </c>
      <c r="E4108" t="str">
        <f t="shared" si="133"/>
        <v>Начисление услуг 00000011387 от 31.10.2024 23:59:59</v>
      </c>
    </row>
    <row r="4109" spans="1:5" x14ac:dyDescent="0.3">
      <c r="A4109" s="148" t="s">
        <v>484</v>
      </c>
      <c r="B4109" s="148" t="s">
        <v>485</v>
      </c>
      <c r="C4109" s="149">
        <v>25.69</v>
      </c>
      <c r="D4109" t="str">
        <f t="shared" si="132"/>
        <v>Начисление услуг 00000011387 от 31.10.2024 23:59:59</v>
      </c>
      <c r="E4109" t="str">
        <f t="shared" si="133"/>
        <v>4МР/ДУ-3/КЛ-4</v>
      </c>
    </row>
    <row r="4110" spans="1:5" x14ac:dyDescent="0.3">
      <c r="A4110" s="148" t="s">
        <v>904</v>
      </c>
      <c r="B4110" s="148"/>
      <c r="C4110" s="149">
        <v>25.69</v>
      </c>
      <c r="D4110" t="str">
        <f t="shared" si="132"/>
        <v>4МР/ДУ-3/КЛ-4</v>
      </c>
      <c r="E4110" t="str">
        <f t="shared" si="133"/>
        <v>л/с №0000000093701</v>
      </c>
    </row>
    <row r="4111" spans="1:5" x14ac:dyDescent="0.3">
      <c r="A4111" s="150" t="s">
        <v>772</v>
      </c>
      <c r="B4111" s="150"/>
      <c r="C4111" s="149">
        <v>25.69</v>
      </c>
      <c r="D4111" t="str">
        <f t="shared" si="132"/>
        <v>л/с №0000000093701</v>
      </c>
      <c r="E4111" t="str">
        <f t="shared" si="133"/>
        <v>Начисление услуг 00000011387 от 31.10.2024 23:59:59</v>
      </c>
    </row>
    <row r="4112" spans="1:5" x14ac:dyDescent="0.3">
      <c r="A4112" s="148" t="s">
        <v>486</v>
      </c>
      <c r="B4112" s="148" t="s">
        <v>487</v>
      </c>
      <c r="C4112" s="149">
        <v>37</v>
      </c>
      <c r="D4112" t="str">
        <f t="shared" si="132"/>
        <v>Начисление услуг 00000011387 от 31.10.2024 23:59:59</v>
      </c>
      <c r="E4112" t="str">
        <f t="shared" si="133"/>
        <v>4МР/ДУ-3/КЛ-50</v>
      </c>
    </row>
    <row r="4113" spans="1:5" x14ac:dyDescent="0.3">
      <c r="A4113" s="148" t="s">
        <v>904</v>
      </c>
      <c r="B4113" s="148"/>
      <c r="C4113" s="149">
        <v>37</v>
      </c>
      <c r="D4113" t="str">
        <f t="shared" si="132"/>
        <v>4МР/ДУ-3/КЛ-50</v>
      </c>
      <c r="E4113" t="str">
        <f t="shared" si="133"/>
        <v>л/с №0000000095854</v>
      </c>
    </row>
    <row r="4114" spans="1:5" x14ac:dyDescent="0.3">
      <c r="A4114" s="150" t="s">
        <v>773</v>
      </c>
      <c r="B4114" s="150"/>
      <c r="C4114" s="149">
        <v>37</v>
      </c>
      <c r="D4114" t="str">
        <f t="shared" si="132"/>
        <v>л/с №0000000095854</v>
      </c>
      <c r="E4114" t="str">
        <f t="shared" si="133"/>
        <v>Начисление услуг 00000011387 от 31.10.2024 23:59:59</v>
      </c>
    </row>
    <row r="4115" spans="1:5" x14ac:dyDescent="0.3">
      <c r="A4115" s="148" t="s">
        <v>488</v>
      </c>
      <c r="B4115" s="148" t="s">
        <v>489</v>
      </c>
      <c r="C4115" s="149">
        <v>41.11</v>
      </c>
      <c r="D4115" t="str">
        <f t="shared" si="132"/>
        <v>Начисление услуг 00000011387 от 31.10.2024 23:59:59</v>
      </c>
      <c r="E4115" t="str">
        <f t="shared" si="133"/>
        <v>4МР/ДУ-3/КЛ-51</v>
      </c>
    </row>
    <row r="4116" spans="1:5" x14ac:dyDescent="0.3">
      <c r="A4116" s="148" t="s">
        <v>904</v>
      </c>
      <c r="B4116" s="148"/>
      <c r="C4116" s="149">
        <v>41.11</v>
      </c>
      <c r="D4116" t="str">
        <f t="shared" si="132"/>
        <v>4МР/ДУ-3/КЛ-51</v>
      </c>
      <c r="E4116" t="str">
        <f t="shared" si="133"/>
        <v>л/с №0000000153935</v>
      </c>
    </row>
    <row r="4117" spans="1:5" x14ac:dyDescent="0.3">
      <c r="A4117" s="150" t="s">
        <v>774</v>
      </c>
      <c r="B4117" s="150"/>
      <c r="C4117" s="149">
        <v>41.11</v>
      </c>
      <c r="D4117" t="str">
        <f t="shared" si="132"/>
        <v>л/с №0000000153935</v>
      </c>
      <c r="E4117" t="str">
        <f t="shared" si="133"/>
        <v>Начисление услуг 00000011387 от 31.10.2024 23:59:59</v>
      </c>
    </row>
    <row r="4118" spans="1:5" x14ac:dyDescent="0.3">
      <c r="A4118" s="148" t="s">
        <v>490</v>
      </c>
      <c r="B4118" s="148" t="s">
        <v>491</v>
      </c>
      <c r="C4118" s="149">
        <v>43.16</v>
      </c>
      <c r="D4118" t="str">
        <f t="shared" si="132"/>
        <v>Начисление услуг 00000011387 от 31.10.2024 23:59:59</v>
      </c>
      <c r="E4118" t="str">
        <f t="shared" si="133"/>
        <v>4МР/ДУ/-3-КЛ-52К ВТОР</v>
      </c>
    </row>
    <row r="4119" spans="1:5" x14ac:dyDescent="0.3">
      <c r="A4119" s="148" t="s">
        <v>904</v>
      </c>
      <c r="B4119" s="148"/>
      <c r="C4119" s="149">
        <v>43.16</v>
      </c>
      <c r="D4119" t="str">
        <f t="shared" si="132"/>
        <v>4МР/ДУ/-3-КЛ-52К ВТОР</v>
      </c>
      <c r="E4119" t="str">
        <f t="shared" si="133"/>
        <v>л/с №0000000093690</v>
      </c>
    </row>
    <row r="4120" spans="1:5" x14ac:dyDescent="0.3">
      <c r="A4120" s="150" t="s">
        <v>775</v>
      </c>
      <c r="B4120" s="150"/>
      <c r="C4120" s="149">
        <v>43.16</v>
      </c>
      <c r="D4120" t="str">
        <f t="shared" si="132"/>
        <v>л/с №0000000093690</v>
      </c>
      <c r="E4120" t="str">
        <f t="shared" si="133"/>
        <v>Начисление услуг 00000011387 от 31.10.2024 23:59:59</v>
      </c>
    </row>
    <row r="4121" spans="1:5" x14ac:dyDescent="0.3">
      <c r="A4121" s="148" t="s">
        <v>492</v>
      </c>
      <c r="B4121" s="148" t="s">
        <v>493</v>
      </c>
      <c r="C4121" s="149">
        <v>41.11</v>
      </c>
      <c r="D4121" t="str">
        <f t="shared" si="132"/>
        <v>Начисление услуг 00000011387 от 31.10.2024 23:59:59</v>
      </c>
      <c r="E4121" t="str">
        <f t="shared" si="133"/>
        <v>4МР/ДУ-3/КЛ-53</v>
      </c>
    </row>
    <row r="4122" spans="1:5" x14ac:dyDescent="0.3">
      <c r="A4122" s="148" t="s">
        <v>904</v>
      </c>
      <c r="B4122" s="148"/>
      <c r="C4122" s="149">
        <v>41.11</v>
      </c>
      <c r="D4122" t="str">
        <f t="shared" si="132"/>
        <v>4МР/ДУ-3/КЛ-53</v>
      </c>
      <c r="E4122" t="str">
        <f t="shared" si="133"/>
        <v>л/с №0000000093708</v>
      </c>
    </row>
    <row r="4123" spans="1:5" x14ac:dyDescent="0.3">
      <c r="A4123" s="150" t="s">
        <v>776</v>
      </c>
      <c r="B4123" s="150"/>
      <c r="C4123" s="149">
        <v>41.11</v>
      </c>
      <c r="D4123" t="str">
        <f t="shared" si="132"/>
        <v>л/с №0000000093708</v>
      </c>
      <c r="E4123" t="str">
        <f t="shared" si="133"/>
        <v>Начисление услуг 00000011387 от 31.10.2024 23:59:59</v>
      </c>
    </row>
    <row r="4124" spans="1:5" x14ac:dyDescent="0.3">
      <c r="A4124" s="148" t="s">
        <v>494</v>
      </c>
      <c r="B4124" s="148" t="s">
        <v>495</v>
      </c>
      <c r="C4124" s="149">
        <v>31.86</v>
      </c>
      <c r="D4124" t="str">
        <f t="shared" si="132"/>
        <v>Начисление услуг 00000011387 от 31.10.2024 23:59:59</v>
      </c>
      <c r="E4124" t="str">
        <f t="shared" si="133"/>
        <v>4МР/ДУ-3/КЛ-54</v>
      </c>
    </row>
    <row r="4125" spans="1:5" x14ac:dyDescent="0.3">
      <c r="A4125" s="148" t="s">
        <v>904</v>
      </c>
      <c r="B4125" s="148"/>
      <c r="C4125" s="149">
        <v>31.86</v>
      </c>
      <c r="D4125" t="str">
        <f t="shared" si="132"/>
        <v>4МР/ДУ-3/КЛ-54</v>
      </c>
      <c r="E4125" t="str">
        <f t="shared" si="133"/>
        <v>л/с №0000000095856</v>
      </c>
    </row>
    <row r="4126" spans="1:5" x14ac:dyDescent="0.3">
      <c r="A4126" s="150" t="s">
        <v>777</v>
      </c>
      <c r="B4126" s="150"/>
      <c r="C4126" s="149">
        <v>31.86</v>
      </c>
      <c r="D4126" t="str">
        <f t="shared" si="132"/>
        <v>л/с №0000000095856</v>
      </c>
      <c r="E4126" t="str">
        <f t="shared" si="133"/>
        <v>Начисление услуг 00000011387 от 31.10.2024 23:59:59</v>
      </c>
    </row>
    <row r="4127" spans="1:5" x14ac:dyDescent="0.3">
      <c r="A4127" s="148" t="s">
        <v>496</v>
      </c>
      <c r="B4127" s="148" t="s">
        <v>497</v>
      </c>
      <c r="C4127" s="149">
        <v>26.72</v>
      </c>
      <c r="D4127" t="str">
        <f t="shared" si="132"/>
        <v>Начисление услуг 00000011387 от 31.10.2024 23:59:59</v>
      </c>
      <c r="E4127" t="str">
        <f t="shared" si="133"/>
        <v>4МР/ДУ-3/КЛ-55</v>
      </c>
    </row>
    <row r="4128" spans="1:5" x14ac:dyDescent="0.3">
      <c r="A4128" s="148" t="s">
        <v>904</v>
      </c>
      <c r="B4128" s="148"/>
      <c r="C4128" s="149">
        <v>26.72</v>
      </c>
      <c r="D4128" t="str">
        <f t="shared" si="132"/>
        <v>4МР/ДУ-3/КЛ-55</v>
      </c>
      <c r="E4128" t="str">
        <f t="shared" si="133"/>
        <v>л/с №0000000092281</v>
      </c>
    </row>
    <row r="4129" spans="1:5" x14ac:dyDescent="0.3">
      <c r="A4129" s="150" t="s">
        <v>778</v>
      </c>
      <c r="B4129" s="150"/>
      <c r="C4129" s="149">
        <v>26.72</v>
      </c>
      <c r="D4129" t="str">
        <f t="shared" si="132"/>
        <v>л/с №0000000092281</v>
      </c>
      <c r="E4129" t="str">
        <f t="shared" si="133"/>
        <v>Начисление услуг 00000011387 от 31.10.2024 23:59:59</v>
      </c>
    </row>
    <row r="4130" spans="1:5" x14ac:dyDescent="0.3">
      <c r="A4130" s="148" t="s">
        <v>498</v>
      </c>
      <c r="B4130" s="148" t="s">
        <v>499</v>
      </c>
      <c r="C4130" s="149">
        <v>38.020000000000003</v>
      </c>
      <c r="D4130" t="str">
        <f t="shared" si="132"/>
        <v>Начисление услуг 00000011387 от 31.10.2024 23:59:59</v>
      </c>
      <c r="E4130" t="str">
        <f t="shared" si="133"/>
        <v>4МР/ДУ-3/КЛ-56</v>
      </c>
    </row>
    <row r="4131" spans="1:5" x14ac:dyDescent="0.3">
      <c r="A4131" s="148" t="s">
        <v>904</v>
      </c>
      <c r="B4131" s="148"/>
      <c r="C4131" s="149">
        <v>38.020000000000003</v>
      </c>
      <c r="D4131" t="str">
        <f t="shared" si="132"/>
        <v>4МР/ДУ-3/КЛ-56</v>
      </c>
      <c r="E4131" t="str">
        <f t="shared" si="133"/>
        <v>л/с №0000000093809</v>
      </c>
    </row>
    <row r="4132" spans="1:5" x14ac:dyDescent="0.3">
      <c r="A4132" s="150" t="s">
        <v>779</v>
      </c>
      <c r="B4132" s="150"/>
      <c r="C4132" s="149">
        <v>38.020000000000003</v>
      </c>
      <c r="D4132" t="str">
        <f t="shared" si="132"/>
        <v>л/с №0000000093809</v>
      </c>
      <c r="E4132" t="str">
        <f t="shared" si="133"/>
        <v>Начисление услуг 00000011387 от 31.10.2024 23:59:59</v>
      </c>
    </row>
    <row r="4133" spans="1:5" x14ac:dyDescent="0.3">
      <c r="A4133" s="148" t="s">
        <v>500</v>
      </c>
      <c r="B4133" s="148" t="s">
        <v>501</v>
      </c>
      <c r="C4133" s="149">
        <v>85.3</v>
      </c>
      <c r="D4133" t="str">
        <f t="shared" si="132"/>
        <v>Начисление услуг 00000011387 от 31.10.2024 23:59:59</v>
      </c>
      <c r="E4133" t="str">
        <f t="shared" si="133"/>
        <v>4МР/ДУ-3/КЛ-57</v>
      </c>
    </row>
    <row r="4134" spans="1:5" x14ac:dyDescent="0.3">
      <c r="A4134" s="148" t="s">
        <v>904</v>
      </c>
      <c r="B4134" s="148"/>
      <c r="C4134" s="149">
        <v>85.3</v>
      </c>
      <c r="D4134" t="str">
        <f t="shared" si="132"/>
        <v>4МР/ДУ-3/КЛ-57</v>
      </c>
      <c r="E4134" t="str">
        <f t="shared" si="133"/>
        <v>л/с №0000000093810</v>
      </c>
    </row>
    <row r="4135" spans="1:5" x14ac:dyDescent="0.3">
      <c r="A4135" s="150" t="s">
        <v>780</v>
      </c>
      <c r="B4135" s="150"/>
      <c r="C4135" s="149">
        <v>85.3</v>
      </c>
      <c r="D4135" t="str">
        <f t="shared" si="132"/>
        <v>л/с №0000000093810</v>
      </c>
      <c r="E4135" t="str">
        <f t="shared" si="133"/>
        <v>Начисление услуг 00000011387 от 31.10.2024 23:59:59</v>
      </c>
    </row>
    <row r="4136" spans="1:5" x14ac:dyDescent="0.3">
      <c r="A4136" s="148" t="s">
        <v>502</v>
      </c>
      <c r="B4136" s="148" t="s">
        <v>503</v>
      </c>
      <c r="C4136" s="149">
        <v>35.97</v>
      </c>
      <c r="D4136" t="str">
        <f t="shared" si="132"/>
        <v>Начисление услуг 00000011387 от 31.10.2024 23:59:59</v>
      </c>
      <c r="E4136" t="str">
        <f t="shared" si="133"/>
        <v>4МР/ДУ-3/КЛ-58</v>
      </c>
    </row>
    <row r="4137" spans="1:5" x14ac:dyDescent="0.3">
      <c r="A4137" s="148" t="s">
        <v>904</v>
      </c>
      <c r="B4137" s="148"/>
      <c r="C4137" s="149">
        <v>35.97</v>
      </c>
      <c r="D4137" t="str">
        <f t="shared" si="132"/>
        <v>4МР/ДУ-3/КЛ-58</v>
      </c>
      <c r="E4137" t="str">
        <f t="shared" si="133"/>
        <v>л/с №0000000093692</v>
      </c>
    </row>
    <row r="4138" spans="1:5" x14ac:dyDescent="0.3">
      <c r="A4138" s="150" t="s">
        <v>781</v>
      </c>
      <c r="B4138" s="150"/>
      <c r="C4138" s="149">
        <v>35.97</v>
      </c>
      <c r="D4138" t="str">
        <f t="shared" si="132"/>
        <v>л/с №0000000093692</v>
      </c>
      <c r="E4138" t="str">
        <f t="shared" si="133"/>
        <v>Начисление услуг 00000011387 от 31.10.2024 23:59:59</v>
      </c>
    </row>
    <row r="4139" spans="1:5" x14ac:dyDescent="0.3">
      <c r="A4139" s="148" t="s">
        <v>504</v>
      </c>
      <c r="B4139" s="148" t="s">
        <v>505</v>
      </c>
      <c r="C4139" s="149">
        <v>37</v>
      </c>
      <c r="D4139" t="str">
        <f t="shared" si="132"/>
        <v>Начисление услуг 00000011387 от 31.10.2024 23:59:59</v>
      </c>
      <c r="E4139" t="str">
        <f t="shared" si="133"/>
        <v>4МР/ДУ-3/КЛ-59</v>
      </c>
    </row>
    <row r="4140" spans="1:5" x14ac:dyDescent="0.3">
      <c r="A4140" s="148" t="s">
        <v>904</v>
      </c>
      <c r="B4140" s="148"/>
      <c r="C4140" s="149">
        <v>37</v>
      </c>
      <c r="D4140" t="str">
        <f t="shared" si="132"/>
        <v>4МР/ДУ-3/КЛ-59</v>
      </c>
      <c r="E4140" t="str">
        <f t="shared" si="133"/>
        <v>л/с №0000000093923</v>
      </c>
    </row>
    <row r="4141" spans="1:5" x14ac:dyDescent="0.3">
      <c r="A4141" s="150" t="s">
        <v>782</v>
      </c>
      <c r="B4141" s="150"/>
      <c r="C4141" s="149">
        <v>37</v>
      </c>
      <c r="D4141" t="str">
        <f t="shared" si="132"/>
        <v>л/с №0000000093923</v>
      </c>
      <c r="E4141" t="str">
        <f t="shared" si="133"/>
        <v>Начисление услуг 00000011387 от 31.10.2024 23:59:59</v>
      </c>
    </row>
    <row r="4142" spans="1:5" x14ac:dyDescent="0.3">
      <c r="A4142" s="148" t="s">
        <v>506</v>
      </c>
      <c r="B4142" s="148" t="s">
        <v>507</v>
      </c>
      <c r="C4142" s="149">
        <v>29.8</v>
      </c>
      <c r="D4142" t="str">
        <f t="shared" si="132"/>
        <v>Начисление услуг 00000011387 от 31.10.2024 23:59:59</v>
      </c>
      <c r="E4142" t="str">
        <f t="shared" si="133"/>
        <v>4МР/ДУ-3/КЛ-5</v>
      </c>
    </row>
    <row r="4143" spans="1:5" x14ac:dyDescent="0.3">
      <c r="A4143" s="148" t="s">
        <v>904</v>
      </c>
      <c r="B4143" s="148"/>
      <c r="C4143" s="149">
        <v>29.8</v>
      </c>
      <c r="D4143" t="str">
        <f t="shared" si="132"/>
        <v>4МР/ДУ-3/КЛ-5</v>
      </c>
      <c r="E4143" t="str">
        <f t="shared" si="133"/>
        <v>л/с №0000000095857</v>
      </c>
    </row>
    <row r="4144" spans="1:5" x14ac:dyDescent="0.3">
      <c r="A4144" s="150" t="s">
        <v>783</v>
      </c>
      <c r="B4144" s="150"/>
      <c r="C4144" s="149">
        <v>29.8</v>
      </c>
      <c r="D4144" t="str">
        <f t="shared" ref="D4144:D4207" si="134">A4145</f>
        <v>л/с №0000000095857</v>
      </c>
      <c r="E4144" t="str">
        <f t="shared" ref="E4144:E4207" si="135">A4146</f>
        <v>Начисление услуг 00000011387 от 31.10.2024 23:59:59</v>
      </c>
    </row>
    <row r="4145" spans="1:5" x14ac:dyDescent="0.3">
      <c r="A4145" s="148" t="s">
        <v>508</v>
      </c>
      <c r="B4145" s="148" t="s">
        <v>509</v>
      </c>
      <c r="C4145" s="149">
        <v>30.83</v>
      </c>
      <c r="D4145" t="str">
        <f t="shared" si="134"/>
        <v>Начисление услуг 00000011387 от 31.10.2024 23:59:59</v>
      </c>
      <c r="E4145" t="str">
        <f t="shared" si="135"/>
        <v>4МР/ДУ-3/КЛ-6</v>
      </c>
    </row>
    <row r="4146" spans="1:5" x14ac:dyDescent="0.3">
      <c r="A4146" s="148" t="s">
        <v>904</v>
      </c>
      <c r="B4146" s="148"/>
      <c r="C4146" s="149">
        <v>30.83</v>
      </c>
      <c r="D4146" t="str">
        <f t="shared" si="134"/>
        <v>4МР/ДУ-3/КЛ-6</v>
      </c>
      <c r="E4146" t="str">
        <f t="shared" si="135"/>
        <v>л/с №0000000093698</v>
      </c>
    </row>
    <row r="4147" spans="1:5" x14ac:dyDescent="0.3">
      <c r="A4147" s="150" t="s">
        <v>784</v>
      </c>
      <c r="B4147" s="150"/>
      <c r="C4147" s="149">
        <v>30.83</v>
      </c>
      <c r="D4147" t="str">
        <f t="shared" si="134"/>
        <v>л/с №0000000093698</v>
      </c>
      <c r="E4147" t="str">
        <f t="shared" si="135"/>
        <v>Начисление услуг 00000011387 от 31.10.2024 23:59:59</v>
      </c>
    </row>
    <row r="4148" spans="1:5" x14ac:dyDescent="0.3">
      <c r="A4148" s="148" t="s">
        <v>510</v>
      </c>
      <c r="B4148" s="148" t="s">
        <v>511</v>
      </c>
      <c r="C4148" s="149">
        <v>25.69</v>
      </c>
      <c r="D4148" t="str">
        <f t="shared" si="134"/>
        <v>Начисление услуг 00000011387 от 31.10.2024 23:59:59</v>
      </c>
      <c r="E4148" t="str">
        <f t="shared" si="135"/>
        <v>4МР/ДУ-3/КЛ-07</v>
      </c>
    </row>
    <row r="4149" spans="1:5" x14ac:dyDescent="0.3">
      <c r="A4149" s="148" t="s">
        <v>904</v>
      </c>
      <c r="B4149" s="148"/>
      <c r="C4149" s="149">
        <v>25.69</v>
      </c>
      <c r="D4149" t="str">
        <f t="shared" si="134"/>
        <v>4МР/ДУ-3/КЛ-07</v>
      </c>
      <c r="E4149" t="str">
        <f t="shared" si="135"/>
        <v>л/с №0000000093697</v>
      </c>
    </row>
    <row r="4150" spans="1:5" x14ac:dyDescent="0.3">
      <c r="A4150" s="150" t="s">
        <v>785</v>
      </c>
      <c r="B4150" s="150"/>
      <c r="C4150" s="149">
        <v>25.69</v>
      </c>
      <c r="D4150" t="str">
        <f t="shared" si="134"/>
        <v>л/с №0000000093697</v>
      </c>
      <c r="E4150" t="str">
        <f t="shared" si="135"/>
        <v>Начисление услуг 00000011387 от 31.10.2024 23:59:59</v>
      </c>
    </row>
    <row r="4151" spans="1:5" x14ac:dyDescent="0.3">
      <c r="A4151" s="148" t="s">
        <v>512</v>
      </c>
      <c r="B4151" s="148" t="s">
        <v>513</v>
      </c>
      <c r="C4151" s="149">
        <v>27.75</v>
      </c>
      <c r="D4151" t="str">
        <f t="shared" si="134"/>
        <v>Начисление услуг 00000011387 от 31.10.2024 23:59:59</v>
      </c>
      <c r="E4151" t="str">
        <f t="shared" si="135"/>
        <v>4МР/ДУ-3/КЛ-08</v>
      </c>
    </row>
    <row r="4152" spans="1:5" x14ac:dyDescent="0.3">
      <c r="A4152" s="148" t="s">
        <v>904</v>
      </c>
      <c r="B4152" s="148"/>
      <c r="C4152" s="149">
        <v>27.75</v>
      </c>
      <c r="D4152" t="str">
        <f t="shared" si="134"/>
        <v>4МР/ДУ-3/КЛ-08</v>
      </c>
      <c r="E4152" t="str">
        <f t="shared" si="135"/>
        <v>л/с №0000000095858</v>
      </c>
    </row>
    <row r="4153" spans="1:5" x14ac:dyDescent="0.3">
      <c r="A4153" s="150" t="s">
        <v>786</v>
      </c>
      <c r="B4153" s="150"/>
      <c r="C4153" s="149">
        <v>27.75</v>
      </c>
      <c r="D4153" t="str">
        <f t="shared" si="134"/>
        <v>л/с №0000000095858</v>
      </c>
      <c r="E4153" t="str">
        <f t="shared" si="135"/>
        <v>Начисление услуг 00000011387 от 31.10.2024 23:59:59</v>
      </c>
    </row>
    <row r="4154" spans="1:5" x14ac:dyDescent="0.3">
      <c r="A4154" s="148" t="s">
        <v>514</v>
      </c>
      <c r="B4154" s="148" t="s">
        <v>515</v>
      </c>
      <c r="C4154" s="149">
        <v>28.77</v>
      </c>
      <c r="D4154" t="str">
        <f t="shared" si="134"/>
        <v>Начисление услуг 00000011387 от 31.10.2024 23:59:59</v>
      </c>
      <c r="E4154" t="str">
        <f t="shared" si="135"/>
        <v>4МР/ДУ-3/КЛ-9</v>
      </c>
    </row>
    <row r="4155" spans="1:5" x14ac:dyDescent="0.3">
      <c r="A4155" s="148" t="s">
        <v>904</v>
      </c>
      <c r="B4155" s="148"/>
      <c r="C4155" s="149">
        <v>28.77</v>
      </c>
      <c r="D4155" t="str">
        <f t="shared" si="134"/>
        <v>4МР/ДУ-3/КЛ-9</v>
      </c>
      <c r="E4155" t="str">
        <f t="shared" si="135"/>
        <v>Москва г, Марьина Роща, Марьиной Рощи 4-я ул, дом № 3</v>
      </c>
    </row>
    <row r="4156" spans="1:5" x14ac:dyDescent="0.3">
      <c r="A4156" s="150" t="s">
        <v>787</v>
      </c>
      <c r="B4156" s="150"/>
      <c r="C4156" s="149">
        <v>28.77</v>
      </c>
      <c r="D4156" t="str">
        <f t="shared" si="134"/>
        <v>Москва г, Марьина Роща, Марьиной Рощи 4-я ул, дом № 3</v>
      </c>
      <c r="E4156" t="str">
        <f t="shared" si="135"/>
        <v>л/с №0000000089255</v>
      </c>
    </row>
    <row r="4157" spans="1:5" x14ac:dyDescent="0.3">
      <c r="A4157" s="151" t="s">
        <v>0</v>
      </c>
      <c r="B4157" s="151"/>
      <c r="C4157" s="152">
        <v>173346.59</v>
      </c>
      <c r="D4157" t="str">
        <f t="shared" si="134"/>
        <v>л/с №0000000089255</v>
      </c>
      <c r="E4157" t="str">
        <f t="shared" si="135"/>
        <v>Начисление услуг 00000011411 от 31.10.2024 23:59:59</v>
      </c>
    </row>
    <row r="4158" spans="1:5" x14ac:dyDescent="0.3">
      <c r="A4158" s="148" t="s">
        <v>25</v>
      </c>
      <c r="B4158" s="148" t="s">
        <v>26</v>
      </c>
      <c r="C4158" s="153">
        <v>2215.13</v>
      </c>
      <c r="D4158" t="str">
        <f t="shared" si="134"/>
        <v>Начисление услуг 00000011411 от 31.10.2024 23:59:59</v>
      </c>
      <c r="E4158" t="str">
        <f t="shared" si="135"/>
        <v>4МР/ДУ-3-01</v>
      </c>
    </row>
    <row r="4159" spans="1:5" x14ac:dyDescent="0.3">
      <c r="A4159" s="148" t="s">
        <v>908</v>
      </c>
      <c r="B4159" s="148"/>
      <c r="C4159" s="153">
        <v>2215.13</v>
      </c>
      <c r="D4159" t="str">
        <f t="shared" si="134"/>
        <v>4МР/ДУ-3-01</v>
      </c>
      <c r="E4159" t="str">
        <f t="shared" si="135"/>
        <v>л/с №0000000089264</v>
      </c>
    </row>
    <row r="4160" spans="1:5" x14ac:dyDescent="0.3">
      <c r="A4160" s="150" t="s">
        <v>788</v>
      </c>
      <c r="B4160" s="150"/>
      <c r="C4160" s="153">
        <v>2215.13</v>
      </c>
      <c r="D4160" t="str">
        <f t="shared" si="134"/>
        <v>л/с №0000000089264</v>
      </c>
      <c r="E4160" t="str">
        <f t="shared" si="135"/>
        <v>Начисление услуг 00000011411 от 31.10.2024 23:59:59</v>
      </c>
    </row>
    <row r="4161" spans="1:5" x14ac:dyDescent="0.3">
      <c r="A4161" s="148" t="s">
        <v>27</v>
      </c>
      <c r="B4161" s="148" t="s">
        <v>28</v>
      </c>
      <c r="C4161" s="153">
        <v>1075.19</v>
      </c>
      <c r="D4161" t="str">
        <f t="shared" si="134"/>
        <v>Начисление услуг 00000011411 от 31.10.2024 23:59:59</v>
      </c>
      <c r="E4161" t="str">
        <f t="shared" si="135"/>
        <v>4МР/ДУ-3-10</v>
      </c>
    </row>
    <row r="4162" spans="1:5" x14ac:dyDescent="0.3">
      <c r="A4162" s="148" t="s">
        <v>908</v>
      </c>
      <c r="B4162" s="148"/>
      <c r="C4162" s="153">
        <v>1075.19</v>
      </c>
      <c r="D4162" t="str">
        <f t="shared" si="134"/>
        <v>4МР/ДУ-3-10</v>
      </c>
      <c r="E4162" t="str">
        <f t="shared" si="135"/>
        <v>л/с №0000000089265</v>
      </c>
    </row>
    <row r="4163" spans="1:5" x14ac:dyDescent="0.3">
      <c r="A4163" s="150" t="s">
        <v>790</v>
      </c>
      <c r="B4163" s="150"/>
      <c r="C4163" s="153">
        <v>1075.19</v>
      </c>
      <c r="D4163" t="str">
        <f t="shared" si="134"/>
        <v>л/с №0000000089265</v>
      </c>
      <c r="E4163" t="str">
        <f t="shared" si="135"/>
        <v>Начисление услуг 00000011411 от 31.10.2024 23:59:59</v>
      </c>
    </row>
    <row r="4164" spans="1:5" x14ac:dyDescent="0.3">
      <c r="A4164" s="148" t="s">
        <v>29</v>
      </c>
      <c r="B4164" s="148" t="s">
        <v>30</v>
      </c>
      <c r="C4164" s="153">
        <v>1750.37</v>
      </c>
      <c r="D4164" t="str">
        <f t="shared" si="134"/>
        <v>Начисление услуг 00000011411 от 31.10.2024 23:59:59</v>
      </c>
      <c r="E4164" t="str">
        <f t="shared" si="135"/>
        <v>4МР/ДУ-3-11</v>
      </c>
    </row>
    <row r="4165" spans="1:5" x14ac:dyDescent="0.3">
      <c r="A4165" s="148" t="s">
        <v>908</v>
      </c>
      <c r="B4165" s="148"/>
      <c r="C4165" s="153">
        <v>1750.37</v>
      </c>
      <c r="D4165" t="str">
        <f t="shared" si="134"/>
        <v>4МР/ДУ-3-11</v>
      </c>
      <c r="E4165" t="str">
        <f t="shared" si="135"/>
        <v>л/с №0000000089266</v>
      </c>
    </row>
    <row r="4166" spans="1:5" x14ac:dyDescent="0.3">
      <c r="A4166" s="150" t="s">
        <v>791</v>
      </c>
      <c r="B4166" s="150"/>
      <c r="C4166" s="153">
        <v>1750.37</v>
      </c>
      <c r="D4166" t="str">
        <f t="shared" si="134"/>
        <v>л/с №0000000089266</v>
      </c>
      <c r="E4166" t="str">
        <f t="shared" si="135"/>
        <v>Начисление услуг 00000011411 от 31.10.2024 23:59:59</v>
      </c>
    </row>
    <row r="4167" spans="1:5" x14ac:dyDescent="0.3">
      <c r="A4167" s="148" t="s">
        <v>31</v>
      </c>
      <c r="B4167" s="148" t="s">
        <v>32</v>
      </c>
      <c r="C4167" s="153">
        <v>2242.88</v>
      </c>
      <c r="D4167" t="str">
        <f t="shared" si="134"/>
        <v>Начисление услуг 00000011411 от 31.10.2024 23:59:59</v>
      </c>
      <c r="E4167" t="str">
        <f t="shared" si="135"/>
        <v>4МР/ДУ-3-12</v>
      </c>
    </row>
    <row r="4168" spans="1:5" x14ac:dyDescent="0.3">
      <c r="A4168" s="148" t="s">
        <v>908</v>
      </c>
      <c r="B4168" s="148"/>
      <c r="C4168" s="153">
        <v>2242.88</v>
      </c>
      <c r="D4168" t="str">
        <f t="shared" si="134"/>
        <v>4МР/ДУ-3-12</v>
      </c>
      <c r="E4168" t="str">
        <f t="shared" si="135"/>
        <v>л/с №0000000124901</v>
      </c>
    </row>
    <row r="4169" spans="1:5" x14ac:dyDescent="0.3">
      <c r="A4169" s="150" t="s">
        <v>792</v>
      </c>
      <c r="B4169" s="150"/>
      <c r="C4169" s="153">
        <v>2242.88</v>
      </c>
      <c r="D4169" t="str">
        <f t="shared" si="134"/>
        <v>л/с №0000000124901</v>
      </c>
      <c r="E4169" t="str">
        <f t="shared" si="135"/>
        <v>Начисление услуг 00000011411 от 31.10.2024 23:59:59</v>
      </c>
    </row>
    <row r="4170" spans="1:5" x14ac:dyDescent="0.3">
      <c r="A4170" s="148" t="s">
        <v>33</v>
      </c>
      <c r="B4170" s="148" t="s">
        <v>34</v>
      </c>
      <c r="C4170" s="153">
        <v>1114.5</v>
      </c>
      <c r="D4170" t="str">
        <f t="shared" si="134"/>
        <v>Начисление услуг 00000011411 от 31.10.2024 23:59:59</v>
      </c>
      <c r="E4170" t="str">
        <f t="shared" si="135"/>
        <v>4МР/МБ/ДУ/3-13-ВТОР2</v>
      </c>
    </row>
    <row r="4171" spans="1:5" x14ac:dyDescent="0.3">
      <c r="A4171" s="148" t="s">
        <v>908</v>
      </c>
      <c r="B4171" s="148"/>
      <c r="C4171" s="153">
        <v>1114.5</v>
      </c>
      <c r="D4171" t="str">
        <f t="shared" si="134"/>
        <v>4МР/МБ/ДУ/3-13-ВТОР2</v>
      </c>
      <c r="E4171" t="str">
        <f t="shared" si="135"/>
        <v>л/с №0000000089268</v>
      </c>
    </row>
    <row r="4172" spans="1:5" x14ac:dyDescent="0.3">
      <c r="A4172" s="150" t="s">
        <v>793</v>
      </c>
      <c r="B4172" s="150"/>
      <c r="C4172" s="153">
        <v>1114.5</v>
      </c>
      <c r="D4172" t="str">
        <f t="shared" si="134"/>
        <v>л/с №0000000089268</v>
      </c>
      <c r="E4172" t="str">
        <f t="shared" si="135"/>
        <v>Начисление услуг 00000011411 от 31.10.2024 23:59:59</v>
      </c>
    </row>
    <row r="4173" spans="1:5" x14ac:dyDescent="0.3">
      <c r="A4173" s="148" t="s">
        <v>35</v>
      </c>
      <c r="B4173" s="148" t="s">
        <v>36</v>
      </c>
      <c r="C4173" s="153">
        <v>1713.37</v>
      </c>
      <c r="D4173" t="str">
        <f t="shared" si="134"/>
        <v>Начисление услуг 00000011411 от 31.10.2024 23:59:59</v>
      </c>
      <c r="E4173" t="str">
        <f t="shared" si="135"/>
        <v>4МР/ДУ-3-14</v>
      </c>
    </row>
    <row r="4174" spans="1:5" x14ac:dyDescent="0.3">
      <c r="A4174" s="148" t="s">
        <v>908</v>
      </c>
      <c r="B4174" s="148"/>
      <c r="C4174" s="153">
        <v>1713.37</v>
      </c>
      <c r="D4174" t="str">
        <f t="shared" si="134"/>
        <v>4МР/ДУ-3-14</v>
      </c>
      <c r="E4174" t="str">
        <f t="shared" si="135"/>
        <v>л/с №0000000089269</v>
      </c>
    </row>
    <row r="4175" spans="1:5" x14ac:dyDescent="0.3">
      <c r="A4175" s="150" t="s">
        <v>794</v>
      </c>
      <c r="B4175" s="150"/>
      <c r="C4175" s="153">
        <v>1713.37</v>
      </c>
      <c r="D4175" t="str">
        <f t="shared" si="134"/>
        <v>л/с №0000000089269</v>
      </c>
      <c r="E4175" t="str">
        <f t="shared" si="135"/>
        <v>Начисление услуг 00000011411 от 31.10.2024 23:59:59</v>
      </c>
    </row>
    <row r="4176" spans="1:5" x14ac:dyDescent="0.3">
      <c r="A4176" s="148" t="s">
        <v>37</v>
      </c>
      <c r="B4176" s="148" t="s">
        <v>38</v>
      </c>
      <c r="C4176" s="153">
        <v>3942.12</v>
      </c>
      <c r="D4176" t="str">
        <f t="shared" si="134"/>
        <v>Начисление услуг 00000011411 от 31.10.2024 23:59:59</v>
      </c>
      <c r="E4176" t="str">
        <f t="shared" si="135"/>
        <v>4МР/ДУ-3-15</v>
      </c>
    </row>
    <row r="4177" spans="1:5" x14ac:dyDescent="0.3">
      <c r="A4177" s="148" t="s">
        <v>908</v>
      </c>
      <c r="B4177" s="148"/>
      <c r="C4177" s="153">
        <v>3942.12</v>
      </c>
      <c r="D4177" t="str">
        <f t="shared" si="134"/>
        <v>4МР/ДУ-3-15</v>
      </c>
      <c r="E4177" t="str">
        <f t="shared" si="135"/>
        <v>л/с №0000000089270</v>
      </c>
    </row>
    <row r="4178" spans="1:5" x14ac:dyDescent="0.3">
      <c r="A4178" s="150" t="s">
        <v>795</v>
      </c>
      <c r="B4178" s="150"/>
      <c r="C4178" s="153">
        <v>3942.12</v>
      </c>
      <c r="D4178" t="str">
        <f t="shared" si="134"/>
        <v>л/с №0000000089270</v>
      </c>
      <c r="E4178" t="str">
        <f t="shared" si="135"/>
        <v>Начисление услуг 00000011411 от 31.10.2024 23:59:59</v>
      </c>
    </row>
    <row r="4179" spans="1:5" x14ac:dyDescent="0.3">
      <c r="A4179" s="148" t="s">
        <v>39</v>
      </c>
      <c r="B4179" s="148" t="s">
        <v>40</v>
      </c>
      <c r="C4179" s="153">
        <v>1261.46</v>
      </c>
      <c r="D4179" t="str">
        <f t="shared" si="134"/>
        <v>Начисление услуг 00000011411 от 31.10.2024 23:59:59</v>
      </c>
      <c r="E4179" t="str">
        <f t="shared" si="135"/>
        <v>4МР/ДУ-3-16</v>
      </c>
    </row>
    <row r="4180" spans="1:5" x14ac:dyDescent="0.3">
      <c r="A4180" s="148" t="s">
        <v>908</v>
      </c>
      <c r="B4180" s="148"/>
      <c r="C4180" s="153">
        <v>1261.46</v>
      </c>
      <c r="D4180" t="str">
        <f t="shared" si="134"/>
        <v>4МР/ДУ-3-16</v>
      </c>
      <c r="E4180" t="str">
        <f t="shared" si="135"/>
        <v>л/с №0000001153840</v>
      </c>
    </row>
    <row r="4181" spans="1:5" x14ac:dyDescent="0.3">
      <c r="A4181" s="150" t="s">
        <v>796</v>
      </c>
      <c r="B4181" s="150"/>
      <c r="C4181" s="153">
        <v>1261.46</v>
      </c>
      <c r="D4181" t="str">
        <f t="shared" si="134"/>
        <v>л/с №0000001153840</v>
      </c>
      <c r="E4181" t="str">
        <f t="shared" si="135"/>
        <v>Начисление услуг 00000011411 от 31.10.2024 23:59:59</v>
      </c>
    </row>
    <row r="4182" spans="1:5" x14ac:dyDescent="0.3">
      <c r="A4182" s="148" t="s">
        <v>41</v>
      </c>
      <c r="B4182" s="148" t="s">
        <v>42</v>
      </c>
      <c r="C4182" s="153">
        <v>1194.6600000000001</v>
      </c>
      <c r="D4182" t="str">
        <f t="shared" si="134"/>
        <v>Начисление услуг 00000011411 от 31.10.2024 23:59:59</v>
      </c>
      <c r="E4182" t="str">
        <f t="shared" si="135"/>
        <v>4МР/ДУ-3-17/Втор-1</v>
      </c>
    </row>
    <row r="4183" spans="1:5" x14ac:dyDescent="0.3">
      <c r="A4183" s="148" t="s">
        <v>908</v>
      </c>
      <c r="B4183" s="148"/>
      <c r="C4183" s="153">
        <v>1194.6600000000001</v>
      </c>
      <c r="D4183" t="str">
        <f t="shared" si="134"/>
        <v>4МР/ДУ-3-17/Втор-1</v>
      </c>
      <c r="E4183" t="str">
        <f t="shared" si="135"/>
        <v>л/с №0000000089272</v>
      </c>
    </row>
    <row r="4184" spans="1:5" x14ac:dyDescent="0.3">
      <c r="A4184" s="150" t="s">
        <v>797</v>
      </c>
      <c r="B4184" s="150"/>
      <c r="C4184" s="153">
        <v>1194.6600000000001</v>
      </c>
      <c r="D4184" t="str">
        <f t="shared" si="134"/>
        <v>л/с №0000000089272</v>
      </c>
      <c r="E4184" t="str">
        <f t="shared" si="135"/>
        <v>Начисление услуг 00000011411 от 31.10.2024 23:59:59</v>
      </c>
    </row>
    <row r="4185" spans="1:5" x14ac:dyDescent="0.3">
      <c r="A4185" s="148" t="s">
        <v>43</v>
      </c>
      <c r="B4185" s="148" t="s">
        <v>44</v>
      </c>
      <c r="C4185" s="153">
        <v>1752.68</v>
      </c>
      <c r="D4185" t="str">
        <f t="shared" si="134"/>
        <v>Начисление услуг 00000011411 от 31.10.2024 23:59:59</v>
      </c>
      <c r="E4185" t="str">
        <f t="shared" si="135"/>
        <v>4МР/ДУ-3-18</v>
      </c>
    </row>
    <row r="4186" spans="1:5" x14ac:dyDescent="0.3">
      <c r="A4186" s="148" t="s">
        <v>908</v>
      </c>
      <c r="B4186" s="148"/>
      <c r="C4186" s="153">
        <v>1752.68</v>
      </c>
      <c r="D4186" t="str">
        <f t="shared" si="134"/>
        <v>4МР/ДУ-3-18</v>
      </c>
      <c r="E4186" t="str">
        <f t="shared" si="135"/>
        <v>л/с №0000000094305</v>
      </c>
    </row>
    <row r="4187" spans="1:5" x14ac:dyDescent="0.3">
      <c r="A4187" s="150" t="s">
        <v>798</v>
      </c>
      <c r="B4187" s="150"/>
      <c r="C4187" s="153">
        <v>1752.68</v>
      </c>
      <c r="D4187" t="str">
        <f t="shared" si="134"/>
        <v>л/с №0000000094305</v>
      </c>
      <c r="E4187" t="str">
        <f t="shared" si="135"/>
        <v>Начисление услуг 00000011411 от 31.10.2024 23:59:59</v>
      </c>
    </row>
    <row r="4188" spans="1:5" x14ac:dyDescent="0.3">
      <c r="A4188" s="148" t="s">
        <v>45</v>
      </c>
      <c r="B4188" s="148" t="s">
        <v>46</v>
      </c>
      <c r="C4188" s="153">
        <v>2240.56</v>
      </c>
      <c r="D4188" t="str">
        <f t="shared" si="134"/>
        <v>Начисление услуг 00000011411 от 31.10.2024 23:59:59</v>
      </c>
      <c r="E4188" t="str">
        <f t="shared" si="135"/>
        <v>4МР/ДУ-3-19/ВТОР1</v>
      </c>
    </row>
    <row r="4189" spans="1:5" x14ac:dyDescent="0.3">
      <c r="A4189" s="148" t="s">
        <v>908</v>
      </c>
      <c r="B4189" s="148"/>
      <c r="C4189" s="153">
        <v>2240.56</v>
      </c>
      <c r="D4189" t="str">
        <f t="shared" si="134"/>
        <v>4МР/ДУ-3-19/ВТОР1</v>
      </c>
      <c r="E4189" t="str">
        <f t="shared" si="135"/>
        <v>л/с №0000000089256</v>
      </c>
    </row>
    <row r="4190" spans="1:5" x14ac:dyDescent="0.3">
      <c r="A4190" s="150" t="s">
        <v>799</v>
      </c>
      <c r="B4190" s="150"/>
      <c r="C4190" s="153">
        <v>2240.56</v>
      </c>
      <c r="D4190" t="str">
        <f t="shared" si="134"/>
        <v>л/с №0000000089256</v>
      </c>
      <c r="E4190" t="str">
        <f t="shared" si="135"/>
        <v>Начисление услуг 00000011411 от 31.10.2024 23:59:59</v>
      </c>
    </row>
    <row r="4191" spans="1:5" x14ac:dyDescent="0.3">
      <c r="A4191" s="148" t="s">
        <v>47</v>
      </c>
      <c r="B4191" s="148" t="s">
        <v>48</v>
      </c>
      <c r="C4191" s="153">
        <v>1128.3800000000001</v>
      </c>
      <c r="D4191" t="str">
        <f t="shared" si="134"/>
        <v>Начисление услуг 00000011411 от 31.10.2024 23:59:59</v>
      </c>
      <c r="E4191" t="str">
        <f t="shared" si="135"/>
        <v>4МР/ДУ-3-02</v>
      </c>
    </row>
    <row r="4192" spans="1:5" x14ac:dyDescent="0.3">
      <c r="A4192" s="148" t="s">
        <v>908</v>
      </c>
      <c r="B4192" s="148"/>
      <c r="C4192" s="153">
        <v>1128.3800000000001</v>
      </c>
      <c r="D4192" t="str">
        <f t="shared" si="134"/>
        <v>4МР/ДУ-3-02</v>
      </c>
      <c r="E4192" t="str">
        <f t="shared" si="135"/>
        <v>л/с №0000000089274</v>
      </c>
    </row>
    <row r="4193" spans="1:5" x14ac:dyDescent="0.3">
      <c r="A4193" s="150" t="s">
        <v>800</v>
      </c>
      <c r="B4193" s="150"/>
      <c r="C4193" s="153">
        <v>1128.3800000000001</v>
      </c>
      <c r="D4193" t="str">
        <f t="shared" si="134"/>
        <v>л/с №0000000089274</v>
      </c>
      <c r="E4193" t="str">
        <f t="shared" si="135"/>
        <v>Начисление услуг 00000011411 от 31.10.2024 23:59:59</v>
      </c>
    </row>
    <row r="4194" spans="1:5" x14ac:dyDescent="0.3">
      <c r="A4194" s="148" t="s">
        <v>49</v>
      </c>
      <c r="B4194" s="148" t="s">
        <v>50</v>
      </c>
      <c r="C4194" s="149">
        <v>992.72</v>
      </c>
      <c r="D4194" t="str">
        <f t="shared" si="134"/>
        <v>Начисление услуг 00000011411 от 31.10.2024 23:59:59</v>
      </c>
      <c r="E4194" t="str">
        <f t="shared" si="135"/>
        <v>4МР/ДУ-3-20</v>
      </c>
    </row>
    <row r="4195" spans="1:5" x14ac:dyDescent="0.3">
      <c r="A4195" s="148" t="s">
        <v>908</v>
      </c>
      <c r="B4195" s="148"/>
      <c r="C4195" s="149">
        <v>992.72</v>
      </c>
      <c r="D4195" t="str">
        <f t="shared" si="134"/>
        <v>4МР/ДУ-3-20</v>
      </c>
      <c r="E4195" t="str">
        <f t="shared" si="135"/>
        <v>л/с №0000000089275</v>
      </c>
    </row>
    <row r="4196" spans="1:5" x14ac:dyDescent="0.3">
      <c r="A4196" s="150" t="s">
        <v>801</v>
      </c>
      <c r="B4196" s="150"/>
      <c r="C4196" s="149">
        <v>992.72</v>
      </c>
      <c r="D4196" t="str">
        <f t="shared" si="134"/>
        <v>л/с №0000000089275</v>
      </c>
      <c r="E4196" t="str">
        <f t="shared" si="135"/>
        <v>Начисление услуг 00000011411 от 31.10.2024 23:59:59</v>
      </c>
    </row>
    <row r="4197" spans="1:5" x14ac:dyDescent="0.3">
      <c r="A4197" s="148" t="s">
        <v>51</v>
      </c>
      <c r="B4197" s="148" t="s">
        <v>52</v>
      </c>
      <c r="C4197" s="153">
        <v>1906.32</v>
      </c>
      <c r="D4197" t="str">
        <f t="shared" si="134"/>
        <v>Начисление услуг 00000011411 от 31.10.2024 23:59:59</v>
      </c>
      <c r="E4197" t="str">
        <f t="shared" si="135"/>
        <v>4МР/ДУ-3-21</v>
      </c>
    </row>
    <row r="4198" spans="1:5" x14ac:dyDescent="0.3">
      <c r="A4198" s="148" t="s">
        <v>908</v>
      </c>
      <c r="B4198" s="148"/>
      <c r="C4198" s="153">
        <v>1906.32</v>
      </c>
      <c r="D4198" t="str">
        <f t="shared" si="134"/>
        <v>4МР/ДУ-3-21</v>
      </c>
      <c r="E4198" t="str">
        <f t="shared" si="135"/>
        <v>л/с №0000000089276</v>
      </c>
    </row>
    <row r="4199" spans="1:5" x14ac:dyDescent="0.3">
      <c r="A4199" s="150" t="s">
        <v>802</v>
      </c>
      <c r="B4199" s="150"/>
      <c r="C4199" s="153">
        <v>1906.32</v>
      </c>
      <c r="D4199" t="str">
        <f t="shared" si="134"/>
        <v>л/с №0000000089276</v>
      </c>
      <c r="E4199" t="str">
        <f t="shared" si="135"/>
        <v>Начисление услуг 00000011411 от 31.10.2024 23:59:59</v>
      </c>
    </row>
    <row r="4200" spans="1:5" x14ac:dyDescent="0.3">
      <c r="A4200" s="148" t="s">
        <v>53</v>
      </c>
      <c r="B4200" s="148" t="s">
        <v>54</v>
      </c>
      <c r="C4200" s="153">
        <v>1726.48</v>
      </c>
      <c r="D4200" t="str">
        <f t="shared" si="134"/>
        <v>Начисление услуг 00000011411 от 31.10.2024 23:59:59</v>
      </c>
      <c r="E4200" t="str">
        <f t="shared" si="135"/>
        <v>4МР/ДУ-3-22</v>
      </c>
    </row>
    <row r="4201" spans="1:5" x14ac:dyDescent="0.3">
      <c r="A4201" s="148" t="s">
        <v>908</v>
      </c>
      <c r="B4201" s="148"/>
      <c r="C4201" s="153">
        <v>1726.48</v>
      </c>
      <c r="D4201" t="str">
        <f t="shared" si="134"/>
        <v>4МР/ДУ-3-22</v>
      </c>
      <c r="E4201" t="str">
        <f t="shared" si="135"/>
        <v>л/с №0000000089277</v>
      </c>
    </row>
    <row r="4202" spans="1:5" x14ac:dyDescent="0.3">
      <c r="A4202" s="150" t="s">
        <v>803</v>
      </c>
      <c r="B4202" s="150"/>
      <c r="C4202" s="153">
        <v>1726.48</v>
      </c>
      <c r="D4202" t="str">
        <f t="shared" si="134"/>
        <v>л/с №0000000089277</v>
      </c>
      <c r="E4202" t="str">
        <f t="shared" si="135"/>
        <v>Начисление услуг 00000011411 от 31.10.2024 23:59:59</v>
      </c>
    </row>
    <row r="4203" spans="1:5" x14ac:dyDescent="0.3">
      <c r="A4203" s="148" t="s">
        <v>55</v>
      </c>
      <c r="B4203" s="148" t="s">
        <v>56</v>
      </c>
      <c r="C4203" s="153">
        <v>1130.69</v>
      </c>
      <c r="D4203" t="str">
        <f t="shared" si="134"/>
        <v>Начисление услуг 00000011411 от 31.10.2024 23:59:59</v>
      </c>
      <c r="E4203" t="str">
        <f t="shared" si="135"/>
        <v>4МР/ДУ-3-23</v>
      </c>
    </row>
    <row r="4204" spans="1:5" x14ac:dyDescent="0.3">
      <c r="A4204" s="148" t="s">
        <v>908</v>
      </c>
      <c r="B4204" s="148"/>
      <c r="C4204" s="153">
        <v>1130.69</v>
      </c>
      <c r="D4204" t="str">
        <f t="shared" si="134"/>
        <v>4МР/ДУ-3-23</v>
      </c>
      <c r="E4204" t="str">
        <f t="shared" si="135"/>
        <v>л/с №0000000089278</v>
      </c>
    </row>
    <row r="4205" spans="1:5" x14ac:dyDescent="0.3">
      <c r="A4205" s="150" t="s">
        <v>804</v>
      </c>
      <c r="B4205" s="150"/>
      <c r="C4205" s="153">
        <v>1130.69</v>
      </c>
      <c r="D4205" t="str">
        <f t="shared" si="134"/>
        <v>л/с №0000000089278</v>
      </c>
      <c r="E4205" t="str">
        <f t="shared" si="135"/>
        <v>Начисление услуг 00000011411 от 31.10.2024 23:59:59</v>
      </c>
    </row>
    <row r="4206" spans="1:5" x14ac:dyDescent="0.3">
      <c r="A4206" s="148" t="s">
        <v>57</v>
      </c>
      <c r="B4206" s="148" t="s">
        <v>58</v>
      </c>
      <c r="C4206" s="153">
        <v>1056.7</v>
      </c>
      <c r="D4206" t="str">
        <f t="shared" si="134"/>
        <v>Начисление услуг 00000011411 от 31.10.2024 23:59:59</v>
      </c>
      <c r="E4206" t="str">
        <f t="shared" si="135"/>
        <v>4МР/ДУ-3-24</v>
      </c>
    </row>
    <row r="4207" spans="1:5" x14ac:dyDescent="0.3">
      <c r="A4207" s="148" t="s">
        <v>908</v>
      </c>
      <c r="B4207" s="148"/>
      <c r="C4207" s="153">
        <v>1056.7</v>
      </c>
      <c r="D4207" t="str">
        <f t="shared" si="134"/>
        <v>4МР/ДУ-3-24</v>
      </c>
      <c r="E4207" t="str">
        <f t="shared" si="135"/>
        <v>л/с №0000000089279</v>
      </c>
    </row>
    <row r="4208" spans="1:5" x14ac:dyDescent="0.3">
      <c r="A4208" s="150" t="s">
        <v>805</v>
      </c>
      <c r="B4208" s="150"/>
      <c r="C4208" s="153">
        <v>1056.7</v>
      </c>
      <c r="D4208" t="str">
        <f t="shared" ref="D4208:D4271" si="136">A4209</f>
        <v>л/с №0000000089279</v>
      </c>
      <c r="E4208" t="str">
        <f t="shared" ref="E4208:E4271" si="137">A4210</f>
        <v>Начисление услуг 00000011411 от 31.10.2024 23:59:59</v>
      </c>
    </row>
    <row r="4209" spans="1:5" x14ac:dyDescent="0.3">
      <c r="A4209" s="148" t="s">
        <v>59</v>
      </c>
      <c r="B4209" s="148" t="s">
        <v>60</v>
      </c>
      <c r="C4209" s="153">
        <v>1748.06</v>
      </c>
      <c r="D4209" t="str">
        <f t="shared" si="136"/>
        <v>Начисление услуг 00000011411 от 31.10.2024 23:59:59</v>
      </c>
      <c r="E4209" t="str">
        <f t="shared" si="137"/>
        <v>4МР/ДУ-3-25</v>
      </c>
    </row>
    <row r="4210" spans="1:5" x14ac:dyDescent="0.3">
      <c r="A4210" s="148" t="s">
        <v>908</v>
      </c>
      <c r="B4210" s="148"/>
      <c r="C4210" s="153">
        <v>1748.06</v>
      </c>
      <c r="D4210" t="str">
        <f t="shared" si="136"/>
        <v>4МР/ДУ-3-25</v>
      </c>
      <c r="E4210" t="str">
        <f t="shared" si="137"/>
        <v>л/с №0000000089280</v>
      </c>
    </row>
    <row r="4211" spans="1:5" x14ac:dyDescent="0.3">
      <c r="A4211" s="150" t="s">
        <v>806</v>
      </c>
      <c r="B4211" s="150"/>
      <c r="C4211" s="153">
        <v>1748.06</v>
      </c>
      <c r="D4211" t="str">
        <f t="shared" si="136"/>
        <v>л/с №0000000089280</v>
      </c>
      <c r="E4211" t="str">
        <f t="shared" si="137"/>
        <v>Начисление услуг 00000011411 от 31.10.2024 23:59:59</v>
      </c>
    </row>
    <row r="4212" spans="1:5" x14ac:dyDescent="0.3">
      <c r="A4212" s="148" t="s">
        <v>61</v>
      </c>
      <c r="B4212" s="148" t="s">
        <v>62</v>
      </c>
      <c r="C4212" s="153">
        <v>2240.56</v>
      </c>
      <c r="D4212" t="str">
        <f t="shared" si="136"/>
        <v>Начисление услуг 00000011411 от 31.10.2024 23:59:59</v>
      </c>
      <c r="E4212" t="str">
        <f t="shared" si="137"/>
        <v>4МР/ДУ-3-26</v>
      </c>
    </row>
    <row r="4213" spans="1:5" x14ac:dyDescent="0.3">
      <c r="A4213" s="148" t="s">
        <v>908</v>
      </c>
      <c r="B4213" s="148"/>
      <c r="C4213" s="153">
        <v>2240.56</v>
      </c>
      <c r="D4213" t="str">
        <f t="shared" si="136"/>
        <v>4МР/ДУ-3-26</v>
      </c>
      <c r="E4213" t="str">
        <f t="shared" si="137"/>
        <v>л/с №0000000094309</v>
      </c>
    </row>
    <row r="4214" spans="1:5" x14ac:dyDescent="0.3">
      <c r="A4214" s="150" t="s">
        <v>807</v>
      </c>
      <c r="B4214" s="150"/>
      <c r="C4214" s="153">
        <v>2240.56</v>
      </c>
      <c r="D4214" t="str">
        <f t="shared" si="136"/>
        <v>л/с №0000000094309</v>
      </c>
      <c r="E4214" t="str">
        <f t="shared" si="137"/>
        <v>Начисление услуг 00000011411 от 31.10.2024 23:59:59</v>
      </c>
    </row>
    <row r="4215" spans="1:5" x14ac:dyDescent="0.3">
      <c r="A4215" s="148" t="s">
        <v>63</v>
      </c>
      <c r="B4215" s="148" t="s">
        <v>64</v>
      </c>
      <c r="C4215" s="153">
        <v>1114.5</v>
      </c>
      <c r="D4215" t="str">
        <f t="shared" si="136"/>
        <v>Начисление услуг 00000011411 от 31.10.2024 23:59:59</v>
      </c>
      <c r="E4215" t="str">
        <f t="shared" si="137"/>
        <v>4МР/ДУ-3-27/ВТОР1</v>
      </c>
    </row>
    <row r="4216" spans="1:5" x14ac:dyDescent="0.3">
      <c r="A4216" s="148" t="s">
        <v>908</v>
      </c>
      <c r="B4216" s="148"/>
      <c r="C4216" s="153">
        <v>1114.5</v>
      </c>
      <c r="D4216" t="str">
        <f t="shared" si="136"/>
        <v>4МР/ДУ-3-27/ВТОР1</v>
      </c>
      <c r="E4216" t="str">
        <f t="shared" si="137"/>
        <v>л/с №0000001158684</v>
      </c>
    </row>
    <row r="4217" spans="1:5" x14ac:dyDescent="0.3">
      <c r="A4217" s="150" t="s">
        <v>808</v>
      </c>
      <c r="B4217" s="150"/>
      <c r="C4217" s="153">
        <v>1114.5</v>
      </c>
      <c r="D4217" t="str">
        <f t="shared" si="136"/>
        <v>л/с №0000001158684</v>
      </c>
      <c r="E4217" t="str">
        <f t="shared" si="137"/>
        <v>Начисление услуг 00000011411 от 31.10.2024 23:59:59</v>
      </c>
    </row>
    <row r="4218" spans="1:5" x14ac:dyDescent="0.3">
      <c r="A4218" s="148" t="s">
        <v>517</v>
      </c>
      <c r="B4218" s="148" t="s">
        <v>66</v>
      </c>
      <c r="C4218" s="153">
        <v>1711.06</v>
      </c>
      <c r="D4218" t="str">
        <f t="shared" si="136"/>
        <v>Начисление услуг 00000011411 от 31.10.2024 23:59:59</v>
      </c>
      <c r="E4218" t="str">
        <f t="shared" si="137"/>
        <v>4МР/ДУ-3-28/втор 1</v>
      </c>
    </row>
    <row r="4219" spans="1:5" x14ac:dyDescent="0.3">
      <c r="A4219" s="148" t="s">
        <v>908</v>
      </c>
      <c r="B4219" s="148"/>
      <c r="C4219" s="153">
        <v>1711.06</v>
      </c>
      <c r="D4219" t="str">
        <f t="shared" si="136"/>
        <v>4МР/ДУ-3-28/втор 1</v>
      </c>
      <c r="E4219" t="str">
        <f t="shared" si="137"/>
        <v>л/с №0000000147061</v>
      </c>
    </row>
    <row r="4220" spans="1:5" x14ac:dyDescent="0.3">
      <c r="A4220" s="150" t="s">
        <v>888</v>
      </c>
      <c r="B4220" s="150"/>
      <c r="C4220" s="153">
        <v>1711.06</v>
      </c>
      <c r="D4220" t="str">
        <f t="shared" si="136"/>
        <v>л/с №0000000147061</v>
      </c>
      <c r="E4220" t="str">
        <f t="shared" si="137"/>
        <v>Начисление услуг 00000011411 от 31.10.2024 23:59:59</v>
      </c>
    </row>
    <row r="4221" spans="1:5" x14ac:dyDescent="0.3">
      <c r="A4221" s="148" t="s">
        <v>67</v>
      </c>
      <c r="B4221" s="148" t="s">
        <v>68</v>
      </c>
      <c r="C4221" s="153">
        <v>3049.34</v>
      </c>
      <c r="D4221" t="str">
        <f t="shared" si="136"/>
        <v>Начисление услуг 00000011411 от 31.10.2024 23:59:59</v>
      </c>
      <c r="E4221" t="str">
        <f t="shared" si="137"/>
        <v>4МР/ДУ-3-29/ВТОР</v>
      </c>
    </row>
    <row r="4222" spans="1:5" x14ac:dyDescent="0.3">
      <c r="A4222" s="148" t="s">
        <v>908</v>
      </c>
      <c r="B4222" s="148"/>
      <c r="C4222" s="153">
        <v>3049.34</v>
      </c>
      <c r="D4222" t="str">
        <f t="shared" si="136"/>
        <v>4МР/ДУ-3-29/ВТОР</v>
      </c>
      <c r="E4222" t="str">
        <f t="shared" si="137"/>
        <v>л/с №0000000089257</v>
      </c>
    </row>
    <row r="4223" spans="1:5" x14ac:dyDescent="0.3">
      <c r="A4223" s="150" t="s">
        <v>810</v>
      </c>
      <c r="B4223" s="150"/>
      <c r="C4223" s="153">
        <v>3049.34</v>
      </c>
      <c r="D4223" t="str">
        <f t="shared" si="136"/>
        <v>л/с №0000000089257</v>
      </c>
      <c r="E4223" t="str">
        <f t="shared" si="137"/>
        <v>Начисление услуг 00000011411 от 31.10.2024 23:59:59</v>
      </c>
    </row>
    <row r="4224" spans="1:5" x14ac:dyDescent="0.3">
      <c r="A4224" s="148" t="s">
        <v>69</v>
      </c>
      <c r="B4224" s="148" t="s">
        <v>70</v>
      </c>
      <c r="C4224" s="153">
        <v>1075.19</v>
      </c>
      <c r="D4224" t="str">
        <f t="shared" si="136"/>
        <v>Начисление услуг 00000011411 от 31.10.2024 23:59:59</v>
      </c>
      <c r="E4224" t="str">
        <f t="shared" si="137"/>
        <v>4МР/ДУ-3-03</v>
      </c>
    </row>
    <row r="4225" spans="1:5" x14ac:dyDescent="0.3">
      <c r="A4225" s="148" t="s">
        <v>908</v>
      </c>
      <c r="B4225" s="148"/>
      <c r="C4225" s="153">
        <v>1075.19</v>
      </c>
      <c r="D4225" t="str">
        <f t="shared" si="136"/>
        <v>4МР/ДУ-3-03</v>
      </c>
      <c r="E4225" t="str">
        <f t="shared" si="137"/>
        <v>л/с №0000000095257</v>
      </c>
    </row>
    <row r="4226" spans="1:5" x14ac:dyDescent="0.3">
      <c r="A4226" s="150" t="s">
        <v>811</v>
      </c>
      <c r="B4226" s="150"/>
      <c r="C4226" s="153">
        <v>1075.19</v>
      </c>
      <c r="D4226" t="str">
        <f t="shared" si="136"/>
        <v>л/с №0000000095257</v>
      </c>
      <c r="E4226" t="str">
        <f t="shared" si="137"/>
        <v>Начисление услуг 00000011411 от 31.10.2024 23:59:59</v>
      </c>
    </row>
    <row r="4227" spans="1:5" x14ac:dyDescent="0.3">
      <c r="A4227" s="148" t="s">
        <v>71</v>
      </c>
      <c r="B4227" s="148" t="s">
        <v>72</v>
      </c>
      <c r="C4227" s="153">
        <v>1130.69</v>
      </c>
      <c r="D4227" t="str">
        <f t="shared" si="136"/>
        <v>Начисление услуг 00000011411 от 31.10.2024 23:59:59</v>
      </c>
      <c r="E4227" t="str">
        <f t="shared" si="137"/>
        <v>4МР/ДУ-3-втор30</v>
      </c>
    </row>
    <row r="4228" spans="1:5" x14ac:dyDescent="0.3">
      <c r="A4228" s="148" t="s">
        <v>908</v>
      </c>
      <c r="B4228" s="148"/>
      <c r="C4228" s="153">
        <v>1130.69</v>
      </c>
      <c r="D4228" t="str">
        <f t="shared" si="136"/>
        <v>4МР/ДУ-3-втор30</v>
      </c>
      <c r="E4228" t="str">
        <f t="shared" si="137"/>
        <v>л/с №0000000094847</v>
      </c>
    </row>
    <row r="4229" spans="1:5" x14ac:dyDescent="0.3">
      <c r="A4229" s="150" t="s">
        <v>812</v>
      </c>
      <c r="B4229" s="150"/>
      <c r="C4229" s="153">
        <v>1130.69</v>
      </c>
      <c r="D4229" t="str">
        <f t="shared" si="136"/>
        <v>л/с №0000000094847</v>
      </c>
      <c r="E4229" t="str">
        <f t="shared" si="137"/>
        <v>Начисление услуг 00000011411 от 31.10.2024 23:59:59</v>
      </c>
    </row>
    <row r="4230" spans="1:5" x14ac:dyDescent="0.3">
      <c r="A4230" s="148" t="s">
        <v>73</v>
      </c>
      <c r="B4230" s="148" t="s">
        <v>74</v>
      </c>
      <c r="C4230" s="153">
        <v>1075.19</v>
      </c>
      <c r="D4230" t="str">
        <f t="shared" si="136"/>
        <v>Начисление услуг 00000011411 от 31.10.2024 23:59:59</v>
      </c>
      <c r="E4230" t="str">
        <f t="shared" si="137"/>
        <v>4МР/ДУ-3-ВТОР31</v>
      </c>
    </row>
    <row r="4231" spans="1:5" x14ac:dyDescent="0.3">
      <c r="A4231" s="148" t="s">
        <v>908</v>
      </c>
      <c r="B4231" s="148"/>
      <c r="C4231" s="153">
        <v>1075.19</v>
      </c>
      <c r="D4231" t="str">
        <f t="shared" si="136"/>
        <v>4МР/ДУ-3-ВТОР31</v>
      </c>
      <c r="E4231" t="str">
        <f t="shared" si="137"/>
        <v>л/с №0000000094410</v>
      </c>
    </row>
    <row r="4232" spans="1:5" x14ac:dyDescent="0.3">
      <c r="A4232" s="150" t="s">
        <v>813</v>
      </c>
      <c r="B4232" s="150"/>
      <c r="C4232" s="153">
        <v>1075.19</v>
      </c>
      <c r="D4232" t="str">
        <f t="shared" si="136"/>
        <v>л/с №0000000094410</v>
      </c>
      <c r="E4232" t="str">
        <f t="shared" si="137"/>
        <v>Начисление услуг 00000011411 от 31.10.2024 23:59:59</v>
      </c>
    </row>
    <row r="4233" spans="1:5" x14ac:dyDescent="0.3">
      <c r="A4233" s="148" t="s">
        <v>75</v>
      </c>
      <c r="B4233" s="148" t="s">
        <v>76</v>
      </c>
      <c r="C4233" s="153">
        <v>2917.28</v>
      </c>
      <c r="D4233" t="str">
        <f t="shared" si="136"/>
        <v>Начисление услуг 00000011411 от 31.10.2024 23:59:59</v>
      </c>
      <c r="E4233" t="str">
        <f t="shared" si="137"/>
        <v>4МР/ДУ-3-32/ВТОР1</v>
      </c>
    </row>
    <row r="4234" spans="1:5" x14ac:dyDescent="0.3">
      <c r="A4234" s="148" t="s">
        <v>908</v>
      </c>
      <c r="B4234" s="148"/>
      <c r="C4234" s="153">
        <v>2917.28</v>
      </c>
      <c r="D4234" t="str">
        <f t="shared" si="136"/>
        <v>4МР/ДУ-3-32/ВТОР1</v>
      </c>
      <c r="E4234" t="str">
        <f t="shared" si="137"/>
        <v>л/с №0000000089287</v>
      </c>
    </row>
    <row r="4235" spans="1:5" x14ac:dyDescent="0.3">
      <c r="A4235" s="150" t="s">
        <v>814</v>
      </c>
      <c r="B4235" s="150"/>
      <c r="C4235" s="153">
        <v>2917.28</v>
      </c>
      <c r="D4235" t="str">
        <f t="shared" si="136"/>
        <v>л/с №0000000089287</v>
      </c>
      <c r="E4235" t="str">
        <f t="shared" si="137"/>
        <v>Начисление услуг 00000011411 от 31.10.2024 23:59:59</v>
      </c>
    </row>
    <row r="4236" spans="1:5" x14ac:dyDescent="0.3">
      <c r="A4236" s="148" t="s">
        <v>77</v>
      </c>
      <c r="B4236" s="148" t="s">
        <v>78</v>
      </c>
      <c r="C4236" s="153">
        <v>2242.88</v>
      </c>
      <c r="D4236" t="str">
        <f t="shared" si="136"/>
        <v>Начисление услуг 00000011411 от 31.10.2024 23:59:59</v>
      </c>
      <c r="E4236" t="str">
        <f t="shared" si="137"/>
        <v>4МР/ДУ-3-33</v>
      </c>
    </row>
    <row r="4237" spans="1:5" x14ac:dyDescent="0.3">
      <c r="A4237" s="148" t="s">
        <v>908</v>
      </c>
      <c r="B4237" s="148"/>
      <c r="C4237" s="153">
        <v>2242.88</v>
      </c>
      <c r="D4237" t="str">
        <f t="shared" si="136"/>
        <v>4МР/ДУ-3-33</v>
      </c>
      <c r="E4237" t="str">
        <f t="shared" si="137"/>
        <v>л/с №0000000104280</v>
      </c>
    </row>
    <row r="4238" spans="1:5" x14ac:dyDescent="0.3">
      <c r="A4238" s="150" t="s">
        <v>815</v>
      </c>
      <c r="B4238" s="150"/>
      <c r="C4238" s="153">
        <v>2242.88</v>
      </c>
      <c r="D4238" t="str">
        <f t="shared" si="136"/>
        <v>л/с №0000000104280</v>
      </c>
      <c r="E4238" t="str">
        <f t="shared" si="137"/>
        <v>Начисление услуг 00000011411 от 31.10.2024 23:59:59</v>
      </c>
    </row>
    <row r="4239" spans="1:5" x14ac:dyDescent="0.3">
      <c r="A4239" s="148" t="s">
        <v>79</v>
      </c>
      <c r="B4239" s="148" t="s">
        <v>80</v>
      </c>
      <c r="C4239" s="153">
        <v>1114.5</v>
      </c>
      <c r="D4239" t="str">
        <f t="shared" si="136"/>
        <v>Начисление услуг 00000011411 от 31.10.2024 23:59:59</v>
      </c>
      <c r="E4239" t="str">
        <f t="shared" si="137"/>
        <v>4МР/ДУ-3-34-ВТОР1</v>
      </c>
    </row>
    <row r="4240" spans="1:5" x14ac:dyDescent="0.3">
      <c r="A4240" s="148" t="s">
        <v>908</v>
      </c>
      <c r="B4240" s="148"/>
      <c r="C4240" s="153">
        <v>1114.5</v>
      </c>
      <c r="D4240" t="str">
        <f t="shared" si="136"/>
        <v>4МР/ДУ-3-34-ВТОР1</v>
      </c>
      <c r="E4240" t="str">
        <f t="shared" si="137"/>
        <v>л/с №0000000104558</v>
      </c>
    </row>
    <row r="4241" spans="1:5" x14ac:dyDescent="0.3">
      <c r="A4241" s="150" t="s">
        <v>816</v>
      </c>
      <c r="B4241" s="150"/>
      <c r="C4241" s="153">
        <v>1114.5</v>
      </c>
      <c r="D4241" t="str">
        <f t="shared" si="136"/>
        <v>л/с №0000000104558</v>
      </c>
      <c r="E4241" t="str">
        <f t="shared" si="137"/>
        <v>Начисление услуг 00000011411 от 31.10.2024 23:59:59</v>
      </c>
    </row>
    <row r="4242" spans="1:5" x14ac:dyDescent="0.3">
      <c r="A4242" s="148" t="s">
        <v>81</v>
      </c>
      <c r="B4242" s="148" t="s">
        <v>82</v>
      </c>
      <c r="C4242" s="153">
        <v>1711.06</v>
      </c>
      <c r="D4242" t="str">
        <f t="shared" si="136"/>
        <v>Начисление услуг 00000011411 от 31.10.2024 23:59:59</v>
      </c>
      <c r="E4242" t="str">
        <f t="shared" si="137"/>
        <v>4МР/ДУ-3-35/ВТОР</v>
      </c>
    </row>
    <row r="4243" spans="1:5" x14ac:dyDescent="0.3">
      <c r="A4243" s="148" t="s">
        <v>908</v>
      </c>
      <c r="B4243" s="148"/>
      <c r="C4243" s="153">
        <v>1711.06</v>
      </c>
      <c r="D4243" t="str">
        <f t="shared" si="136"/>
        <v>4МР/ДУ-3-35/ВТОР</v>
      </c>
      <c r="E4243" t="str">
        <f t="shared" si="137"/>
        <v>л/с №0000000089290</v>
      </c>
    </row>
    <row r="4244" spans="1:5" x14ac:dyDescent="0.3">
      <c r="A4244" s="150" t="s">
        <v>817</v>
      </c>
      <c r="B4244" s="150"/>
      <c r="C4244" s="153">
        <v>1711.06</v>
      </c>
      <c r="D4244" t="str">
        <f t="shared" si="136"/>
        <v>л/с №0000000089290</v>
      </c>
      <c r="E4244" t="str">
        <f t="shared" si="137"/>
        <v>Начисление услуг 00000011411 от 31.10.2024 23:59:59</v>
      </c>
    </row>
    <row r="4245" spans="1:5" x14ac:dyDescent="0.3">
      <c r="A4245" s="148" t="s">
        <v>83</v>
      </c>
      <c r="B4245" s="148" t="s">
        <v>84</v>
      </c>
      <c r="C4245" s="153">
        <v>2713.03</v>
      </c>
      <c r="D4245" t="str">
        <f t="shared" si="136"/>
        <v>Начисление услуг 00000011411 от 31.10.2024 23:59:59</v>
      </c>
      <c r="E4245" t="str">
        <f t="shared" si="137"/>
        <v>4МР/ДУ-3-36</v>
      </c>
    </row>
    <row r="4246" spans="1:5" x14ac:dyDescent="0.3">
      <c r="A4246" s="148" t="s">
        <v>908</v>
      </c>
      <c r="B4246" s="148"/>
      <c r="C4246" s="153">
        <v>2713.03</v>
      </c>
      <c r="D4246" t="str">
        <f t="shared" si="136"/>
        <v>4МР/ДУ-3-36</v>
      </c>
      <c r="E4246" t="str">
        <f t="shared" si="137"/>
        <v>л/с №0000000091879</v>
      </c>
    </row>
    <row r="4247" spans="1:5" x14ac:dyDescent="0.3">
      <c r="A4247" s="150" t="s">
        <v>818</v>
      </c>
      <c r="B4247" s="150"/>
      <c r="C4247" s="153">
        <v>2713.03</v>
      </c>
      <c r="D4247" t="str">
        <f t="shared" si="136"/>
        <v>л/с №0000000091879</v>
      </c>
      <c r="E4247" t="str">
        <f t="shared" si="137"/>
        <v>Начисление услуг 00000011411 от 31.10.2024 23:59:59</v>
      </c>
    </row>
    <row r="4248" spans="1:5" x14ac:dyDescent="0.3">
      <c r="A4248" s="148" t="s">
        <v>85</v>
      </c>
      <c r="B4248" s="148" t="s">
        <v>86</v>
      </c>
      <c r="C4248" s="153">
        <v>1130.69</v>
      </c>
      <c r="D4248" t="str">
        <f t="shared" si="136"/>
        <v>Начисление услуг 00000011411 от 31.10.2024 23:59:59</v>
      </c>
      <c r="E4248" t="str">
        <f t="shared" si="137"/>
        <v>4МР/ДУ-3-37</v>
      </c>
    </row>
    <row r="4249" spans="1:5" x14ac:dyDescent="0.3">
      <c r="A4249" s="148" t="s">
        <v>908</v>
      </c>
      <c r="B4249" s="148"/>
      <c r="C4249" s="153">
        <v>1130.69</v>
      </c>
      <c r="D4249" t="str">
        <f t="shared" si="136"/>
        <v>4МР/ДУ-3-37</v>
      </c>
      <c r="E4249" t="str">
        <f t="shared" si="137"/>
        <v>л/с №0000000089292</v>
      </c>
    </row>
    <row r="4250" spans="1:5" x14ac:dyDescent="0.3">
      <c r="A4250" s="150" t="s">
        <v>819</v>
      </c>
      <c r="B4250" s="150"/>
      <c r="C4250" s="153">
        <v>1130.69</v>
      </c>
      <c r="D4250" t="str">
        <f t="shared" si="136"/>
        <v>л/с №0000000089292</v>
      </c>
      <c r="E4250" t="str">
        <f t="shared" si="137"/>
        <v>Начисление услуг 00000011411 от 31.10.2024 23:59:59</v>
      </c>
    </row>
    <row r="4251" spans="1:5" x14ac:dyDescent="0.3">
      <c r="A4251" s="148" t="s">
        <v>87</v>
      </c>
      <c r="B4251" s="148" t="s">
        <v>88</v>
      </c>
      <c r="C4251" s="153">
        <v>1075.19</v>
      </c>
      <c r="D4251" t="str">
        <f t="shared" si="136"/>
        <v>Начисление услуг 00000011411 от 31.10.2024 23:59:59</v>
      </c>
      <c r="E4251" t="str">
        <f t="shared" si="137"/>
        <v>4МР/ДУ-3-38</v>
      </c>
    </row>
    <row r="4252" spans="1:5" x14ac:dyDescent="0.3">
      <c r="A4252" s="148" t="s">
        <v>908</v>
      </c>
      <c r="B4252" s="148"/>
      <c r="C4252" s="153">
        <v>1075.19</v>
      </c>
      <c r="D4252" t="str">
        <f t="shared" si="136"/>
        <v>4МР/ДУ-3-38</v>
      </c>
      <c r="E4252" t="str">
        <f t="shared" si="137"/>
        <v>л/с №0000000089293</v>
      </c>
    </row>
    <row r="4253" spans="1:5" x14ac:dyDescent="0.3">
      <c r="A4253" s="150" t="s">
        <v>820</v>
      </c>
      <c r="B4253" s="150"/>
      <c r="C4253" s="153">
        <v>1075.19</v>
      </c>
      <c r="D4253" t="str">
        <f t="shared" si="136"/>
        <v>л/с №0000000089293</v>
      </c>
      <c r="E4253" t="str">
        <f t="shared" si="137"/>
        <v>Начисление услуг 00000011411 от 31.10.2024 23:59:59</v>
      </c>
    </row>
    <row r="4254" spans="1:5" x14ac:dyDescent="0.3">
      <c r="A4254" s="148" t="s">
        <v>89</v>
      </c>
      <c r="B4254" s="148" t="s">
        <v>90</v>
      </c>
      <c r="C4254" s="153">
        <v>1752.68</v>
      </c>
      <c r="D4254" t="str">
        <f t="shared" si="136"/>
        <v>Начисление услуг 00000011411 от 31.10.2024 23:59:59</v>
      </c>
      <c r="E4254" t="str">
        <f t="shared" si="137"/>
        <v>4МР/ДУ-3-39</v>
      </c>
    </row>
    <row r="4255" spans="1:5" x14ac:dyDescent="0.3">
      <c r="A4255" s="148" t="s">
        <v>908</v>
      </c>
      <c r="B4255" s="148"/>
      <c r="C4255" s="153">
        <v>1752.68</v>
      </c>
      <c r="D4255" t="str">
        <f t="shared" si="136"/>
        <v>4МР/ДУ-3-39</v>
      </c>
      <c r="E4255" t="str">
        <f t="shared" si="137"/>
        <v>л/с №0000000089258</v>
      </c>
    </row>
    <row r="4256" spans="1:5" x14ac:dyDescent="0.3">
      <c r="A4256" s="150" t="s">
        <v>821</v>
      </c>
      <c r="B4256" s="150"/>
      <c r="C4256" s="153">
        <v>1752.68</v>
      </c>
      <c r="D4256" t="str">
        <f t="shared" si="136"/>
        <v>л/с №0000000089258</v>
      </c>
      <c r="E4256" t="str">
        <f t="shared" si="137"/>
        <v>Начисление услуг 00000011411 от 31.10.2024 23:59:59</v>
      </c>
    </row>
    <row r="4257" spans="1:5" x14ac:dyDescent="0.3">
      <c r="A4257" s="148" t="s">
        <v>91</v>
      </c>
      <c r="B4257" s="148" t="s">
        <v>92</v>
      </c>
      <c r="C4257" s="153">
        <v>1748.06</v>
      </c>
      <c r="D4257" t="str">
        <f t="shared" si="136"/>
        <v>Начисление услуг 00000011411 от 31.10.2024 23:59:59</v>
      </c>
      <c r="E4257" t="str">
        <f t="shared" si="137"/>
        <v>4МР/ДУ-3-04</v>
      </c>
    </row>
    <row r="4258" spans="1:5" x14ac:dyDescent="0.3">
      <c r="A4258" s="148" t="s">
        <v>908</v>
      </c>
      <c r="B4258" s="148"/>
      <c r="C4258" s="153">
        <v>1748.06</v>
      </c>
      <c r="D4258" t="str">
        <f t="shared" si="136"/>
        <v>4МР/ДУ-3-04</v>
      </c>
      <c r="E4258" t="str">
        <f t="shared" si="137"/>
        <v>л/с №0000000089294</v>
      </c>
    </row>
    <row r="4259" spans="1:5" x14ac:dyDescent="0.3">
      <c r="A4259" s="150" t="s">
        <v>822</v>
      </c>
      <c r="B4259" s="150"/>
      <c r="C4259" s="153">
        <v>1748.06</v>
      </c>
      <c r="D4259" t="str">
        <f t="shared" si="136"/>
        <v>л/с №0000000089294</v>
      </c>
      <c r="E4259" t="str">
        <f t="shared" si="137"/>
        <v>Начисление услуг 00000011411 от 31.10.2024 23:59:59</v>
      </c>
    </row>
    <row r="4260" spans="1:5" x14ac:dyDescent="0.3">
      <c r="A4260" s="148" t="s">
        <v>93</v>
      </c>
      <c r="B4260" s="148" t="s">
        <v>94</v>
      </c>
      <c r="C4260" s="153">
        <v>2494.65</v>
      </c>
      <c r="D4260" t="str">
        <f t="shared" si="136"/>
        <v>Начисление услуг 00000011411 от 31.10.2024 23:59:59</v>
      </c>
      <c r="E4260" t="str">
        <f t="shared" si="137"/>
        <v>4МР/ДУ-3-40</v>
      </c>
    </row>
    <row r="4261" spans="1:5" x14ac:dyDescent="0.3">
      <c r="A4261" s="148" t="s">
        <v>908</v>
      </c>
      <c r="B4261" s="148"/>
      <c r="C4261" s="153">
        <v>2494.65</v>
      </c>
      <c r="D4261" t="str">
        <f t="shared" si="136"/>
        <v>4МР/ДУ-3-40</v>
      </c>
      <c r="E4261" t="str">
        <f t="shared" si="137"/>
        <v>л/с №0000000089295</v>
      </c>
    </row>
    <row r="4262" spans="1:5" x14ac:dyDescent="0.3">
      <c r="A4262" s="150" t="s">
        <v>823</v>
      </c>
      <c r="B4262" s="150"/>
      <c r="C4262" s="153">
        <v>2494.65</v>
      </c>
      <c r="D4262" t="str">
        <f t="shared" si="136"/>
        <v>л/с №0000000089295</v>
      </c>
      <c r="E4262" t="str">
        <f t="shared" si="137"/>
        <v>Начисление услуг 00000011411 от 31.10.2024 23:59:59</v>
      </c>
    </row>
    <row r="4263" spans="1:5" x14ac:dyDescent="0.3">
      <c r="A4263" s="148" t="s">
        <v>95</v>
      </c>
      <c r="B4263" s="148" t="s">
        <v>96</v>
      </c>
      <c r="C4263" s="153">
        <v>1114.5</v>
      </c>
      <c r="D4263" t="str">
        <f t="shared" si="136"/>
        <v>Начисление услуг 00000011411 от 31.10.2024 23:59:59</v>
      </c>
      <c r="E4263" t="str">
        <f t="shared" si="137"/>
        <v>4МР/ДУ-3-41</v>
      </c>
    </row>
    <row r="4264" spans="1:5" x14ac:dyDescent="0.3">
      <c r="A4264" s="148" t="s">
        <v>908</v>
      </c>
      <c r="B4264" s="148"/>
      <c r="C4264" s="153">
        <v>1114.5</v>
      </c>
      <c r="D4264" t="str">
        <f t="shared" si="136"/>
        <v>4МР/ДУ-3-41</v>
      </c>
      <c r="E4264" t="str">
        <f t="shared" si="137"/>
        <v>л/с №0000001154035</v>
      </c>
    </row>
    <row r="4265" spans="1:5" x14ac:dyDescent="0.3">
      <c r="A4265" s="150" t="s">
        <v>824</v>
      </c>
      <c r="B4265" s="150"/>
      <c r="C4265" s="153">
        <v>1114.5</v>
      </c>
      <c r="D4265" t="str">
        <f t="shared" si="136"/>
        <v>л/с №0000001154035</v>
      </c>
      <c r="E4265" t="str">
        <f t="shared" si="137"/>
        <v>Начисление услуг 00000011411 от 31.10.2024 23:59:59</v>
      </c>
    </row>
    <row r="4266" spans="1:5" x14ac:dyDescent="0.3">
      <c r="A4266" s="148" t="s">
        <v>97</v>
      </c>
      <c r="B4266" s="148" t="s">
        <v>98</v>
      </c>
      <c r="C4266" s="153">
        <v>1711.06</v>
      </c>
      <c r="D4266" t="str">
        <f t="shared" si="136"/>
        <v>Начисление услуг 00000011411 от 31.10.2024 23:59:59</v>
      </c>
      <c r="E4266" t="str">
        <f t="shared" si="137"/>
        <v>МР/МР/ДУ/3-42</v>
      </c>
    </row>
    <row r="4267" spans="1:5" x14ac:dyDescent="0.3">
      <c r="A4267" s="148" t="s">
        <v>908</v>
      </c>
      <c r="B4267" s="148"/>
      <c r="C4267" s="153">
        <v>1711.06</v>
      </c>
      <c r="D4267" t="str">
        <f t="shared" si="136"/>
        <v>МР/МР/ДУ/3-42</v>
      </c>
      <c r="E4267" t="str">
        <f t="shared" si="137"/>
        <v>л/с №0000000089297</v>
      </c>
    </row>
    <row r="4268" spans="1:5" x14ac:dyDescent="0.3">
      <c r="A4268" s="150" t="s">
        <v>825</v>
      </c>
      <c r="B4268" s="150"/>
      <c r="C4268" s="153">
        <v>1711.06</v>
      </c>
      <c r="D4268" t="str">
        <f t="shared" si="136"/>
        <v>л/с №0000000089297</v>
      </c>
      <c r="E4268" t="str">
        <f t="shared" si="137"/>
        <v>Начисление услуг 00000011411 от 31.10.2024 23:59:59</v>
      </c>
    </row>
    <row r="4269" spans="1:5" x14ac:dyDescent="0.3">
      <c r="A4269" s="148" t="s">
        <v>99</v>
      </c>
      <c r="B4269" s="148" t="s">
        <v>100</v>
      </c>
      <c r="C4269" s="153">
        <v>2471.5300000000002</v>
      </c>
      <c r="D4269" t="str">
        <f t="shared" si="136"/>
        <v>Начисление услуг 00000011411 от 31.10.2024 23:59:59</v>
      </c>
      <c r="E4269" t="str">
        <f t="shared" si="137"/>
        <v>4МР/ДУ-3-43</v>
      </c>
    </row>
    <row r="4270" spans="1:5" x14ac:dyDescent="0.3">
      <c r="A4270" s="148" t="s">
        <v>908</v>
      </c>
      <c r="B4270" s="148"/>
      <c r="C4270" s="153">
        <v>2471.5300000000002</v>
      </c>
      <c r="D4270" t="str">
        <f t="shared" si="136"/>
        <v>4МР/ДУ-3-43</v>
      </c>
      <c r="E4270" t="str">
        <f t="shared" si="137"/>
        <v>л/с №0000000128455</v>
      </c>
    </row>
    <row r="4271" spans="1:5" x14ac:dyDescent="0.3">
      <c r="A4271" s="150" t="s">
        <v>826</v>
      </c>
      <c r="B4271" s="150"/>
      <c r="C4271" s="153">
        <v>2471.5300000000002</v>
      </c>
      <c r="D4271" t="str">
        <f t="shared" si="136"/>
        <v>л/с №0000000128455</v>
      </c>
      <c r="E4271" t="str">
        <f t="shared" si="137"/>
        <v>Начисление услуг 00000011411 от 31.10.2024 23:59:59</v>
      </c>
    </row>
    <row r="4272" spans="1:5" x14ac:dyDescent="0.3">
      <c r="A4272" s="148" t="s">
        <v>101</v>
      </c>
      <c r="B4272" s="148" t="s">
        <v>102</v>
      </c>
      <c r="C4272" s="153">
        <v>2215.13</v>
      </c>
      <c r="D4272" t="str">
        <f t="shared" ref="D4272:D4335" si="138">A4273</f>
        <v>Начисление услуг 00000011411 от 31.10.2024 23:59:59</v>
      </c>
      <c r="E4272" t="str">
        <f t="shared" ref="E4272:E4335" si="139">A4274</f>
        <v>4МР/ДУ-3-44, 45</v>
      </c>
    </row>
    <row r="4273" spans="1:5" x14ac:dyDescent="0.3">
      <c r="A4273" s="148" t="s">
        <v>908</v>
      </c>
      <c r="B4273" s="148"/>
      <c r="C4273" s="153">
        <v>2215.13</v>
      </c>
      <c r="D4273" t="str">
        <f t="shared" si="138"/>
        <v>4МР/ДУ-3-44, 45</v>
      </c>
      <c r="E4273" t="str">
        <f t="shared" si="139"/>
        <v>л/с №0000000089300</v>
      </c>
    </row>
    <row r="4274" spans="1:5" x14ac:dyDescent="0.3">
      <c r="A4274" s="150" t="s">
        <v>827</v>
      </c>
      <c r="B4274" s="150"/>
      <c r="C4274" s="153">
        <v>2215.13</v>
      </c>
      <c r="D4274" t="str">
        <f t="shared" si="138"/>
        <v>л/с №0000000089300</v>
      </c>
      <c r="E4274" t="str">
        <f t="shared" si="139"/>
        <v>Начисление услуг 00000011411 от 31.10.2024 23:59:59</v>
      </c>
    </row>
    <row r="4275" spans="1:5" x14ac:dyDescent="0.3">
      <c r="A4275" s="148" t="s">
        <v>103</v>
      </c>
      <c r="B4275" s="148" t="s">
        <v>104</v>
      </c>
      <c r="C4275" s="153">
        <v>1750.37</v>
      </c>
      <c r="D4275" t="str">
        <f t="shared" si="138"/>
        <v>Начисление услуг 00000011411 от 31.10.2024 23:59:59</v>
      </c>
      <c r="E4275" t="str">
        <f t="shared" si="139"/>
        <v>4МР/ДУ-3-46</v>
      </c>
    </row>
    <row r="4276" spans="1:5" x14ac:dyDescent="0.3">
      <c r="A4276" s="148" t="s">
        <v>908</v>
      </c>
      <c r="B4276" s="148"/>
      <c r="C4276" s="153">
        <v>1750.37</v>
      </c>
      <c r="D4276" t="str">
        <f t="shared" si="138"/>
        <v>4МР/ДУ-3-46</v>
      </c>
      <c r="E4276" t="str">
        <f t="shared" si="139"/>
        <v>л/с №0000000153934</v>
      </c>
    </row>
    <row r="4277" spans="1:5" x14ac:dyDescent="0.3">
      <c r="A4277" s="150" t="s">
        <v>828</v>
      </c>
      <c r="B4277" s="150"/>
      <c r="C4277" s="153">
        <v>1750.37</v>
      </c>
      <c r="D4277" t="str">
        <f t="shared" si="138"/>
        <v>л/с №0000000153934</v>
      </c>
      <c r="E4277" t="str">
        <f t="shared" si="139"/>
        <v>Начисление услуг 00000011411 от 31.10.2024 23:59:59</v>
      </c>
    </row>
    <row r="4278" spans="1:5" x14ac:dyDescent="0.3">
      <c r="A4278" s="148" t="s">
        <v>105</v>
      </c>
      <c r="B4278" s="148" t="s">
        <v>106</v>
      </c>
      <c r="C4278" s="153">
        <v>2242.88</v>
      </c>
      <c r="D4278" t="str">
        <f t="shared" si="138"/>
        <v>Начисление услуг 00000011411 от 31.10.2024 23:59:59</v>
      </c>
      <c r="E4278" t="str">
        <f t="shared" si="139"/>
        <v>4МР/ДУ/-3-47 ВТОР</v>
      </c>
    </row>
    <row r="4279" spans="1:5" x14ac:dyDescent="0.3">
      <c r="A4279" s="148" t="s">
        <v>908</v>
      </c>
      <c r="B4279" s="148"/>
      <c r="C4279" s="153">
        <v>2242.88</v>
      </c>
      <c r="D4279" t="str">
        <f t="shared" si="138"/>
        <v>4МР/ДУ/-3-47 ВТОР</v>
      </c>
      <c r="E4279" t="str">
        <f t="shared" si="139"/>
        <v>л/с №0000000090878</v>
      </c>
    </row>
    <row r="4280" spans="1:5" x14ac:dyDescent="0.3">
      <c r="A4280" s="150" t="s">
        <v>829</v>
      </c>
      <c r="B4280" s="150"/>
      <c r="C4280" s="153">
        <v>2242.88</v>
      </c>
      <c r="D4280" t="str">
        <f t="shared" si="138"/>
        <v>л/с №0000000090878</v>
      </c>
      <c r="E4280" t="str">
        <f t="shared" si="139"/>
        <v>Начисление услуг 00000011411 от 31.10.2024 23:59:59</v>
      </c>
    </row>
    <row r="4281" spans="1:5" x14ac:dyDescent="0.3">
      <c r="A4281" s="148" t="s">
        <v>107</v>
      </c>
      <c r="B4281" s="148" t="s">
        <v>108</v>
      </c>
      <c r="C4281" s="153">
        <v>1112.19</v>
      </c>
      <c r="D4281" t="str">
        <f t="shared" si="138"/>
        <v>Начисление услуг 00000011411 от 31.10.2024 23:59:59</v>
      </c>
      <c r="E4281" t="str">
        <f t="shared" si="139"/>
        <v>4МР/ДУ-3-48</v>
      </c>
    </row>
    <row r="4282" spans="1:5" x14ac:dyDescent="0.3">
      <c r="A4282" s="148" t="s">
        <v>908</v>
      </c>
      <c r="B4282" s="148"/>
      <c r="C4282" s="153">
        <v>1112.19</v>
      </c>
      <c r="D4282" t="str">
        <f t="shared" si="138"/>
        <v>4МР/ДУ-3-48</v>
      </c>
      <c r="E4282" t="str">
        <f t="shared" si="139"/>
        <v>л/с №0000000089302</v>
      </c>
    </row>
    <row r="4283" spans="1:5" x14ac:dyDescent="0.3">
      <c r="A4283" s="150" t="s">
        <v>830</v>
      </c>
      <c r="B4283" s="150"/>
      <c r="C4283" s="153">
        <v>1112.19</v>
      </c>
      <c r="D4283" t="str">
        <f t="shared" si="138"/>
        <v>л/с №0000000089302</v>
      </c>
      <c r="E4283" t="str">
        <f t="shared" si="139"/>
        <v>Начисление услуг 00000011411 от 31.10.2024 23:59:59</v>
      </c>
    </row>
    <row r="4284" spans="1:5" x14ac:dyDescent="0.3">
      <c r="A4284" s="148" t="s">
        <v>109</v>
      </c>
      <c r="B4284" s="148" t="s">
        <v>110</v>
      </c>
      <c r="C4284" s="153">
        <v>2281.41</v>
      </c>
      <c r="D4284" t="str">
        <f t="shared" si="138"/>
        <v>Начисление услуг 00000011411 от 31.10.2024 23:59:59</v>
      </c>
      <c r="E4284" t="str">
        <f t="shared" si="139"/>
        <v>4МР/ДУ-3-49</v>
      </c>
    </row>
    <row r="4285" spans="1:5" x14ac:dyDescent="0.3">
      <c r="A4285" s="148" t="s">
        <v>908</v>
      </c>
      <c r="B4285" s="148"/>
      <c r="C4285" s="153">
        <v>2281.41</v>
      </c>
      <c r="D4285" t="str">
        <f t="shared" si="138"/>
        <v>4МР/ДУ-3-49</v>
      </c>
      <c r="E4285" t="str">
        <f t="shared" si="139"/>
        <v>л/с №0000000089259</v>
      </c>
    </row>
    <row r="4286" spans="1:5" x14ac:dyDescent="0.3">
      <c r="A4286" s="150" t="s">
        <v>831</v>
      </c>
      <c r="B4286" s="150"/>
      <c r="C4286" s="153">
        <v>2281.41</v>
      </c>
      <c r="D4286" t="str">
        <f t="shared" si="138"/>
        <v>л/с №0000000089259</v>
      </c>
      <c r="E4286" t="str">
        <f t="shared" si="139"/>
        <v>Начисление услуг 00000011411 от 31.10.2024 23:59:59</v>
      </c>
    </row>
    <row r="4287" spans="1:5" x14ac:dyDescent="0.3">
      <c r="A4287" s="148" t="s">
        <v>111</v>
      </c>
      <c r="B4287" s="148" t="s">
        <v>112</v>
      </c>
      <c r="C4287" s="153">
        <v>2242.88</v>
      </c>
      <c r="D4287" t="str">
        <f t="shared" si="138"/>
        <v>Начисление услуг 00000011411 от 31.10.2024 23:59:59</v>
      </c>
      <c r="E4287" t="str">
        <f t="shared" si="139"/>
        <v>4МР/ДУ-3-05</v>
      </c>
    </row>
    <row r="4288" spans="1:5" x14ac:dyDescent="0.3">
      <c r="A4288" s="148" t="s">
        <v>908</v>
      </c>
      <c r="B4288" s="148"/>
      <c r="C4288" s="153">
        <v>2242.88</v>
      </c>
      <c r="D4288" t="str">
        <f t="shared" si="138"/>
        <v>4МР/ДУ-3-05</v>
      </c>
      <c r="E4288" t="str">
        <f t="shared" si="139"/>
        <v>л/с №0000000128731</v>
      </c>
    </row>
    <row r="4289" spans="1:5" x14ac:dyDescent="0.3">
      <c r="A4289" s="150" t="s">
        <v>832</v>
      </c>
      <c r="B4289" s="150"/>
      <c r="C4289" s="153">
        <v>2242.88</v>
      </c>
      <c r="D4289" t="str">
        <f t="shared" si="138"/>
        <v>л/с №0000000128731</v>
      </c>
      <c r="E4289" t="str">
        <f t="shared" si="139"/>
        <v>Начисление услуг 00000011411 от 31.10.2024 23:59:59</v>
      </c>
    </row>
    <row r="4290" spans="1:5" x14ac:dyDescent="0.3">
      <c r="A4290" s="148" t="s">
        <v>113</v>
      </c>
      <c r="B4290" s="148" t="s">
        <v>114</v>
      </c>
      <c r="C4290" s="153">
        <v>2224.38</v>
      </c>
      <c r="D4290" t="str">
        <f t="shared" si="138"/>
        <v>Начисление услуг 00000011411 от 31.10.2024 23:59:59</v>
      </c>
      <c r="E4290" t="str">
        <f t="shared" si="139"/>
        <v>МР/МБ/ДУ-3-50</v>
      </c>
    </row>
    <row r="4291" spans="1:5" x14ac:dyDescent="0.3">
      <c r="A4291" s="148" t="s">
        <v>908</v>
      </c>
      <c r="B4291" s="148"/>
      <c r="C4291" s="153">
        <v>2224.38</v>
      </c>
      <c r="D4291" t="str">
        <f t="shared" si="138"/>
        <v>МР/МБ/ДУ-3-50</v>
      </c>
      <c r="E4291" t="str">
        <f t="shared" si="139"/>
        <v>л/с №0000000089304</v>
      </c>
    </row>
    <row r="4292" spans="1:5" x14ac:dyDescent="0.3">
      <c r="A4292" s="150" t="s">
        <v>833</v>
      </c>
      <c r="B4292" s="150"/>
      <c r="C4292" s="153">
        <v>2224.38</v>
      </c>
      <c r="D4292" t="str">
        <f t="shared" si="138"/>
        <v>л/с №0000000089304</v>
      </c>
      <c r="E4292" t="str">
        <f t="shared" si="139"/>
        <v>Начисление услуг 00000011411 от 31.10.2024 23:59:59</v>
      </c>
    </row>
    <row r="4293" spans="1:5" x14ac:dyDescent="0.3">
      <c r="A4293" s="148" t="s">
        <v>115</v>
      </c>
      <c r="B4293" s="148" t="s">
        <v>116</v>
      </c>
      <c r="C4293" s="153">
        <v>1018.67</v>
      </c>
      <c r="D4293" t="str">
        <f t="shared" si="138"/>
        <v>Начисление услуг 00000011411 от 31.10.2024 23:59:59</v>
      </c>
      <c r="E4293" t="str">
        <f t="shared" si="139"/>
        <v>4МР/ДУ-3-51</v>
      </c>
    </row>
    <row r="4294" spans="1:5" x14ac:dyDescent="0.3">
      <c r="A4294" s="148" t="s">
        <v>908</v>
      </c>
      <c r="B4294" s="148"/>
      <c r="C4294" s="153">
        <v>1018.67</v>
      </c>
      <c r="D4294" t="str">
        <f t="shared" si="138"/>
        <v>4МР/ДУ-3-51</v>
      </c>
      <c r="E4294" t="str">
        <f t="shared" si="139"/>
        <v>л/с №0000000112448</v>
      </c>
    </row>
    <row r="4295" spans="1:5" x14ac:dyDescent="0.3">
      <c r="A4295" s="150" t="s">
        <v>834</v>
      </c>
      <c r="B4295" s="150"/>
      <c r="C4295" s="153">
        <v>1018.67</v>
      </c>
      <c r="D4295" t="str">
        <f t="shared" si="138"/>
        <v>л/с №0000000112448</v>
      </c>
      <c r="E4295" t="str">
        <f t="shared" si="139"/>
        <v>Начисление услуг 00000011411 от 31.10.2024 23:59:59</v>
      </c>
    </row>
    <row r="4296" spans="1:5" x14ac:dyDescent="0.3">
      <c r="A4296" s="148" t="s">
        <v>117</v>
      </c>
      <c r="B4296" s="148" t="s">
        <v>118</v>
      </c>
      <c r="C4296" s="153">
        <v>2093.87</v>
      </c>
      <c r="D4296" t="str">
        <f t="shared" si="138"/>
        <v>Начисление услуг 00000011411 от 31.10.2024 23:59:59</v>
      </c>
      <c r="E4296" t="str">
        <f t="shared" si="139"/>
        <v>4МР/ДУ-3-52/ВТОР</v>
      </c>
    </row>
    <row r="4297" spans="1:5" x14ac:dyDescent="0.3">
      <c r="A4297" s="148" t="s">
        <v>908</v>
      </c>
      <c r="B4297" s="148"/>
      <c r="C4297" s="153">
        <v>2093.87</v>
      </c>
      <c r="D4297" t="str">
        <f t="shared" si="138"/>
        <v>4МР/ДУ-3-52/ВТОР</v>
      </c>
      <c r="E4297" t="str">
        <f t="shared" si="139"/>
        <v>л/с №0000000089306</v>
      </c>
    </row>
    <row r="4298" spans="1:5" x14ac:dyDescent="0.3">
      <c r="A4298" s="150" t="s">
        <v>835</v>
      </c>
      <c r="B4298" s="150"/>
      <c r="C4298" s="153">
        <v>2093.87</v>
      </c>
      <c r="D4298" t="str">
        <f t="shared" si="138"/>
        <v>л/с №0000000089306</v>
      </c>
      <c r="E4298" t="str">
        <f t="shared" si="139"/>
        <v>Начисление услуг 00000011411 от 31.10.2024 23:59:59</v>
      </c>
    </row>
    <row r="4299" spans="1:5" x14ac:dyDescent="0.3">
      <c r="A4299" s="148" t="s">
        <v>119</v>
      </c>
      <c r="B4299" s="148" t="s">
        <v>120</v>
      </c>
      <c r="C4299" s="153">
        <v>2284.5</v>
      </c>
      <c r="D4299" t="str">
        <f t="shared" si="138"/>
        <v>Начисление услуг 00000011411 от 31.10.2024 23:59:59</v>
      </c>
      <c r="E4299" t="str">
        <f t="shared" si="139"/>
        <v>4МР/ДУ-3-53</v>
      </c>
    </row>
    <row r="4300" spans="1:5" x14ac:dyDescent="0.3">
      <c r="A4300" s="148" t="s">
        <v>908</v>
      </c>
      <c r="B4300" s="148"/>
      <c r="C4300" s="153">
        <v>2284.5</v>
      </c>
      <c r="D4300" t="str">
        <f t="shared" si="138"/>
        <v>4МР/ДУ-3-53</v>
      </c>
      <c r="E4300" t="str">
        <f t="shared" si="139"/>
        <v>л/с №0000000089307</v>
      </c>
    </row>
    <row r="4301" spans="1:5" x14ac:dyDescent="0.3">
      <c r="A4301" s="150" t="s">
        <v>836</v>
      </c>
      <c r="B4301" s="150"/>
      <c r="C4301" s="153">
        <v>2284.5</v>
      </c>
      <c r="D4301" t="str">
        <f t="shared" si="138"/>
        <v>л/с №0000000089307</v>
      </c>
      <c r="E4301" t="str">
        <f t="shared" si="139"/>
        <v>Начисление услуг 00000011411 от 31.10.2024 23:59:59</v>
      </c>
    </row>
    <row r="4302" spans="1:5" x14ac:dyDescent="0.3">
      <c r="A4302" s="148" t="s">
        <v>121</v>
      </c>
      <c r="B4302" s="148" t="s">
        <v>122</v>
      </c>
      <c r="C4302" s="153">
        <v>1116.81</v>
      </c>
      <c r="D4302" t="str">
        <f t="shared" si="138"/>
        <v>Начисление услуг 00000011411 от 31.10.2024 23:59:59</v>
      </c>
      <c r="E4302" t="str">
        <f t="shared" si="139"/>
        <v>4МР/ДУ-3-54</v>
      </c>
    </row>
    <row r="4303" spans="1:5" x14ac:dyDescent="0.3">
      <c r="A4303" s="148" t="s">
        <v>908</v>
      </c>
      <c r="B4303" s="148"/>
      <c r="C4303" s="153">
        <v>1116.81</v>
      </c>
      <c r="D4303" t="str">
        <f t="shared" si="138"/>
        <v>4МР/ДУ-3-54</v>
      </c>
      <c r="E4303" t="str">
        <f t="shared" si="139"/>
        <v>л/с №0000000089308</v>
      </c>
    </row>
    <row r="4304" spans="1:5" x14ac:dyDescent="0.3">
      <c r="A4304" s="150" t="s">
        <v>837</v>
      </c>
      <c r="B4304" s="150"/>
      <c r="C4304" s="153">
        <v>1116.81</v>
      </c>
      <c r="D4304" t="str">
        <f t="shared" si="138"/>
        <v>л/с №0000000089308</v>
      </c>
      <c r="E4304" t="str">
        <f t="shared" si="139"/>
        <v>Начисление услуг 00000011411 от 31.10.2024 23:59:59</v>
      </c>
    </row>
    <row r="4305" spans="1:5" x14ac:dyDescent="0.3">
      <c r="A4305" s="148" t="s">
        <v>123</v>
      </c>
      <c r="B4305" s="148" t="s">
        <v>124</v>
      </c>
      <c r="C4305" s="153">
        <v>1708.75</v>
      </c>
      <c r="D4305" t="str">
        <f t="shared" si="138"/>
        <v>Начисление услуг 00000011411 от 31.10.2024 23:59:59</v>
      </c>
      <c r="E4305" t="str">
        <f t="shared" si="139"/>
        <v>4МР/ДУ-3-55</v>
      </c>
    </row>
    <row r="4306" spans="1:5" x14ac:dyDescent="0.3">
      <c r="A4306" s="148" t="s">
        <v>908</v>
      </c>
      <c r="B4306" s="148"/>
      <c r="C4306" s="153">
        <v>1708.75</v>
      </c>
      <c r="D4306" t="str">
        <f t="shared" si="138"/>
        <v>4МР/ДУ-3-55</v>
      </c>
      <c r="E4306" t="str">
        <f t="shared" si="139"/>
        <v>л/с №0000000089309</v>
      </c>
    </row>
    <row r="4307" spans="1:5" x14ac:dyDescent="0.3">
      <c r="A4307" s="150" t="s">
        <v>838</v>
      </c>
      <c r="B4307" s="150"/>
      <c r="C4307" s="153">
        <v>1708.75</v>
      </c>
      <c r="D4307" t="str">
        <f t="shared" si="138"/>
        <v>л/с №0000000089309</v>
      </c>
      <c r="E4307" t="str">
        <f t="shared" si="139"/>
        <v>Начисление услуг 00000011411 от 31.10.2024 23:59:59</v>
      </c>
    </row>
    <row r="4308" spans="1:5" x14ac:dyDescent="0.3">
      <c r="A4308" s="148" t="s">
        <v>125</v>
      </c>
      <c r="B4308" s="148" t="s">
        <v>126</v>
      </c>
      <c r="C4308" s="153">
        <v>1730.07</v>
      </c>
      <c r="D4308" t="str">
        <f t="shared" si="138"/>
        <v>Начисление услуг 00000011411 от 31.10.2024 23:59:59</v>
      </c>
      <c r="E4308" t="str">
        <f t="shared" si="139"/>
        <v>4МР/ДУ-3-56</v>
      </c>
    </row>
    <row r="4309" spans="1:5" x14ac:dyDescent="0.3">
      <c r="A4309" s="148" t="s">
        <v>908</v>
      </c>
      <c r="B4309" s="148"/>
      <c r="C4309" s="153">
        <v>1730.07</v>
      </c>
      <c r="D4309" t="str">
        <f t="shared" si="138"/>
        <v>4МР/ДУ-3-56</v>
      </c>
      <c r="E4309" t="str">
        <f t="shared" si="139"/>
        <v>л/с №0000000090466</v>
      </c>
    </row>
    <row r="4310" spans="1:5" x14ac:dyDescent="0.3">
      <c r="A4310" s="150" t="s">
        <v>839</v>
      </c>
      <c r="B4310" s="150"/>
      <c r="C4310" s="153">
        <v>1730.07</v>
      </c>
      <c r="D4310" t="str">
        <f t="shared" si="138"/>
        <v>л/с №0000000090466</v>
      </c>
      <c r="E4310" t="str">
        <f t="shared" si="139"/>
        <v>Начисление услуг 00000011411 от 31.10.2024 23:59:59</v>
      </c>
    </row>
    <row r="4311" spans="1:5" x14ac:dyDescent="0.3">
      <c r="A4311" s="148" t="s">
        <v>127</v>
      </c>
      <c r="B4311" s="148" t="s">
        <v>128</v>
      </c>
      <c r="C4311" s="153">
        <v>1287.1500000000001</v>
      </c>
      <c r="D4311" t="str">
        <f t="shared" si="138"/>
        <v>Начисление услуг 00000011411 от 31.10.2024 23:59:59</v>
      </c>
      <c r="E4311" t="str">
        <f t="shared" si="139"/>
        <v>4МР/ДУ-3-57</v>
      </c>
    </row>
    <row r="4312" spans="1:5" x14ac:dyDescent="0.3">
      <c r="A4312" s="148" t="s">
        <v>908</v>
      </c>
      <c r="B4312" s="148"/>
      <c r="C4312" s="153">
        <v>1287.1500000000001</v>
      </c>
      <c r="D4312" t="str">
        <f t="shared" si="138"/>
        <v>4МР/ДУ-3-57</v>
      </c>
      <c r="E4312" t="str">
        <f t="shared" si="139"/>
        <v>л/с №0000000089310</v>
      </c>
    </row>
    <row r="4313" spans="1:5" x14ac:dyDescent="0.3">
      <c r="A4313" s="150" t="s">
        <v>840</v>
      </c>
      <c r="B4313" s="150"/>
      <c r="C4313" s="153">
        <v>1287.1500000000001</v>
      </c>
      <c r="D4313" t="str">
        <f t="shared" si="138"/>
        <v>л/с №0000000089310</v>
      </c>
      <c r="E4313" t="str">
        <f t="shared" si="139"/>
        <v>Начисление услуг 00000011411 от 31.10.2024 23:59:59</v>
      </c>
    </row>
    <row r="4314" spans="1:5" x14ac:dyDescent="0.3">
      <c r="A4314" s="148" t="s">
        <v>129</v>
      </c>
      <c r="B4314" s="148" t="s">
        <v>130</v>
      </c>
      <c r="C4314" s="153">
        <v>1675.09</v>
      </c>
      <c r="D4314" t="str">
        <f t="shared" si="138"/>
        <v>Начисление услуг 00000011411 от 31.10.2024 23:59:59</v>
      </c>
      <c r="E4314" t="str">
        <f t="shared" si="139"/>
        <v>4МР/ДУ-3-58</v>
      </c>
    </row>
    <row r="4315" spans="1:5" x14ac:dyDescent="0.3">
      <c r="A4315" s="148" t="s">
        <v>908</v>
      </c>
      <c r="B4315" s="148"/>
      <c r="C4315" s="153">
        <v>1675.09</v>
      </c>
      <c r="D4315" t="str">
        <f t="shared" si="138"/>
        <v>4МР/ДУ-3-58</v>
      </c>
      <c r="E4315" t="str">
        <f t="shared" si="139"/>
        <v>л/с №0000000089311</v>
      </c>
    </row>
    <row r="4316" spans="1:5" x14ac:dyDescent="0.3">
      <c r="A4316" s="150" t="s">
        <v>841</v>
      </c>
      <c r="B4316" s="150"/>
      <c r="C4316" s="153">
        <v>1675.09</v>
      </c>
      <c r="D4316" t="str">
        <f t="shared" si="138"/>
        <v>л/с №0000000089311</v>
      </c>
      <c r="E4316" t="str">
        <f t="shared" si="139"/>
        <v>Начисление услуг 00000011411 от 31.10.2024 23:59:59</v>
      </c>
    </row>
    <row r="4317" spans="1:5" x14ac:dyDescent="0.3">
      <c r="A4317" s="148" t="s">
        <v>131</v>
      </c>
      <c r="B4317" s="148" t="s">
        <v>132</v>
      </c>
      <c r="C4317" s="153">
        <v>2030.66</v>
      </c>
      <c r="D4317" t="str">
        <f t="shared" si="138"/>
        <v>Начисление услуг 00000011411 от 31.10.2024 23:59:59</v>
      </c>
      <c r="E4317" t="str">
        <f t="shared" si="139"/>
        <v>4МР/ДУ-3-59</v>
      </c>
    </row>
    <row r="4318" spans="1:5" x14ac:dyDescent="0.3">
      <c r="A4318" s="148" t="s">
        <v>908</v>
      </c>
      <c r="B4318" s="148"/>
      <c r="C4318" s="153">
        <v>2030.66</v>
      </c>
      <c r="D4318" t="str">
        <f t="shared" si="138"/>
        <v>4МР/ДУ-3-59</v>
      </c>
      <c r="E4318" t="str">
        <f t="shared" si="139"/>
        <v>л/с №0000000089260</v>
      </c>
    </row>
    <row r="4319" spans="1:5" x14ac:dyDescent="0.3">
      <c r="A4319" s="150" t="s">
        <v>842</v>
      </c>
      <c r="B4319" s="150"/>
      <c r="C4319" s="153">
        <v>2030.66</v>
      </c>
      <c r="D4319" t="str">
        <f t="shared" si="138"/>
        <v>л/с №0000000089260</v>
      </c>
      <c r="E4319" t="str">
        <f t="shared" si="139"/>
        <v>Начисление услуг 00000011411 от 31.10.2024 23:59:59</v>
      </c>
    </row>
    <row r="4320" spans="1:5" x14ac:dyDescent="0.3">
      <c r="A4320" s="148" t="s">
        <v>133</v>
      </c>
      <c r="B4320" s="148" t="s">
        <v>134</v>
      </c>
      <c r="C4320" s="153">
        <v>1114.5</v>
      </c>
      <c r="D4320" t="str">
        <f t="shared" si="138"/>
        <v>Начисление услуг 00000011411 от 31.10.2024 23:59:59</v>
      </c>
      <c r="E4320" t="str">
        <f t="shared" si="139"/>
        <v>4МР/ДУ-3-06</v>
      </c>
    </row>
    <row r="4321" spans="1:5" x14ac:dyDescent="0.3">
      <c r="A4321" s="148" t="s">
        <v>908</v>
      </c>
      <c r="B4321" s="148"/>
      <c r="C4321" s="153">
        <v>1114.5</v>
      </c>
      <c r="D4321" t="str">
        <f t="shared" si="138"/>
        <v>4МР/ДУ-3-06</v>
      </c>
      <c r="E4321" t="str">
        <f t="shared" si="139"/>
        <v>л/с №0000000089312</v>
      </c>
    </row>
    <row r="4322" spans="1:5" x14ac:dyDescent="0.3">
      <c r="A4322" s="150" t="s">
        <v>843</v>
      </c>
      <c r="B4322" s="150"/>
      <c r="C4322" s="153">
        <v>1114.5</v>
      </c>
      <c r="D4322" t="str">
        <f t="shared" si="138"/>
        <v>л/с №0000000089312</v>
      </c>
      <c r="E4322" t="str">
        <f t="shared" si="139"/>
        <v>Начисление услуг 00000011411 от 31.10.2024 23:59:59</v>
      </c>
    </row>
    <row r="4323" spans="1:5" x14ac:dyDescent="0.3">
      <c r="A4323" s="148" t="s">
        <v>135</v>
      </c>
      <c r="B4323" s="148" t="s">
        <v>136</v>
      </c>
      <c r="C4323" s="153">
        <v>1116.81</v>
      </c>
      <c r="D4323" t="str">
        <f t="shared" si="138"/>
        <v>Начисление услуг 00000011411 от 31.10.2024 23:59:59</v>
      </c>
      <c r="E4323" t="str">
        <f t="shared" si="139"/>
        <v>4МР/ДУ-3-60</v>
      </c>
    </row>
    <row r="4324" spans="1:5" x14ac:dyDescent="0.3">
      <c r="A4324" s="148" t="s">
        <v>908</v>
      </c>
      <c r="B4324" s="148"/>
      <c r="C4324" s="153">
        <v>1116.81</v>
      </c>
      <c r="D4324" t="str">
        <f t="shared" si="138"/>
        <v>4МР/ДУ-3-60</v>
      </c>
      <c r="E4324" t="str">
        <f t="shared" si="139"/>
        <v>л/с №0000000089313</v>
      </c>
    </row>
    <row r="4325" spans="1:5" x14ac:dyDescent="0.3">
      <c r="A4325" s="150" t="s">
        <v>844</v>
      </c>
      <c r="B4325" s="150"/>
      <c r="C4325" s="153">
        <v>1116.81</v>
      </c>
      <c r="D4325" t="str">
        <f t="shared" si="138"/>
        <v>л/с №0000000089313</v>
      </c>
      <c r="E4325" t="str">
        <f t="shared" si="139"/>
        <v>Начисление услуг 00000011411 от 31.10.2024 23:59:59</v>
      </c>
    </row>
    <row r="4326" spans="1:5" x14ac:dyDescent="0.3">
      <c r="A4326" s="148" t="s">
        <v>137</v>
      </c>
      <c r="B4326" s="148" t="s">
        <v>138</v>
      </c>
      <c r="C4326" s="153">
        <v>1708.75</v>
      </c>
      <c r="D4326" t="str">
        <f t="shared" si="138"/>
        <v>Начисление услуг 00000011411 от 31.10.2024 23:59:59</v>
      </c>
      <c r="E4326" t="str">
        <f t="shared" si="139"/>
        <v>4МР/ДУ-3-61</v>
      </c>
    </row>
    <row r="4327" spans="1:5" x14ac:dyDescent="0.3">
      <c r="A4327" s="148" t="s">
        <v>908</v>
      </c>
      <c r="B4327" s="148"/>
      <c r="C4327" s="153">
        <v>1708.75</v>
      </c>
      <c r="D4327" t="str">
        <f t="shared" si="138"/>
        <v>4МР/ДУ-3-61</v>
      </c>
      <c r="E4327" t="str">
        <f t="shared" si="139"/>
        <v>л/с №0000000089314</v>
      </c>
    </row>
    <row r="4328" spans="1:5" x14ac:dyDescent="0.3">
      <c r="A4328" s="150" t="s">
        <v>845</v>
      </c>
      <c r="B4328" s="150"/>
      <c r="C4328" s="153">
        <v>1708.75</v>
      </c>
      <c r="D4328" t="str">
        <f t="shared" si="138"/>
        <v>л/с №0000000089314</v>
      </c>
      <c r="E4328" t="str">
        <f t="shared" si="139"/>
        <v>Начисление услуг 00000011411 от 31.10.2024 23:59:59</v>
      </c>
    </row>
    <row r="4329" spans="1:5" x14ac:dyDescent="0.3">
      <c r="A4329" s="148" t="s">
        <v>139</v>
      </c>
      <c r="B4329" s="148" t="s">
        <v>140</v>
      </c>
      <c r="C4329" s="153">
        <v>2463.8200000000002</v>
      </c>
      <c r="D4329" t="str">
        <f t="shared" si="138"/>
        <v>Начисление услуг 00000011411 от 31.10.2024 23:59:59</v>
      </c>
      <c r="E4329" t="str">
        <f t="shared" si="139"/>
        <v>4МР/ДУ-3-62</v>
      </c>
    </row>
    <row r="4330" spans="1:5" x14ac:dyDescent="0.3">
      <c r="A4330" s="148" t="s">
        <v>908</v>
      </c>
      <c r="B4330" s="148"/>
      <c r="C4330" s="153">
        <v>2463.8200000000002</v>
      </c>
      <c r="D4330" t="str">
        <f t="shared" si="138"/>
        <v>4МР/ДУ-3-62</v>
      </c>
      <c r="E4330" t="str">
        <f t="shared" si="139"/>
        <v>л/с №0000000106522</v>
      </c>
    </row>
    <row r="4331" spans="1:5" x14ac:dyDescent="0.3">
      <c r="A4331" s="150" t="s">
        <v>846</v>
      </c>
      <c r="B4331" s="150"/>
      <c r="C4331" s="153">
        <v>2463.8200000000002</v>
      </c>
      <c r="D4331" t="str">
        <f t="shared" si="138"/>
        <v>л/с №0000000106522</v>
      </c>
      <c r="E4331" t="str">
        <f t="shared" si="139"/>
        <v>Начисление услуг 00000011411 от 31.10.2024 23:59:59</v>
      </c>
    </row>
    <row r="4332" spans="1:5" x14ac:dyDescent="0.3">
      <c r="A4332" s="148" t="s">
        <v>141</v>
      </c>
      <c r="B4332" s="148" t="s">
        <v>142</v>
      </c>
      <c r="C4332" s="153">
        <v>1935.35</v>
      </c>
      <c r="D4332" t="str">
        <f t="shared" si="138"/>
        <v>Начисление услуг 00000011411 от 31.10.2024 23:59:59</v>
      </c>
      <c r="E4332" t="str">
        <f t="shared" si="139"/>
        <v>4МР/ДУ-3-63 Втор-1</v>
      </c>
    </row>
    <row r="4333" spans="1:5" x14ac:dyDescent="0.3">
      <c r="A4333" s="148" t="s">
        <v>908</v>
      </c>
      <c r="B4333" s="148"/>
      <c r="C4333" s="153">
        <v>1935.35</v>
      </c>
      <c r="D4333" t="str">
        <f t="shared" si="138"/>
        <v>4МР/ДУ-3-63 Втор-1</v>
      </c>
      <c r="E4333" t="str">
        <f t="shared" si="139"/>
        <v>л/с №0000000095976</v>
      </c>
    </row>
    <row r="4334" spans="1:5" x14ac:dyDescent="0.3">
      <c r="A4334" s="150" t="s">
        <v>847</v>
      </c>
      <c r="B4334" s="150"/>
      <c r="C4334" s="153">
        <v>1935.35</v>
      </c>
      <c r="D4334" t="str">
        <f t="shared" si="138"/>
        <v>л/с №0000000095976</v>
      </c>
      <c r="E4334" t="str">
        <f t="shared" si="139"/>
        <v>Начисление услуг 00000011411 от 31.10.2024 23:59:59</v>
      </c>
    </row>
    <row r="4335" spans="1:5" x14ac:dyDescent="0.3">
      <c r="A4335" s="148" t="s">
        <v>143</v>
      </c>
      <c r="B4335" s="148" t="s">
        <v>144</v>
      </c>
      <c r="C4335" s="153">
        <v>1884.48</v>
      </c>
      <c r="D4335" t="str">
        <f t="shared" si="138"/>
        <v>Начисление услуг 00000011411 от 31.10.2024 23:59:59</v>
      </c>
      <c r="E4335" t="str">
        <f t="shared" si="139"/>
        <v>4МР/ДУ-3-64/ВТОР</v>
      </c>
    </row>
    <row r="4336" spans="1:5" x14ac:dyDescent="0.3">
      <c r="A4336" s="148" t="s">
        <v>908</v>
      </c>
      <c r="B4336" s="148"/>
      <c r="C4336" s="153">
        <v>1884.48</v>
      </c>
      <c r="D4336" t="str">
        <f t="shared" ref="D4336:D4399" si="140">A4337</f>
        <v>4МР/ДУ-3-64/ВТОР</v>
      </c>
      <c r="E4336" t="str">
        <f t="shared" ref="E4336:E4399" si="141">A4338</f>
        <v>л/с №0000000089316</v>
      </c>
    </row>
    <row r="4337" spans="1:5" x14ac:dyDescent="0.3">
      <c r="A4337" s="150" t="s">
        <v>848</v>
      </c>
      <c r="B4337" s="150"/>
      <c r="C4337" s="153">
        <v>1884.48</v>
      </c>
      <c r="D4337" t="str">
        <f t="shared" si="140"/>
        <v>л/с №0000000089316</v>
      </c>
      <c r="E4337" t="str">
        <f t="shared" si="141"/>
        <v>Начисление услуг 00000011411 от 31.10.2024 23:59:59</v>
      </c>
    </row>
    <row r="4338" spans="1:5" x14ac:dyDescent="0.3">
      <c r="A4338" s="148" t="s">
        <v>145</v>
      </c>
      <c r="B4338" s="148" t="s">
        <v>146</v>
      </c>
      <c r="C4338" s="153">
        <v>2284.5</v>
      </c>
      <c r="D4338" t="str">
        <f t="shared" si="140"/>
        <v>Начисление услуг 00000011411 от 31.10.2024 23:59:59</v>
      </c>
      <c r="E4338" t="str">
        <f t="shared" si="141"/>
        <v>4МР/ДУ-3-65</v>
      </c>
    </row>
    <row r="4339" spans="1:5" x14ac:dyDescent="0.3">
      <c r="A4339" s="148" t="s">
        <v>908</v>
      </c>
      <c r="B4339" s="148"/>
      <c r="C4339" s="153">
        <v>2284.5</v>
      </c>
      <c r="D4339" t="str">
        <f t="shared" si="140"/>
        <v>4МР/ДУ-3-65</v>
      </c>
      <c r="E4339" t="str">
        <f t="shared" si="141"/>
        <v>л/с №0000000089317</v>
      </c>
    </row>
    <row r="4340" spans="1:5" x14ac:dyDescent="0.3">
      <c r="A4340" s="150" t="s">
        <v>849</v>
      </c>
      <c r="B4340" s="150"/>
      <c r="C4340" s="153">
        <v>2284.5</v>
      </c>
      <c r="D4340" t="str">
        <f t="shared" si="140"/>
        <v>л/с №0000000089317</v>
      </c>
      <c r="E4340" t="str">
        <f t="shared" si="141"/>
        <v>Начисление услуг 00000011411 от 31.10.2024 23:59:59</v>
      </c>
    </row>
    <row r="4341" spans="1:5" x14ac:dyDescent="0.3">
      <c r="A4341" s="148" t="s">
        <v>147</v>
      </c>
      <c r="B4341" s="148" t="s">
        <v>148</v>
      </c>
      <c r="C4341" s="153">
        <v>1112.19</v>
      </c>
      <c r="D4341" t="str">
        <f t="shared" si="140"/>
        <v>Начисление услуг 00000011411 от 31.10.2024 23:59:59</v>
      </c>
      <c r="E4341" t="str">
        <f t="shared" si="141"/>
        <v>4МР/ДУ-3-66</v>
      </c>
    </row>
    <row r="4342" spans="1:5" x14ac:dyDescent="0.3">
      <c r="A4342" s="148" t="s">
        <v>908</v>
      </c>
      <c r="B4342" s="148"/>
      <c r="C4342" s="153">
        <v>1112.19</v>
      </c>
      <c r="D4342" t="str">
        <f t="shared" si="140"/>
        <v>4МР/ДУ-3-66</v>
      </c>
      <c r="E4342" t="str">
        <f t="shared" si="141"/>
        <v>л/с №0000000089318</v>
      </c>
    </row>
    <row r="4343" spans="1:5" x14ac:dyDescent="0.3">
      <c r="A4343" s="150" t="s">
        <v>850</v>
      </c>
      <c r="B4343" s="150"/>
      <c r="C4343" s="153">
        <v>1112.19</v>
      </c>
      <c r="D4343" t="str">
        <f t="shared" si="140"/>
        <v>л/с №0000000089318</v>
      </c>
      <c r="E4343" t="str">
        <f t="shared" si="141"/>
        <v>Начисление услуг 00000011411 от 31.10.2024 23:59:59</v>
      </c>
    </row>
    <row r="4344" spans="1:5" x14ac:dyDescent="0.3">
      <c r="A4344" s="148" t="s">
        <v>149</v>
      </c>
      <c r="B4344" s="148" t="s">
        <v>150</v>
      </c>
      <c r="C4344" s="153">
        <v>1711.06</v>
      </c>
      <c r="D4344" t="str">
        <f t="shared" si="140"/>
        <v>Начисление услуг 00000011411 от 31.10.2024 23:59:59</v>
      </c>
      <c r="E4344" t="str">
        <f t="shared" si="141"/>
        <v>4МР/ДУ-3-67</v>
      </c>
    </row>
    <row r="4345" spans="1:5" x14ac:dyDescent="0.3">
      <c r="A4345" s="148" t="s">
        <v>908</v>
      </c>
      <c r="B4345" s="148"/>
      <c r="C4345" s="153">
        <v>1711.06</v>
      </c>
      <c r="D4345" t="str">
        <f t="shared" si="140"/>
        <v>4МР/ДУ-3-67</v>
      </c>
      <c r="E4345" t="str">
        <f t="shared" si="141"/>
        <v>л/с №0000000089319</v>
      </c>
    </row>
    <row r="4346" spans="1:5" x14ac:dyDescent="0.3">
      <c r="A4346" s="150" t="s">
        <v>851</v>
      </c>
      <c r="B4346" s="150"/>
      <c r="C4346" s="153">
        <v>1711.06</v>
      </c>
      <c r="D4346" t="str">
        <f t="shared" si="140"/>
        <v>л/с №0000000089319</v>
      </c>
      <c r="E4346" t="str">
        <f t="shared" si="141"/>
        <v>Начисление услуг 00000011411 от 31.10.2024 23:59:59</v>
      </c>
    </row>
    <row r="4347" spans="1:5" x14ac:dyDescent="0.3">
      <c r="A4347" s="148" t="s">
        <v>151</v>
      </c>
      <c r="B4347" s="148" t="s">
        <v>152</v>
      </c>
      <c r="C4347" s="153">
        <v>1973.11</v>
      </c>
      <c r="D4347" t="str">
        <f t="shared" si="140"/>
        <v>Начисление услуг 00000011411 от 31.10.2024 23:59:59</v>
      </c>
      <c r="E4347" t="str">
        <f t="shared" si="141"/>
        <v>4МР/ДУ-3-68</v>
      </c>
    </row>
    <row r="4348" spans="1:5" x14ac:dyDescent="0.3">
      <c r="A4348" s="148" t="s">
        <v>908</v>
      </c>
      <c r="B4348" s="148"/>
      <c r="C4348" s="153">
        <v>1973.11</v>
      </c>
      <c r="D4348" t="str">
        <f t="shared" si="140"/>
        <v>4МР/ДУ-3-68</v>
      </c>
      <c r="E4348" t="str">
        <f t="shared" si="141"/>
        <v>л/с №0000000106848</v>
      </c>
    </row>
    <row r="4349" spans="1:5" x14ac:dyDescent="0.3">
      <c r="A4349" s="150" t="s">
        <v>852</v>
      </c>
      <c r="B4349" s="150"/>
      <c r="C4349" s="153">
        <v>1973.11</v>
      </c>
      <c r="D4349" t="str">
        <f t="shared" si="140"/>
        <v>л/с №0000000106848</v>
      </c>
      <c r="E4349" t="str">
        <f t="shared" si="141"/>
        <v>Начисление услуг 00000011411 от 31.10.2024 23:59:59</v>
      </c>
    </row>
    <row r="4350" spans="1:5" x14ac:dyDescent="0.3">
      <c r="A4350" s="148" t="s">
        <v>153</v>
      </c>
      <c r="B4350" s="148" t="s">
        <v>154</v>
      </c>
      <c r="C4350" s="153">
        <v>1937.66</v>
      </c>
      <c r="D4350" t="str">
        <f t="shared" si="140"/>
        <v>Начисление услуг 00000011411 от 31.10.2024 23:59:59</v>
      </c>
      <c r="E4350" t="str">
        <f t="shared" si="141"/>
        <v>4МР/ДУ-3-69/ВТОР-1</v>
      </c>
    </row>
    <row r="4351" spans="1:5" x14ac:dyDescent="0.3">
      <c r="A4351" s="148" t="s">
        <v>908</v>
      </c>
      <c r="B4351" s="148"/>
      <c r="C4351" s="153">
        <v>1937.66</v>
      </c>
      <c r="D4351" t="str">
        <f t="shared" si="140"/>
        <v>4МР/ДУ-3-69/ВТОР-1</v>
      </c>
      <c r="E4351" t="str">
        <f t="shared" si="141"/>
        <v>л/с №0000000093046</v>
      </c>
    </row>
    <row r="4352" spans="1:5" x14ac:dyDescent="0.3">
      <c r="A4352" s="150" t="s">
        <v>853</v>
      </c>
      <c r="B4352" s="150"/>
      <c r="C4352" s="153">
        <v>1937.66</v>
      </c>
      <c r="D4352" t="str">
        <f t="shared" si="140"/>
        <v>л/с №0000000093046</v>
      </c>
      <c r="E4352" t="str">
        <f t="shared" si="141"/>
        <v>Начисление услуг 00000011411 от 31.10.2024 23:59:59</v>
      </c>
    </row>
    <row r="4353" spans="1:5" x14ac:dyDescent="0.3">
      <c r="A4353" s="148" t="s">
        <v>155</v>
      </c>
      <c r="B4353" s="148" t="s">
        <v>156</v>
      </c>
      <c r="C4353" s="153">
        <v>1704.12</v>
      </c>
      <c r="D4353" t="str">
        <f t="shared" si="140"/>
        <v>Начисление услуг 00000011411 от 31.10.2024 23:59:59</v>
      </c>
      <c r="E4353" t="str">
        <f t="shared" si="141"/>
        <v>4МР/ДУ-3-07/ВТОР</v>
      </c>
    </row>
    <row r="4354" spans="1:5" x14ac:dyDescent="0.3">
      <c r="A4354" s="148" t="s">
        <v>908</v>
      </c>
      <c r="B4354" s="148"/>
      <c r="C4354" s="153">
        <v>1704.12</v>
      </c>
      <c r="D4354" t="str">
        <f t="shared" si="140"/>
        <v>4МР/ДУ-3-07/ВТОР</v>
      </c>
      <c r="E4354" t="str">
        <f t="shared" si="141"/>
        <v>л/с №0000000106846</v>
      </c>
    </row>
    <row r="4355" spans="1:5" x14ac:dyDescent="0.3">
      <c r="A4355" s="150" t="s">
        <v>854</v>
      </c>
      <c r="B4355" s="150"/>
      <c r="C4355" s="153">
        <v>1704.12</v>
      </c>
      <c r="D4355" t="str">
        <f t="shared" si="140"/>
        <v>л/с №0000000106846</v>
      </c>
      <c r="E4355" t="str">
        <f t="shared" si="141"/>
        <v>Начисление услуг 00000011411 от 31.10.2024 23:59:59</v>
      </c>
    </row>
    <row r="4356" spans="1:5" x14ac:dyDescent="0.3">
      <c r="A4356" s="148" t="s">
        <v>157</v>
      </c>
      <c r="B4356" s="148" t="s">
        <v>158</v>
      </c>
      <c r="C4356" s="149">
        <v>838.57</v>
      </c>
      <c r="D4356" t="str">
        <f t="shared" si="140"/>
        <v>Начисление услуг 00000011411 от 31.10.2024 23:59:59</v>
      </c>
      <c r="E4356" t="str">
        <f t="shared" si="141"/>
        <v>4МР/ДУ-3-70/ВТОР-1</v>
      </c>
    </row>
    <row r="4357" spans="1:5" x14ac:dyDescent="0.3">
      <c r="A4357" s="148" t="s">
        <v>908</v>
      </c>
      <c r="B4357" s="148"/>
      <c r="C4357" s="149">
        <v>838.57</v>
      </c>
      <c r="D4357" t="str">
        <f t="shared" si="140"/>
        <v>4МР/ДУ-3-70/ВТОР-1</v>
      </c>
      <c r="E4357" t="str">
        <f t="shared" si="141"/>
        <v>л/с №0000000089320</v>
      </c>
    </row>
    <row r="4358" spans="1:5" x14ac:dyDescent="0.3">
      <c r="A4358" s="150" t="s">
        <v>855</v>
      </c>
      <c r="B4358" s="150"/>
      <c r="C4358" s="149">
        <v>838.57</v>
      </c>
      <c r="D4358" t="str">
        <f t="shared" si="140"/>
        <v>л/с №0000000089320</v>
      </c>
      <c r="E4358" t="str">
        <f t="shared" si="141"/>
        <v>Начисление услуг 00000011411 от 31.10.2024 23:59:59</v>
      </c>
    </row>
    <row r="4359" spans="1:5" x14ac:dyDescent="0.3">
      <c r="A4359" s="148" t="s">
        <v>159</v>
      </c>
      <c r="B4359" s="148" t="s">
        <v>160</v>
      </c>
      <c r="C4359" s="153">
        <v>2279.87</v>
      </c>
      <c r="D4359" t="str">
        <f t="shared" si="140"/>
        <v>Начисление услуг 00000011411 от 31.10.2024 23:59:59</v>
      </c>
      <c r="E4359" t="str">
        <f t="shared" si="141"/>
        <v>4МР/ДУ-3-71</v>
      </c>
    </row>
    <row r="4360" spans="1:5" x14ac:dyDescent="0.3">
      <c r="A4360" s="148" t="s">
        <v>908</v>
      </c>
      <c r="B4360" s="148"/>
      <c r="C4360" s="153">
        <v>2279.87</v>
      </c>
      <c r="D4360" t="str">
        <f t="shared" si="140"/>
        <v>4МР/ДУ-3-71</v>
      </c>
      <c r="E4360" t="str">
        <f t="shared" si="141"/>
        <v>л/с №0000000089321</v>
      </c>
    </row>
    <row r="4361" spans="1:5" x14ac:dyDescent="0.3">
      <c r="A4361" s="150" t="s">
        <v>856</v>
      </c>
      <c r="B4361" s="150"/>
      <c r="C4361" s="153">
        <v>2279.87</v>
      </c>
      <c r="D4361" t="str">
        <f t="shared" si="140"/>
        <v>л/с №0000000089321</v>
      </c>
      <c r="E4361" t="str">
        <f t="shared" si="141"/>
        <v>Начисление услуг 00000011411 от 31.10.2024 23:59:59</v>
      </c>
    </row>
    <row r="4362" spans="1:5" x14ac:dyDescent="0.3">
      <c r="A4362" s="148" t="s">
        <v>161</v>
      </c>
      <c r="B4362" s="148" t="s">
        <v>162</v>
      </c>
      <c r="C4362" s="153">
        <v>1116.81</v>
      </c>
      <c r="D4362" t="str">
        <f t="shared" si="140"/>
        <v>Начисление услуг 00000011411 от 31.10.2024 23:59:59</v>
      </c>
      <c r="E4362" t="str">
        <f t="shared" si="141"/>
        <v>4МР/ДУ-3-72</v>
      </c>
    </row>
    <row r="4363" spans="1:5" x14ac:dyDescent="0.3">
      <c r="A4363" s="148" t="s">
        <v>908</v>
      </c>
      <c r="B4363" s="148"/>
      <c r="C4363" s="153">
        <v>1116.81</v>
      </c>
      <c r="D4363" t="str">
        <f t="shared" si="140"/>
        <v>4МР/ДУ-3-72</v>
      </c>
      <c r="E4363" t="str">
        <f t="shared" si="141"/>
        <v>л/с №0000000089322</v>
      </c>
    </row>
    <row r="4364" spans="1:5" x14ac:dyDescent="0.3">
      <c r="A4364" s="150" t="s">
        <v>857</v>
      </c>
      <c r="B4364" s="150"/>
      <c r="C4364" s="153">
        <v>1116.81</v>
      </c>
      <c r="D4364" t="str">
        <f t="shared" si="140"/>
        <v>л/с №0000000089322</v>
      </c>
      <c r="E4364" t="str">
        <f t="shared" si="141"/>
        <v>Начисление услуг 00000011411 от 31.10.2024 23:59:59</v>
      </c>
    </row>
    <row r="4365" spans="1:5" x14ac:dyDescent="0.3">
      <c r="A4365" s="148" t="s">
        <v>163</v>
      </c>
      <c r="B4365" s="148" t="s">
        <v>164</v>
      </c>
      <c r="C4365" s="153">
        <v>1708.75</v>
      </c>
      <c r="D4365" t="str">
        <f t="shared" si="140"/>
        <v>Начисление услуг 00000011411 от 31.10.2024 23:59:59</v>
      </c>
      <c r="E4365" t="str">
        <f t="shared" si="141"/>
        <v>4МР/ДУ-3-73</v>
      </c>
    </row>
    <row r="4366" spans="1:5" x14ac:dyDescent="0.3">
      <c r="A4366" s="148" t="s">
        <v>908</v>
      </c>
      <c r="B4366" s="148"/>
      <c r="C4366" s="153">
        <v>1708.75</v>
      </c>
      <c r="D4366" t="str">
        <f t="shared" si="140"/>
        <v>4МР/ДУ-3-73</v>
      </c>
      <c r="E4366" t="str">
        <f t="shared" si="141"/>
        <v>л/с №0000001158686</v>
      </c>
    </row>
    <row r="4367" spans="1:5" x14ac:dyDescent="0.3">
      <c r="A4367" s="150" t="s">
        <v>858</v>
      </c>
      <c r="B4367" s="150"/>
      <c r="C4367" s="153">
        <v>1708.75</v>
      </c>
      <c r="D4367" t="str">
        <f t="shared" si="140"/>
        <v>л/с №0000001158686</v>
      </c>
      <c r="E4367" t="str">
        <f t="shared" si="141"/>
        <v>Начисление услуг 00000011411 от 31.10.2024 23:59:59</v>
      </c>
    </row>
    <row r="4368" spans="1:5" x14ac:dyDescent="0.3">
      <c r="A4368" s="148" t="s">
        <v>518</v>
      </c>
      <c r="B4368" s="148" t="s">
        <v>166</v>
      </c>
      <c r="C4368" s="153">
        <v>2219.75</v>
      </c>
      <c r="D4368" t="str">
        <f t="shared" si="140"/>
        <v>Начисление услуг 00000011411 от 31.10.2024 23:59:59</v>
      </c>
      <c r="E4368" t="str">
        <f t="shared" si="141"/>
        <v>4МР/ДУ-3-74/втор 1</v>
      </c>
    </row>
    <row r="4369" spans="1:5" x14ac:dyDescent="0.3">
      <c r="A4369" s="148" t="s">
        <v>908</v>
      </c>
      <c r="B4369" s="148"/>
      <c r="C4369" s="153">
        <v>2219.75</v>
      </c>
      <c r="D4369" t="str">
        <f t="shared" si="140"/>
        <v>4МР/ДУ-3-74/втор 1</v>
      </c>
      <c r="E4369" t="str">
        <f t="shared" si="141"/>
        <v>л/с №0000000089324</v>
      </c>
    </row>
    <row r="4370" spans="1:5" x14ac:dyDescent="0.3">
      <c r="A4370" s="150" t="s">
        <v>909</v>
      </c>
      <c r="B4370" s="150"/>
      <c r="C4370" s="153">
        <v>2219.75</v>
      </c>
      <c r="D4370" t="str">
        <f t="shared" si="140"/>
        <v>л/с №0000000089324</v>
      </c>
      <c r="E4370" t="str">
        <f t="shared" si="141"/>
        <v>Начисление услуг 00000011411 от 31.10.2024 23:59:59</v>
      </c>
    </row>
    <row r="4371" spans="1:5" x14ac:dyDescent="0.3">
      <c r="A4371" s="148" t="s">
        <v>167</v>
      </c>
      <c r="B4371" s="148" t="s">
        <v>168</v>
      </c>
      <c r="C4371" s="153">
        <v>1718.25</v>
      </c>
      <c r="D4371" t="str">
        <f t="shared" si="140"/>
        <v>Начисление услуг 00000011411 от 31.10.2024 23:59:59</v>
      </c>
      <c r="E4371" t="str">
        <f t="shared" si="141"/>
        <v>4МР/ДУ-3-75</v>
      </c>
    </row>
    <row r="4372" spans="1:5" x14ac:dyDescent="0.3">
      <c r="A4372" s="148" t="s">
        <v>908</v>
      </c>
      <c r="B4372" s="148"/>
      <c r="C4372" s="153">
        <v>1718.25</v>
      </c>
      <c r="D4372" t="str">
        <f t="shared" si="140"/>
        <v>4МР/ДУ-3-75</v>
      </c>
      <c r="E4372" t="str">
        <f t="shared" si="141"/>
        <v>л/с №0000000089325</v>
      </c>
    </row>
    <row r="4373" spans="1:5" x14ac:dyDescent="0.3">
      <c r="A4373" s="150" t="s">
        <v>860</v>
      </c>
      <c r="B4373" s="150"/>
      <c r="C4373" s="153">
        <v>1718.25</v>
      </c>
      <c r="D4373" t="str">
        <f t="shared" si="140"/>
        <v>л/с №0000000089325</v>
      </c>
      <c r="E4373" t="str">
        <f t="shared" si="141"/>
        <v>Начисление услуг 00000011411 от 31.10.2024 23:59:59</v>
      </c>
    </row>
    <row r="4374" spans="1:5" x14ac:dyDescent="0.3">
      <c r="A4374" s="148" t="s">
        <v>169</v>
      </c>
      <c r="B4374" s="148" t="s">
        <v>170</v>
      </c>
      <c r="C4374" s="153">
        <v>1882.17</v>
      </c>
      <c r="D4374" t="str">
        <f t="shared" si="140"/>
        <v>Начисление услуг 00000011411 от 31.10.2024 23:59:59</v>
      </c>
      <c r="E4374" t="str">
        <f t="shared" si="141"/>
        <v>4МР/ДУ-3-76</v>
      </c>
    </row>
    <row r="4375" spans="1:5" x14ac:dyDescent="0.3">
      <c r="A4375" s="148" t="s">
        <v>908</v>
      </c>
      <c r="B4375" s="148"/>
      <c r="C4375" s="153">
        <v>1882.17</v>
      </c>
      <c r="D4375" t="str">
        <f t="shared" si="140"/>
        <v>4МР/ДУ-3-76</v>
      </c>
      <c r="E4375" t="str">
        <f t="shared" si="141"/>
        <v>л/с №0000000089326</v>
      </c>
    </row>
    <row r="4376" spans="1:5" x14ac:dyDescent="0.3">
      <c r="A4376" s="150" t="s">
        <v>861</v>
      </c>
      <c r="B4376" s="150"/>
      <c r="C4376" s="153">
        <v>1882.17</v>
      </c>
      <c r="D4376" t="str">
        <f t="shared" si="140"/>
        <v>л/с №0000000089326</v>
      </c>
      <c r="E4376" t="str">
        <f t="shared" si="141"/>
        <v>Начисление услуг 00000011411 от 31.10.2024 23:59:59</v>
      </c>
    </row>
    <row r="4377" spans="1:5" x14ac:dyDescent="0.3">
      <c r="A4377" s="148" t="s">
        <v>171</v>
      </c>
      <c r="B4377" s="148" t="s">
        <v>172</v>
      </c>
      <c r="C4377" s="153">
        <v>2277.56</v>
      </c>
      <c r="D4377" t="str">
        <f t="shared" si="140"/>
        <v>Начисление услуг 00000011411 от 31.10.2024 23:59:59</v>
      </c>
      <c r="E4377" t="str">
        <f t="shared" si="141"/>
        <v>4МР/ДУ-3-77</v>
      </c>
    </row>
    <row r="4378" spans="1:5" x14ac:dyDescent="0.3">
      <c r="A4378" s="148" t="s">
        <v>908</v>
      </c>
      <c r="B4378" s="148"/>
      <c r="C4378" s="153">
        <v>2277.56</v>
      </c>
      <c r="D4378" t="str">
        <f t="shared" si="140"/>
        <v>4МР/ДУ-3-77</v>
      </c>
      <c r="E4378" t="str">
        <f t="shared" si="141"/>
        <v>л/с №0000000089327</v>
      </c>
    </row>
    <row r="4379" spans="1:5" x14ac:dyDescent="0.3">
      <c r="A4379" s="150" t="s">
        <v>862</v>
      </c>
      <c r="B4379" s="150"/>
      <c r="C4379" s="153">
        <v>2277.56</v>
      </c>
      <c r="D4379" t="str">
        <f t="shared" si="140"/>
        <v>л/с №0000000089327</v>
      </c>
      <c r="E4379" t="str">
        <f t="shared" si="141"/>
        <v>Начисление услуг 00000011411 от 31.10.2024 23:59:59</v>
      </c>
    </row>
    <row r="4380" spans="1:5" x14ac:dyDescent="0.3">
      <c r="A4380" s="148" t="s">
        <v>173</v>
      </c>
      <c r="B4380" s="148" t="s">
        <v>174</v>
      </c>
      <c r="C4380" s="149">
        <v>496.36</v>
      </c>
      <c r="D4380" t="str">
        <f t="shared" si="140"/>
        <v>Начисление услуг 00000011411 от 31.10.2024 23:59:59</v>
      </c>
      <c r="E4380" t="str">
        <f t="shared" si="141"/>
        <v>4МР/ДУ-3-78</v>
      </c>
    </row>
    <row r="4381" spans="1:5" x14ac:dyDescent="0.3">
      <c r="A4381" s="148" t="s">
        <v>908</v>
      </c>
      <c r="B4381" s="148"/>
      <c r="C4381" s="149">
        <v>496.36</v>
      </c>
      <c r="D4381" t="str">
        <f t="shared" si="140"/>
        <v>4МР/ДУ-3-78</v>
      </c>
      <c r="E4381" t="str">
        <f t="shared" si="141"/>
        <v>л/с №0000000090683</v>
      </c>
    </row>
    <row r="4382" spans="1:5" x14ac:dyDescent="0.3">
      <c r="A4382" s="150" t="s">
        <v>863</v>
      </c>
      <c r="B4382" s="150"/>
      <c r="C4382" s="149">
        <v>496.36</v>
      </c>
      <c r="D4382" t="str">
        <f t="shared" si="140"/>
        <v>л/с №0000000090683</v>
      </c>
      <c r="E4382" t="str">
        <f t="shared" si="141"/>
        <v>Начисление услуг 00000011411 от 31.10.2024 23:59:59</v>
      </c>
    </row>
    <row r="4383" spans="1:5" x14ac:dyDescent="0.3">
      <c r="A4383" s="148" t="s">
        <v>175</v>
      </c>
      <c r="B4383" s="148" t="s">
        <v>176</v>
      </c>
      <c r="C4383" s="153">
        <v>1715.69</v>
      </c>
      <c r="D4383" t="str">
        <f t="shared" si="140"/>
        <v>Начисление услуг 00000011411 от 31.10.2024 23:59:59</v>
      </c>
      <c r="E4383" t="str">
        <f t="shared" si="141"/>
        <v>4МР/ДУ-3-79</v>
      </c>
    </row>
    <row r="4384" spans="1:5" x14ac:dyDescent="0.3">
      <c r="A4384" s="148" t="s">
        <v>908</v>
      </c>
      <c r="B4384" s="148"/>
      <c r="C4384" s="153">
        <v>1715.69</v>
      </c>
      <c r="D4384" t="str">
        <f t="shared" si="140"/>
        <v>4МР/ДУ-3-79</v>
      </c>
      <c r="E4384" t="str">
        <f t="shared" si="141"/>
        <v>л/с №0000000089262</v>
      </c>
    </row>
    <row r="4385" spans="1:5" x14ac:dyDescent="0.3">
      <c r="A4385" s="150" t="s">
        <v>864</v>
      </c>
      <c r="B4385" s="150"/>
      <c r="C4385" s="153">
        <v>1715.69</v>
      </c>
      <c r="D4385" t="str">
        <f t="shared" si="140"/>
        <v>л/с №0000000089262</v>
      </c>
      <c r="E4385" t="str">
        <f t="shared" si="141"/>
        <v>Начисление услуг 00000011411 от 31.10.2024 23:59:59</v>
      </c>
    </row>
    <row r="4386" spans="1:5" x14ac:dyDescent="0.3">
      <c r="A4386" s="148" t="s">
        <v>177</v>
      </c>
      <c r="B4386" s="148" t="s">
        <v>178</v>
      </c>
      <c r="C4386" s="153">
        <v>3179.59</v>
      </c>
      <c r="D4386" t="str">
        <f t="shared" si="140"/>
        <v>Начисление услуг 00000011411 от 31.10.2024 23:59:59</v>
      </c>
      <c r="E4386" t="str">
        <f t="shared" si="141"/>
        <v>4МР/ДУ-3-08</v>
      </c>
    </row>
    <row r="4387" spans="1:5" x14ac:dyDescent="0.3">
      <c r="A4387" s="148" t="s">
        <v>908</v>
      </c>
      <c r="B4387" s="148"/>
      <c r="C4387" s="153">
        <v>3179.59</v>
      </c>
      <c r="D4387" t="str">
        <f t="shared" si="140"/>
        <v>4МР/ДУ-3-08</v>
      </c>
      <c r="E4387" t="str">
        <f t="shared" si="141"/>
        <v>л/с №0000000089328</v>
      </c>
    </row>
    <row r="4388" spans="1:5" x14ac:dyDescent="0.3">
      <c r="A4388" s="150" t="s">
        <v>865</v>
      </c>
      <c r="B4388" s="150"/>
      <c r="C4388" s="153">
        <v>3179.59</v>
      </c>
      <c r="D4388" t="str">
        <f t="shared" si="140"/>
        <v>л/с №0000000089328</v>
      </c>
      <c r="E4388" t="str">
        <f t="shared" si="141"/>
        <v>Начисление услуг 00000011411 от 31.10.2024 23:59:59</v>
      </c>
    </row>
    <row r="4389" spans="1:5" x14ac:dyDescent="0.3">
      <c r="A4389" s="148" t="s">
        <v>179</v>
      </c>
      <c r="B4389" s="148" t="s">
        <v>180</v>
      </c>
      <c r="C4389" s="153">
        <v>3445.76</v>
      </c>
      <c r="D4389" t="str">
        <f t="shared" si="140"/>
        <v>Начисление услуг 00000011411 от 31.10.2024 23:59:59</v>
      </c>
      <c r="E4389" t="str">
        <f t="shared" si="141"/>
        <v>4МР/ДУ-3-80</v>
      </c>
    </row>
    <row r="4390" spans="1:5" x14ac:dyDescent="0.3">
      <c r="A4390" s="148" t="s">
        <v>908</v>
      </c>
      <c r="B4390" s="148"/>
      <c r="C4390" s="153">
        <v>3445.76</v>
      </c>
      <c r="D4390" t="str">
        <f t="shared" si="140"/>
        <v>4МР/ДУ-3-80</v>
      </c>
      <c r="E4390" t="str">
        <f t="shared" si="141"/>
        <v>л/с №0000001156610</v>
      </c>
    </row>
    <row r="4391" spans="1:5" x14ac:dyDescent="0.3">
      <c r="A4391" s="150" t="s">
        <v>866</v>
      </c>
      <c r="B4391" s="150"/>
      <c r="C4391" s="153">
        <v>3445.76</v>
      </c>
      <c r="D4391" t="str">
        <f t="shared" si="140"/>
        <v>л/с №0000001156610</v>
      </c>
      <c r="E4391" t="str">
        <f t="shared" si="141"/>
        <v>Начисление услуг 00000011411 от 31.10.2024 23:59:59</v>
      </c>
    </row>
    <row r="4392" spans="1:5" x14ac:dyDescent="0.3">
      <c r="A4392" s="148" t="s">
        <v>182</v>
      </c>
      <c r="B4392" s="148" t="s">
        <v>183</v>
      </c>
      <c r="C4392" s="153">
        <v>5798.08</v>
      </c>
      <c r="D4392" t="str">
        <f t="shared" si="140"/>
        <v>Начисление услуг 00000011411 от 31.10.2024 23:59:59</v>
      </c>
      <c r="E4392" t="str">
        <f t="shared" si="141"/>
        <v>4МР/ДУ-3-81-82</v>
      </c>
    </row>
    <row r="4393" spans="1:5" x14ac:dyDescent="0.3">
      <c r="A4393" s="148" t="s">
        <v>908</v>
      </c>
      <c r="B4393" s="148"/>
      <c r="C4393" s="153">
        <v>5798.08</v>
      </c>
      <c r="D4393" t="str">
        <f t="shared" si="140"/>
        <v>4МР/ДУ-3-81-82</v>
      </c>
      <c r="E4393" t="str">
        <f t="shared" si="141"/>
        <v>л/с №0000000089329</v>
      </c>
    </row>
    <row r="4394" spans="1:5" x14ac:dyDescent="0.3">
      <c r="A4394" s="150" t="s">
        <v>867</v>
      </c>
      <c r="B4394" s="150"/>
      <c r="C4394" s="153">
        <v>5798.08</v>
      </c>
      <c r="D4394" t="str">
        <f t="shared" si="140"/>
        <v>л/с №0000000089329</v>
      </c>
      <c r="E4394" t="str">
        <f t="shared" si="141"/>
        <v>Начисление услуг 00000011411 от 31.10.2024 23:59:59</v>
      </c>
    </row>
    <row r="4395" spans="1:5" x14ac:dyDescent="0.3">
      <c r="A4395" s="148" t="s">
        <v>185</v>
      </c>
      <c r="B4395" s="148" t="s">
        <v>186</v>
      </c>
      <c r="C4395" s="153">
        <v>2284.5</v>
      </c>
      <c r="D4395" t="str">
        <f t="shared" si="140"/>
        <v>Начисление услуг 00000011411 от 31.10.2024 23:59:59</v>
      </c>
      <c r="E4395" t="str">
        <f t="shared" si="141"/>
        <v>4МР/ДУ-3-83</v>
      </c>
    </row>
    <row r="4396" spans="1:5" x14ac:dyDescent="0.3">
      <c r="A4396" s="148" t="s">
        <v>908</v>
      </c>
      <c r="B4396" s="148"/>
      <c r="C4396" s="153">
        <v>2284.5</v>
      </c>
      <c r="D4396" t="str">
        <f t="shared" si="140"/>
        <v>4МР/ДУ-3-83</v>
      </c>
      <c r="E4396" t="str">
        <f t="shared" si="141"/>
        <v>л/с №0000000089330</v>
      </c>
    </row>
    <row r="4397" spans="1:5" x14ac:dyDescent="0.3">
      <c r="A4397" s="150" t="s">
        <v>868</v>
      </c>
      <c r="B4397" s="150"/>
      <c r="C4397" s="153">
        <v>2284.5</v>
      </c>
      <c r="D4397" t="str">
        <f t="shared" si="140"/>
        <v>л/с №0000000089330</v>
      </c>
      <c r="E4397" t="str">
        <f t="shared" si="141"/>
        <v>Начисление услуг 00000011411 от 31.10.2024 23:59:59</v>
      </c>
    </row>
    <row r="4398" spans="1:5" x14ac:dyDescent="0.3">
      <c r="A4398" s="148" t="s">
        <v>187</v>
      </c>
      <c r="B4398" s="148" t="s">
        <v>188</v>
      </c>
      <c r="C4398" s="153">
        <v>1121.44</v>
      </c>
      <c r="D4398" t="str">
        <f t="shared" si="140"/>
        <v>Начисление услуг 00000011411 от 31.10.2024 23:59:59</v>
      </c>
      <c r="E4398" t="str">
        <f t="shared" si="141"/>
        <v>4МР/ДУ-3-84</v>
      </c>
    </row>
    <row r="4399" spans="1:5" x14ac:dyDescent="0.3">
      <c r="A4399" s="148" t="s">
        <v>908</v>
      </c>
      <c r="B4399" s="148"/>
      <c r="C4399" s="153">
        <v>1121.44</v>
      </c>
      <c r="D4399" t="str">
        <f t="shared" si="140"/>
        <v>4МР/ДУ-3-84</v>
      </c>
      <c r="E4399" t="str">
        <f t="shared" si="141"/>
        <v>л/с №0000000089331</v>
      </c>
    </row>
    <row r="4400" spans="1:5" x14ac:dyDescent="0.3">
      <c r="A4400" s="150" t="s">
        <v>869</v>
      </c>
      <c r="B4400" s="150"/>
      <c r="C4400" s="153">
        <v>1121.44</v>
      </c>
      <c r="D4400" t="str">
        <f t="shared" ref="D4400:D4428" si="142">A4401</f>
        <v>л/с №0000000089331</v>
      </c>
      <c r="E4400" t="str">
        <f t="shared" ref="E4400:E4428" si="143">A4402</f>
        <v>Начисление услуг 00000011411 от 31.10.2024 23:59:59</v>
      </c>
    </row>
    <row r="4401" spans="1:5" x14ac:dyDescent="0.3">
      <c r="A4401" s="148" t="s">
        <v>189</v>
      </c>
      <c r="B4401" s="148" t="s">
        <v>190</v>
      </c>
      <c r="C4401" s="153">
        <v>1711.06</v>
      </c>
      <c r="D4401" t="str">
        <f t="shared" si="142"/>
        <v>Начисление услуг 00000011411 от 31.10.2024 23:59:59</v>
      </c>
      <c r="E4401" t="str">
        <f t="shared" si="143"/>
        <v>4МР/ДУ-3-85</v>
      </c>
    </row>
    <row r="4402" spans="1:5" x14ac:dyDescent="0.3">
      <c r="A4402" s="148" t="s">
        <v>908</v>
      </c>
      <c r="B4402" s="148"/>
      <c r="C4402" s="153">
        <v>1711.06</v>
      </c>
      <c r="D4402" t="str">
        <f t="shared" si="142"/>
        <v>4МР/ДУ-3-85</v>
      </c>
      <c r="E4402" t="str">
        <f t="shared" si="143"/>
        <v>л/с №0000000092057</v>
      </c>
    </row>
    <row r="4403" spans="1:5" x14ac:dyDescent="0.3">
      <c r="A4403" s="150" t="s">
        <v>870</v>
      </c>
      <c r="B4403" s="150"/>
      <c r="C4403" s="153">
        <v>1711.06</v>
      </c>
      <c r="D4403" t="str">
        <f t="shared" si="142"/>
        <v>л/с №0000000092057</v>
      </c>
      <c r="E4403" t="str">
        <f t="shared" si="143"/>
        <v>Начисление услуг 00000011411 от 31.10.2024 23:59:59</v>
      </c>
    </row>
    <row r="4404" spans="1:5" x14ac:dyDescent="0.3">
      <c r="A4404" s="148" t="s">
        <v>191</v>
      </c>
      <c r="B4404" s="148" t="s">
        <v>192</v>
      </c>
      <c r="C4404" s="153">
        <v>4914.55</v>
      </c>
      <c r="D4404" t="str">
        <f t="shared" si="142"/>
        <v>Начисление услуг 00000011411 от 31.10.2024 23:59:59</v>
      </c>
      <c r="E4404" t="str">
        <f t="shared" si="143"/>
        <v>4МР/ДУ-3-86</v>
      </c>
    </row>
    <row r="4405" spans="1:5" x14ac:dyDescent="0.3">
      <c r="A4405" s="148" t="s">
        <v>908</v>
      </c>
      <c r="B4405" s="148"/>
      <c r="C4405" s="153">
        <v>4914.55</v>
      </c>
      <c r="D4405" t="str">
        <f t="shared" si="142"/>
        <v>4МР/ДУ-3-86</v>
      </c>
      <c r="E4405" t="str">
        <f t="shared" si="143"/>
        <v>л/с №0000000090487</v>
      </c>
    </row>
    <row r="4406" spans="1:5" x14ac:dyDescent="0.3">
      <c r="A4406" s="150" t="s">
        <v>871</v>
      </c>
      <c r="B4406" s="150"/>
      <c r="C4406" s="153">
        <v>4914.55</v>
      </c>
      <c r="D4406" t="str">
        <f t="shared" si="142"/>
        <v>л/с №0000000090487</v>
      </c>
      <c r="E4406" t="str">
        <f t="shared" si="143"/>
        <v>Начисление услуг 00000011411 от 31.10.2024 23:59:59</v>
      </c>
    </row>
    <row r="4407" spans="1:5" x14ac:dyDescent="0.3">
      <c r="A4407" s="148" t="s">
        <v>193</v>
      </c>
      <c r="B4407" s="148" t="s">
        <v>194</v>
      </c>
      <c r="C4407" s="153">
        <v>2589.71</v>
      </c>
      <c r="D4407" t="str">
        <f t="shared" si="142"/>
        <v>Начисление услуг 00000011411 от 31.10.2024 23:59:59</v>
      </c>
      <c r="E4407" t="str">
        <f t="shared" si="143"/>
        <v>4МР/ДУ-3-87</v>
      </c>
    </row>
    <row r="4408" spans="1:5" x14ac:dyDescent="0.3">
      <c r="A4408" s="148" t="s">
        <v>908</v>
      </c>
      <c r="B4408" s="148"/>
      <c r="C4408" s="153">
        <v>2589.71</v>
      </c>
      <c r="D4408" t="str">
        <f t="shared" si="142"/>
        <v>4МР/ДУ-3-87</v>
      </c>
      <c r="E4408" t="str">
        <f t="shared" si="143"/>
        <v>л/с №0000000090808</v>
      </c>
    </row>
    <row r="4409" spans="1:5" x14ac:dyDescent="0.3">
      <c r="A4409" s="150" t="s">
        <v>872</v>
      </c>
      <c r="B4409" s="150"/>
      <c r="C4409" s="153">
        <v>2589.71</v>
      </c>
      <c r="D4409" t="str">
        <f t="shared" si="142"/>
        <v>л/с №0000000090808</v>
      </c>
      <c r="E4409" t="str">
        <f t="shared" si="143"/>
        <v>Начисление услуг 00000011411 от 31.10.2024 23:59:59</v>
      </c>
    </row>
    <row r="4410" spans="1:5" x14ac:dyDescent="0.3">
      <c r="A4410" s="148" t="s">
        <v>195</v>
      </c>
      <c r="B4410" s="148" t="s">
        <v>196</v>
      </c>
      <c r="C4410" s="153">
        <v>4328.5200000000004</v>
      </c>
      <c r="D4410" t="str">
        <f t="shared" si="142"/>
        <v>Начисление услуг 00000011411 от 31.10.2024 23:59:59</v>
      </c>
      <c r="E4410" t="str">
        <f t="shared" si="143"/>
        <v>4МР/ДУ-3-88</v>
      </c>
    </row>
    <row r="4411" spans="1:5" x14ac:dyDescent="0.3">
      <c r="A4411" s="148" t="s">
        <v>908</v>
      </c>
      <c r="B4411" s="148"/>
      <c r="C4411" s="153">
        <v>4328.5200000000004</v>
      </c>
      <c r="D4411" t="str">
        <f t="shared" si="142"/>
        <v>4МР/ДУ-3-88</v>
      </c>
      <c r="E4411" t="str">
        <f t="shared" si="143"/>
        <v>л/с №0000000089263</v>
      </c>
    </row>
    <row r="4412" spans="1:5" x14ac:dyDescent="0.3">
      <c r="A4412" s="150" t="s">
        <v>873</v>
      </c>
      <c r="B4412" s="150"/>
      <c r="C4412" s="153">
        <v>4328.5200000000004</v>
      </c>
      <c r="D4412" t="str">
        <f t="shared" si="142"/>
        <v>л/с №0000000089263</v>
      </c>
      <c r="E4412" t="str">
        <f t="shared" si="143"/>
        <v>Начисление услуг 00000011411 от 31.10.2024 23:59:59</v>
      </c>
    </row>
    <row r="4413" spans="1:5" x14ac:dyDescent="0.3">
      <c r="A4413" s="148" t="s">
        <v>197</v>
      </c>
      <c r="B4413" s="148" t="s">
        <v>198</v>
      </c>
      <c r="C4413" s="153">
        <v>1126.06</v>
      </c>
      <c r="D4413" t="str">
        <f t="shared" si="142"/>
        <v>Начисление услуг 00000011411 от 31.10.2024 23:59:59</v>
      </c>
      <c r="E4413" t="str">
        <f t="shared" si="143"/>
        <v>4МР/ДУ-3-09</v>
      </c>
    </row>
    <row r="4414" spans="1:5" x14ac:dyDescent="0.3">
      <c r="A4414" s="148" t="s">
        <v>908</v>
      </c>
      <c r="B4414" s="148"/>
      <c r="C4414" s="153">
        <v>1126.06</v>
      </c>
      <c r="D4414" t="str">
        <f t="shared" si="142"/>
        <v>4МР/ДУ-3-09</v>
      </c>
      <c r="E4414" t="str">
        <f t="shared" si="143"/>
        <v>л/с №0000000090536</v>
      </c>
    </row>
    <row r="4415" spans="1:5" x14ac:dyDescent="0.3">
      <c r="A4415" s="150" t="s">
        <v>874</v>
      </c>
      <c r="B4415" s="150"/>
      <c r="C4415" s="153">
        <v>1126.06</v>
      </c>
      <c r="D4415" t="str">
        <f t="shared" si="142"/>
        <v>л/с №0000000090536</v>
      </c>
      <c r="E4415" t="str">
        <f t="shared" si="143"/>
        <v>Начисление услуг 00000011411 от 31.10.2024 23:59:59</v>
      </c>
    </row>
    <row r="4416" spans="1:5" x14ac:dyDescent="0.3">
      <c r="A4416" s="148" t="s">
        <v>199</v>
      </c>
      <c r="B4416" s="148" t="s">
        <v>200</v>
      </c>
      <c r="C4416" s="153">
        <v>2321.4899999999998</v>
      </c>
      <c r="D4416" t="str">
        <f t="shared" si="142"/>
        <v>Начисление услуг 00000011411 от 31.10.2024 23:59:59</v>
      </c>
      <c r="E4416" t="str">
        <f t="shared" si="143"/>
        <v>4МР/ДУ-3-1/НЖ</v>
      </c>
    </row>
    <row r="4417" spans="1:5" x14ac:dyDescent="0.3">
      <c r="A4417" s="148" t="s">
        <v>908</v>
      </c>
      <c r="B4417" s="148"/>
      <c r="C4417" s="153">
        <v>2321.4899999999998</v>
      </c>
      <c r="D4417" t="str">
        <f t="shared" si="142"/>
        <v>4МР/ДУ-3-1/НЖ</v>
      </c>
      <c r="E4417" t="str">
        <f t="shared" si="143"/>
        <v>л/с №0000000090578</v>
      </c>
    </row>
    <row r="4418" spans="1:5" x14ac:dyDescent="0.3">
      <c r="A4418" s="150" t="s">
        <v>875</v>
      </c>
      <c r="B4418" s="150"/>
      <c r="C4418" s="153">
        <v>2321.4899999999998</v>
      </c>
      <c r="D4418" t="str">
        <f t="shared" si="142"/>
        <v>л/с №0000000090578</v>
      </c>
      <c r="E4418" t="str">
        <f t="shared" si="143"/>
        <v>Начисление услуг 00000011411 от 31.10.2024 23:59:59</v>
      </c>
    </row>
    <row r="4419" spans="1:5" x14ac:dyDescent="0.3">
      <c r="A4419" s="148" t="s">
        <v>201</v>
      </c>
      <c r="B4419" s="148" t="s">
        <v>202</v>
      </c>
      <c r="C4419" s="153">
        <v>2172.48</v>
      </c>
      <c r="D4419" t="str">
        <f t="shared" si="142"/>
        <v>Начисление услуг 00000011411 от 31.10.2024 23:59:59</v>
      </c>
      <c r="E4419" t="str">
        <f t="shared" si="143"/>
        <v>4МР/ДУ-3-2/НЖ</v>
      </c>
    </row>
    <row r="4420" spans="1:5" x14ac:dyDescent="0.3">
      <c r="A4420" s="148" t="s">
        <v>908</v>
      </c>
      <c r="B4420" s="148"/>
      <c r="C4420" s="153">
        <v>2172.48</v>
      </c>
      <c r="D4420" t="str">
        <f t="shared" si="142"/>
        <v>4МР/ДУ-3-2/НЖ</v>
      </c>
      <c r="E4420" t="str">
        <f t="shared" si="143"/>
        <v>л/с №0000000091829</v>
      </c>
    </row>
    <row r="4421" spans="1:5" x14ac:dyDescent="0.3">
      <c r="A4421" s="150" t="s">
        <v>876</v>
      </c>
      <c r="B4421" s="150"/>
      <c r="C4421" s="153">
        <v>2172.48</v>
      </c>
      <c r="D4421" t="str">
        <f t="shared" si="142"/>
        <v>л/с №0000000091829</v>
      </c>
      <c r="E4421" t="str">
        <f t="shared" si="143"/>
        <v>Начисление услуг 00000011411 от 31.10.2024 23:59:59</v>
      </c>
    </row>
    <row r="4422" spans="1:5" x14ac:dyDescent="0.3">
      <c r="A4422" s="148" t="s">
        <v>203</v>
      </c>
      <c r="B4422" s="148" t="s">
        <v>204</v>
      </c>
      <c r="C4422" s="153">
        <v>3489.69</v>
      </c>
      <c r="D4422" t="str">
        <f t="shared" si="142"/>
        <v>Начисление услуг 00000011411 от 31.10.2024 23:59:59</v>
      </c>
      <c r="E4422" t="str">
        <f t="shared" si="143"/>
        <v>4МР/ДУ-3-3/НЖ</v>
      </c>
    </row>
    <row r="4423" spans="1:5" x14ac:dyDescent="0.3">
      <c r="A4423" s="148" t="s">
        <v>908</v>
      </c>
      <c r="B4423" s="148"/>
      <c r="C4423" s="153">
        <v>3489.69</v>
      </c>
      <c r="D4423" t="str">
        <f t="shared" si="142"/>
        <v>4МР/ДУ-3-3/НЖ</v>
      </c>
      <c r="E4423" t="str">
        <f t="shared" si="143"/>
        <v>л/с №0000000090495</v>
      </c>
    </row>
    <row r="4424" spans="1:5" x14ac:dyDescent="0.3">
      <c r="A4424" s="150" t="s">
        <v>877</v>
      </c>
      <c r="B4424" s="150"/>
      <c r="C4424" s="153">
        <v>3489.69</v>
      </c>
      <c r="D4424" t="str">
        <f t="shared" si="142"/>
        <v>л/с №0000000090495</v>
      </c>
      <c r="E4424" t="str">
        <f t="shared" si="143"/>
        <v>Начисление услуг 00000011411 от 31.10.2024 23:59:59</v>
      </c>
    </row>
    <row r="4425" spans="1:5" x14ac:dyDescent="0.3">
      <c r="A4425" s="148" t="s">
        <v>205</v>
      </c>
      <c r="B4425" s="148" t="s">
        <v>206</v>
      </c>
      <c r="C4425" s="153">
        <v>2862.81</v>
      </c>
      <c r="D4425" t="str">
        <f t="shared" si="142"/>
        <v>Начисление услуг 00000011411 от 31.10.2024 23:59:59</v>
      </c>
      <c r="E4425" t="str">
        <f t="shared" si="143"/>
        <v>4МР/ДУ-3-4/НЖ -1</v>
      </c>
    </row>
    <row r="4426" spans="1:5" x14ac:dyDescent="0.3">
      <c r="A4426" s="148" t="s">
        <v>908</v>
      </c>
      <c r="B4426" s="148"/>
      <c r="C4426" s="153">
        <v>2862.81</v>
      </c>
      <c r="D4426" t="str">
        <f t="shared" si="142"/>
        <v>4МР/ДУ-3-4/НЖ -1</v>
      </c>
      <c r="E4426" t="str">
        <f t="shared" si="143"/>
        <v>Итог</v>
      </c>
    </row>
    <row r="4427" spans="1:5" x14ac:dyDescent="0.3">
      <c r="A4427" s="150" t="s">
        <v>878</v>
      </c>
      <c r="B4427" s="150"/>
      <c r="C4427" s="153">
        <v>2862.81</v>
      </c>
      <c r="D4427" t="str">
        <f t="shared" si="142"/>
        <v>Итог</v>
      </c>
      <c r="E4427">
        <f t="shared" si="143"/>
        <v>0</v>
      </c>
    </row>
    <row r="4428" spans="1:5" x14ac:dyDescent="0.3">
      <c r="A4428" s="304" t="s">
        <v>630</v>
      </c>
      <c r="B4428" s="304"/>
      <c r="C4428" s="152">
        <v>188558.16</v>
      </c>
      <c r="D4428">
        <f t="shared" si="142"/>
        <v>0</v>
      </c>
      <c r="E4428">
        <f t="shared" si="143"/>
        <v>0</v>
      </c>
    </row>
    <row r="4429" spans="1:5" x14ac:dyDescent="0.3">
      <c r="A4429" s="154"/>
      <c r="B4429" s="154"/>
      <c r="C4429" s="154"/>
    </row>
    <row r="4430" spans="1:5" x14ac:dyDescent="0.3">
      <c r="A4430" s="154"/>
      <c r="B4430" s="154"/>
      <c r="C4430" s="154"/>
    </row>
    <row r="4431" spans="1:5" x14ac:dyDescent="0.3">
      <c r="A4431" s="151" t="s">
        <v>207</v>
      </c>
      <c r="B4431" s="151"/>
      <c r="C4431" s="152">
        <v>15211.57</v>
      </c>
    </row>
    <row r="4432" spans="1:5" x14ac:dyDescent="0.3">
      <c r="A4432" s="148" t="s">
        <v>208</v>
      </c>
      <c r="B4432" s="148" t="s">
        <v>209</v>
      </c>
      <c r="C4432" s="149">
        <v>136.68</v>
      </c>
      <c r="D4432" t="str">
        <f>A4433</f>
        <v>Начисление услуг 00000012264 от 30.11.2024 23:59:59</v>
      </c>
      <c r="E4432" t="str">
        <f>A4434</f>
        <v>4МР/ДУ-3/ММ-01</v>
      </c>
    </row>
    <row r="4433" spans="1:5" x14ac:dyDescent="0.3">
      <c r="A4433" s="148" t="s">
        <v>910</v>
      </c>
      <c r="B4433" s="148"/>
      <c r="C4433" s="149">
        <v>136.68</v>
      </c>
      <c r="D4433" t="str">
        <f t="shared" ref="D4433:D4496" si="144">A4434</f>
        <v>4МР/ДУ-3/ММ-01</v>
      </c>
      <c r="E4433" t="str">
        <f t="shared" ref="E4433:E4496" si="145">A4435</f>
        <v>л/с №0000000089487</v>
      </c>
    </row>
    <row r="4434" spans="1:5" x14ac:dyDescent="0.3">
      <c r="A4434" s="150" t="s">
        <v>633</v>
      </c>
      <c r="B4434" s="150"/>
      <c r="C4434" s="149">
        <v>136.68</v>
      </c>
      <c r="D4434" t="str">
        <f t="shared" si="144"/>
        <v>л/с №0000000089487</v>
      </c>
      <c r="E4434" t="str">
        <f t="shared" si="145"/>
        <v>Начисление услуг 00000012264 от 30.11.2024 23:59:59</v>
      </c>
    </row>
    <row r="4435" spans="1:5" x14ac:dyDescent="0.3">
      <c r="A4435" s="148" t="s">
        <v>210</v>
      </c>
      <c r="B4435" s="148" t="s">
        <v>211</v>
      </c>
      <c r="C4435" s="149">
        <v>136.68</v>
      </c>
      <c r="D4435" t="str">
        <f t="shared" si="144"/>
        <v>Начисление услуг 00000012264 от 30.11.2024 23:59:59</v>
      </c>
      <c r="E4435" t="str">
        <f t="shared" si="145"/>
        <v>4МР/ДУ-3/ММ-10</v>
      </c>
    </row>
    <row r="4436" spans="1:5" x14ac:dyDescent="0.3">
      <c r="A4436" s="148" t="s">
        <v>910</v>
      </c>
      <c r="B4436" s="148"/>
      <c r="C4436" s="149">
        <v>136.68</v>
      </c>
      <c r="D4436" t="str">
        <f t="shared" si="144"/>
        <v>4МР/ДУ-3/ММ-10</v>
      </c>
      <c r="E4436" t="str">
        <f t="shared" si="145"/>
        <v>л/с №0000000089488</v>
      </c>
    </row>
    <row r="4437" spans="1:5" x14ac:dyDescent="0.3">
      <c r="A4437" s="150" t="s">
        <v>635</v>
      </c>
      <c r="B4437" s="150"/>
      <c r="C4437" s="149">
        <v>136.68</v>
      </c>
      <c r="D4437" t="str">
        <f t="shared" si="144"/>
        <v>л/с №0000000089488</v>
      </c>
      <c r="E4437" t="str">
        <f t="shared" si="145"/>
        <v>Начисление услуг 00000012264 от 30.11.2024 23:59:59</v>
      </c>
    </row>
    <row r="4438" spans="1:5" x14ac:dyDescent="0.3">
      <c r="A4438" s="148" t="s">
        <v>212</v>
      </c>
      <c r="B4438" s="148" t="s">
        <v>213</v>
      </c>
      <c r="C4438" s="149">
        <v>136.68</v>
      </c>
      <c r="D4438" t="str">
        <f t="shared" si="144"/>
        <v>Начисление услуг 00000012264 от 30.11.2024 23:59:59</v>
      </c>
      <c r="E4438" t="str">
        <f t="shared" si="145"/>
        <v>4МР/ДУ-3/ММ-11</v>
      </c>
    </row>
    <row r="4439" spans="1:5" x14ac:dyDescent="0.3">
      <c r="A4439" s="148" t="s">
        <v>910</v>
      </c>
      <c r="B4439" s="148"/>
      <c r="C4439" s="149">
        <v>136.68</v>
      </c>
      <c r="D4439" t="str">
        <f t="shared" si="144"/>
        <v>4МР/ДУ-3/ММ-11</v>
      </c>
      <c r="E4439" t="str">
        <f t="shared" si="145"/>
        <v>л/с №0000000112485</v>
      </c>
    </row>
    <row r="4440" spans="1:5" x14ac:dyDescent="0.3">
      <c r="A4440" s="150" t="s">
        <v>636</v>
      </c>
      <c r="B4440" s="150"/>
      <c r="C4440" s="149">
        <v>136.68</v>
      </c>
      <c r="D4440" t="str">
        <f t="shared" si="144"/>
        <v>л/с №0000000112485</v>
      </c>
      <c r="E4440" t="str">
        <f t="shared" si="145"/>
        <v>Начисление услуг 00000012264 от 30.11.2024 23:59:59</v>
      </c>
    </row>
    <row r="4441" spans="1:5" x14ac:dyDescent="0.3">
      <c r="A4441" s="148" t="s">
        <v>214</v>
      </c>
      <c r="B4441" s="148" t="s">
        <v>215</v>
      </c>
      <c r="C4441" s="149">
        <v>136.68</v>
      </c>
      <c r="D4441" t="str">
        <f t="shared" si="144"/>
        <v>Начисление услуг 00000012264 от 30.11.2024 23:59:59</v>
      </c>
      <c r="E4441" t="str">
        <f t="shared" si="145"/>
        <v>4МР/ДУ-3/ММ-12/ВТОР</v>
      </c>
    </row>
    <row r="4442" spans="1:5" x14ac:dyDescent="0.3">
      <c r="A4442" s="148" t="s">
        <v>910</v>
      </c>
      <c r="B4442" s="148"/>
      <c r="C4442" s="149">
        <v>136.68</v>
      </c>
      <c r="D4442" t="str">
        <f t="shared" si="144"/>
        <v>4МР/ДУ-3/ММ-12/ВТОР</v>
      </c>
      <c r="E4442" t="str">
        <f t="shared" si="145"/>
        <v>л/с №0000000089490</v>
      </c>
    </row>
    <row r="4443" spans="1:5" x14ac:dyDescent="0.3">
      <c r="A4443" s="150" t="s">
        <v>637</v>
      </c>
      <c r="B4443" s="150"/>
      <c r="C4443" s="149">
        <v>136.68</v>
      </c>
      <c r="D4443" t="str">
        <f t="shared" si="144"/>
        <v>л/с №0000000089490</v>
      </c>
      <c r="E4443" t="str">
        <f t="shared" si="145"/>
        <v>Начисление услуг 00000012264 от 30.11.2024 23:59:59</v>
      </c>
    </row>
    <row r="4444" spans="1:5" x14ac:dyDescent="0.3">
      <c r="A4444" s="148" t="s">
        <v>216</v>
      </c>
      <c r="B4444" s="148" t="s">
        <v>217</v>
      </c>
      <c r="C4444" s="149">
        <v>136.68</v>
      </c>
      <c r="D4444" t="str">
        <f t="shared" si="144"/>
        <v>Начисление услуг 00000012264 от 30.11.2024 23:59:59</v>
      </c>
      <c r="E4444" t="str">
        <f t="shared" si="145"/>
        <v>4МР/ДУ-3/ММ-13</v>
      </c>
    </row>
    <row r="4445" spans="1:5" x14ac:dyDescent="0.3">
      <c r="A4445" s="148" t="s">
        <v>910</v>
      </c>
      <c r="B4445" s="148"/>
      <c r="C4445" s="149">
        <v>136.68</v>
      </c>
      <c r="D4445" t="str">
        <f t="shared" si="144"/>
        <v>4МР/ДУ-3/ММ-13</v>
      </c>
      <c r="E4445" t="str">
        <f t="shared" si="145"/>
        <v>л/с №0000000089491</v>
      </c>
    </row>
    <row r="4446" spans="1:5" x14ac:dyDescent="0.3">
      <c r="A4446" s="150" t="s">
        <v>638</v>
      </c>
      <c r="B4446" s="150"/>
      <c r="C4446" s="149">
        <v>136.68</v>
      </c>
      <c r="D4446" t="str">
        <f t="shared" si="144"/>
        <v>л/с №0000000089491</v>
      </c>
      <c r="E4446" t="str">
        <f t="shared" si="145"/>
        <v>Начисление услуг 00000012264 от 30.11.2024 23:59:59</v>
      </c>
    </row>
    <row r="4447" spans="1:5" x14ac:dyDescent="0.3">
      <c r="A4447" s="148" t="s">
        <v>218</v>
      </c>
      <c r="B4447" s="148" t="s">
        <v>219</v>
      </c>
      <c r="C4447" s="149">
        <v>136.68</v>
      </c>
      <c r="D4447" t="str">
        <f t="shared" si="144"/>
        <v>Начисление услуг 00000012264 от 30.11.2024 23:59:59</v>
      </c>
      <c r="E4447" t="str">
        <f t="shared" si="145"/>
        <v>4МР/ДУ-3/ММ-14</v>
      </c>
    </row>
    <row r="4448" spans="1:5" x14ac:dyDescent="0.3">
      <c r="A4448" s="148" t="s">
        <v>910</v>
      </c>
      <c r="B4448" s="148"/>
      <c r="C4448" s="149">
        <v>136.68</v>
      </c>
      <c r="D4448" t="str">
        <f t="shared" si="144"/>
        <v>4МР/ДУ-3/ММ-14</v>
      </c>
      <c r="E4448" t="str">
        <f t="shared" si="145"/>
        <v>л/с №0000000089492</v>
      </c>
    </row>
    <row r="4449" spans="1:5" x14ac:dyDescent="0.3">
      <c r="A4449" s="150" t="s">
        <v>639</v>
      </c>
      <c r="B4449" s="150"/>
      <c r="C4449" s="149">
        <v>136.68</v>
      </c>
      <c r="D4449" t="str">
        <f t="shared" si="144"/>
        <v>л/с №0000000089492</v>
      </c>
      <c r="E4449" t="str">
        <f t="shared" si="145"/>
        <v>Начисление услуг 00000012264 от 30.11.2024 23:59:59</v>
      </c>
    </row>
    <row r="4450" spans="1:5" x14ac:dyDescent="0.3">
      <c r="A4450" s="148" t="s">
        <v>220</v>
      </c>
      <c r="B4450" s="148" t="s">
        <v>221</v>
      </c>
      <c r="C4450" s="149">
        <v>136.68</v>
      </c>
      <c r="D4450" t="str">
        <f t="shared" si="144"/>
        <v>Начисление услуг 00000012264 от 30.11.2024 23:59:59</v>
      </c>
      <c r="E4450" t="str">
        <f t="shared" si="145"/>
        <v>4МР/ДУ-3/ММ-15</v>
      </c>
    </row>
    <row r="4451" spans="1:5" x14ac:dyDescent="0.3">
      <c r="A4451" s="148" t="s">
        <v>910</v>
      </c>
      <c r="B4451" s="148"/>
      <c r="C4451" s="149">
        <v>136.68</v>
      </c>
      <c r="D4451" t="str">
        <f t="shared" si="144"/>
        <v>4МР/ДУ-3/ММ-15</v>
      </c>
      <c r="E4451" t="str">
        <f t="shared" si="145"/>
        <v>л/с №0000000089493</v>
      </c>
    </row>
    <row r="4452" spans="1:5" x14ac:dyDescent="0.3">
      <c r="A4452" s="150" t="s">
        <v>640</v>
      </c>
      <c r="B4452" s="150"/>
      <c r="C4452" s="149">
        <v>136.68</v>
      </c>
      <c r="D4452" t="str">
        <f t="shared" si="144"/>
        <v>л/с №0000000089493</v>
      </c>
      <c r="E4452" t="str">
        <f t="shared" si="145"/>
        <v>Начисление услуг 00000012264 от 30.11.2024 23:59:59</v>
      </c>
    </row>
    <row r="4453" spans="1:5" x14ac:dyDescent="0.3">
      <c r="A4453" s="148" t="s">
        <v>222</v>
      </c>
      <c r="B4453" s="148" t="s">
        <v>223</v>
      </c>
      <c r="C4453" s="149">
        <v>136.68</v>
      </c>
      <c r="D4453" t="str">
        <f t="shared" si="144"/>
        <v>Начисление услуг 00000012264 от 30.11.2024 23:59:59</v>
      </c>
      <c r="E4453" t="str">
        <f t="shared" si="145"/>
        <v>4МР/ДУ-3/ММ-16</v>
      </c>
    </row>
    <row r="4454" spans="1:5" x14ac:dyDescent="0.3">
      <c r="A4454" s="148" t="s">
        <v>910</v>
      </c>
      <c r="B4454" s="148"/>
      <c r="C4454" s="149">
        <v>136.68</v>
      </c>
      <c r="D4454" t="str">
        <f t="shared" si="144"/>
        <v>4МР/ДУ-3/ММ-16</v>
      </c>
      <c r="E4454" t="str">
        <f t="shared" si="145"/>
        <v>л/с №0000000089494</v>
      </c>
    </row>
    <row r="4455" spans="1:5" x14ac:dyDescent="0.3">
      <c r="A4455" s="150" t="s">
        <v>641</v>
      </c>
      <c r="B4455" s="150"/>
      <c r="C4455" s="149">
        <v>136.68</v>
      </c>
      <c r="D4455" t="str">
        <f t="shared" si="144"/>
        <v>л/с №0000000089494</v>
      </c>
      <c r="E4455" t="str">
        <f t="shared" si="145"/>
        <v>Начисление услуг 00000012264 от 30.11.2024 23:59:59</v>
      </c>
    </row>
    <row r="4456" spans="1:5" x14ac:dyDescent="0.3">
      <c r="A4456" s="148" t="s">
        <v>224</v>
      </c>
      <c r="B4456" s="148" t="s">
        <v>225</v>
      </c>
      <c r="C4456" s="149">
        <v>136.68</v>
      </c>
      <c r="D4456" t="str">
        <f t="shared" si="144"/>
        <v>Начисление услуг 00000012264 от 30.11.2024 23:59:59</v>
      </c>
      <c r="E4456" t="str">
        <f t="shared" si="145"/>
        <v>4МР/ДУ-3/ММ-17</v>
      </c>
    </row>
    <row r="4457" spans="1:5" x14ac:dyDescent="0.3">
      <c r="A4457" s="148" t="s">
        <v>910</v>
      </c>
      <c r="B4457" s="148"/>
      <c r="C4457" s="149">
        <v>136.68</v>
      </c>
      <c r="D4457" t="str">
        <f t="shared" si="144"/>
        <v>4МР/ДУ-3/ММ-17</v>
      </c>
      <c r="E4457" t="str">
        <f t="shared" si="145"/>
        <v>л/с №0000000150804</v>
      </c>
    </row>
    <row r="4458" spans="1:5" x14ac:dyDescent="0.3">
      <c r="A4458" s="150" t="s">
        <v>642</v>
      </c>
      <c r="B4458" s="150"/>
      <c r="C4458" s="149">
        <v>136.68</v>
      </c>
      <c r="D4458" t="str">
        <f t="shared" si="144"/>
        <v>л/с №0000000150804</v>
      </c>
      <c r="E4458" t="str">
        <f t="shared" si="145"/>
        <v>Начисление услуг 00000012264 от 30.11.2024 23:59:59</v>
      </c>
    </row>
    <row r="4459" spans="1:5" x14ac:dyDescent="0.3">
      <c r="A4459" s="148" t="s">
        <v>226</v>
      </c>
      <c r="B4459" s="148" t="s">
        <v>227</v>
      </c>
      <c r="C4459" s="149">
        <v>136.68</v>
      </c>
      <c r="D4459" t="str">
        <f t="shared" si="144"/>
        <v>Начисление услуг 00000012264 от 30.11.2024 23:59:59</v>
      </c>
      <c r="E4459" t="str">
        <f t="shared" si="145"/>
        <v>4МР/ДУ-3/ММ-18-ВТОР</v>
      </c>
    </row>
    <row r="4460" spans="1:5" x14ac:dyDescent="0.3">
      <c r="A4460" s="148" t="s">
        <v>910</v>
      </c>
      <c r="B4460" s="148"/>
      <c r="C4460" s="149">
        <v>136.68</v>
      </c>
      <c r="D4460" t="str">
        <f t="shared" si="144"/>
        <v>4МР/ДУ-3/ММ-18-ВТОР</v>
      </c>
      <c r="E4460" t="str">
        <f t="shared" si="145"/>
        <v>л/с №0000000089496</v>
      </c>
    </row>
    <row r="4461" spans="1:5" x14ac:dyDescent="0.3">
      <c r="A4461" s="150" t="s">
        <v>643</v>
      </c>
      <c r="B4461" s="150"/>
      <c r="C4461" s="149">
        <v>136.68</v>
      </c>
      <c r="D4461" t="str">
        <f t="shared" si="144"/>
        <v>л/с №0000000089496</v>
      </c>
      <c r="E4461" t="str">
        <f t="shared" si="145"/>
        <v>Начисление услуг 00000012264 от 30.11.2024 23:59:59</v>
      </c>
    </row>
    <row r="4462" spans="1:5" x14ac:dyDescent="0.3">
      <c r="A4462" s="148" t="s">
        <v>228</v>
      </c>
      <c r="B4462" s="148" t="s">
        <v>229</v>
      </c>
      <c r="C4462" s="149">
        <v>136.68</v>
      </c>
      <c r="D4462" t="str">
        <f t="shared" si="144"/>
        <v>Начисление услуг 00000012264 от 30.11.2024 23:59:59</v>
      </c>
      <c r="E4462" t="str">
        <f t="shared" si="145"/>
        <v>4МР/ДУ-3/ММ-19</v>
      </c>
    </row>
    <row r="4463" spans="1:5" x14ac:dyDescent="0.3">
      <c r="A4463" s="148" t="s">
        <v>910</v>
      </c>
      <c r="B4463" s="148"/>
      <c r="C4463" s="149">
        <v>136.68</v>
      </c>
      <c r="D4463" t="str">
        <f t="shared" si="144"/>
        <v>4МР/ДУ-3/ММ-19</v>
      </c>
      <c r="E4463" t="str">
        <f t="shared" si="145"/>
        <v>л/с №0000000089480</v>
      </c>
    </row>
    <row r="4464" spans="1:5" x14ac:dyDescent="0.3">
      <c r="A4464" s="150" t="s">
        <v>644</v>
      </c>
      <c r="B4464" s="150"/>
      <c r="C4464" s="149">
        <v>136.68</v>
      </c>
      <c r="D4464" t="str">
        <f t="shared" si="144"/>
        <v>л/с №0000000089480</v>
      </c>
      <c r="E4464" t="str">
        <f t="shared" si="145"/>
        <v>Начисление услуг 00000012264 от 30.11.2024 23:59:59</v>
      </c>
    </row>
    <row r="4465" spans="1:5" x14ac:dyDescent="0.3">
      <c r="A4465" s="148" t="s">
        <v>230</v>
      </c>
      <c r="B4465" s="148" t="s">
        <v>231</v>
      </c>
      <c r="C4465" s="149">
        <v>136.68</v>
      </c>
      <c r="D4465" t="str">
        <f t="shared" si="144"/>
        <v>Начисление услуг 00000012264 от 30.11.2024 23:59:59</v>
      </c>
      <c r="E4465" t="str">
        <f t="shared" si="145"/>
        <v>4МР/ДУ-3/ММ-02</v>
      </c>
    </row>
    <row r="4466" spans="1:5" x14ac:dyDescent="0.3">
      <c r="A4466" s="148" t="s">
        <v>910</v>
      </c>
      <c r="B4466" s="148"/>
      <c r="C4466" s="149">
        <v>136.68</v>
      </c>
      <c r="D4466" t="str">
        <f t="shared" si="144"/>
        <v>4МР/ДУ-3/ММ-02</v>
      </c>
      <c r="E4466" t="str">
        <f t="shared" si="145"/>
        <v>л/с №0000000089497</v>
      </c>
    </row>
    <row r="4467" spans="1:5" x14ac:dyDescent="0.3">
      <c r="A4467" s="150" t="s">
        <v>645</v>
      </c>
      <c r="B4467" s="150"/>
      <c r="C4467" s="149">
        <v>136.68</v>
      </c>
      <c r="D4467" t="str">
        <f t="shared" si="144"/>
        <v>л/с №0000000089497</v>
      </c>
      <c r="E4467" t="str">
        <f t="shared" si="145"/>
        <v>Начисление услуг 00000012264 от 30.11.2024 23:59:59</v>
      </c>
    </row>
    <row r="4468" spans="1:5" x14ac:dyDescent="0.3">
      <c r="A4468" s="148" t="s">
        <v>232</v>
      </c>
      <c r="B4468" s="148" t="s">
        <v>233</v>
      </c>
      <c r="C4468" s="149">
        <v>136.68</v>
      </c>
      <c r="D4468" t="str">
        <f t="shared" si="144"/>
        <v>Начисление услуг 00000012264 от 30.11.2024 23:59:59</v>
      </c>
      <c r="E4468" t="str">
        <f t="shared" si="145"/>
        <v>4МР/ДУ-3/ММ-20</v>
      </c>
    </row>
    <row r="4469" spans="1:5" x14ac:dyDescent="0.3">
      <c r="A4469" s="148" t="s">
        <v>910</v>
      </c>
      <c r="B4469" s="148"/>
      <c r="C4469" s="149">
        <v>136.68</v>
      </c>
      <c r="D4469" t="str">
        <f t="shared" si="144"/>
        <v>4МР/ДУ-3/ММ-20</v>
      </c>
      <c r="E4469" t="str">
        <f t="shared" si="145"/>
        <v>л/с №0000001153877</v>
      </c>
    </row>
    <row r="4470" spans="1:5" x14ac:dyDescent="0.3">
      <c r="A4470" s="150" t="s">
        <v>646</v>
      </c>
      <c r="B4470" s="150"/>
      <c r="C4470" s="149">
        <v>136.68</v>
      </c>
      <c r="D4470" t="str">
        <f t="shared" si="144"/>
        <v>л/с №0000001153877</v>
      </c>
      <c r="E4470" t="str">
        <f t="shared" si="145"/>
        <v>Начисление услуг 00000012264 от 30.11.2024 23:59:59</v>
      </c>
    </row>
    <row r="4471" spans="1:5" x14ac:dyDescent="0.3">
      <c r="A4471" s="148" t="s">
        <v>234</v>
      </c>
      <c r="B4471" s="148" t="s">
        <v>235</v>
      </c>
      <c r="C4471" s="149">
        <v>136.68</v>
      </c>
      <c r="D4471" t="str">
        <f t="shared" si="144"/>
        <v>Начисление услуг 00000012264 от 30.11.2024 23:59:59</v>
      </c>
      <c r="E4471" t="str">
        <f t="shared" si="145"/>
        <v>4МР/ДУ-3/ММ-21/ВТОР-1</v>
      </c>
    </row>
    <row r="4472" spans="1:5" x14ac:dyDescent="0.3">
      <c r="A4472" s="148" t="s">
        <v>910</v>
      </c>
      <c r="B4472" s="148"/>
      <c r="C4472" s="149">
        <v>136.68</v>
      </c>
      <c r="D4472" t="str">
        <f t="shared" si="144"/>
        <v>4МР/ДУ-3/ММ-21/ВТОР-1</v>
      </c>
      <c r="E4472" t="str">
        <f t="shared" si="145"/>
        <v>л/с №0000000089499</v>
      </c>
    </row>
    <row r="4473" spans="1:5" x14ac:dyDescent="0.3">
      <c r="A4473" s="150" t="s">
        <v>647</v>
      </c>
      <c r="B4473" s="150"/>
      <c r="C4473" s="149">
        <v>136.68</v>
      </c>
      <c r="D4473" t="str">
        <f t="shared" si="144"/>
        <v>л/с №0000000089499</v>
      </c>
      <c r="E4473" t="str">
        <f t="shared" si="145"/>
        <v>Начисление услуг 00000012264 от 30.11.2024 23:59:59</v>
      </c>
    </row>
    <row r="4474" spans="1:5" x14ac:dyDescent="0.3">
      <c r="A4474" s="148" t="s">
        <v>236</v>
      </c>
      <c r="B4474" s="148" t="s">
        <v>237</v>
      </c>
      <c r="C4474" s="149">
        <v>136.68</v>
      </c>
      <c r="D4474" t="str">
        <f t="shared" si="144"/>
        <v>Начисление услуг 00000012264 от 30.11.2024 23:59:59</v>
      </c>
      <c r="E4474" t="str">
        <f t="shared" si="145"/>
        <v>4МР/ДУ-3/ММ-22</v>
      </c>
    </row>
    <row r="4475" spans="1:5" x14ac:dyDescent="0.3">
      <c r="A4475" s="148" t="s">
        <v>910</v>
      </c>
      <c r="B4475" s="148"/>
      <c r="C4475" s="149">
        <v>136.68</v>
      </c>
      <c r="D4475" t="str">
        <f t="shared" si="144"/>
        <v>4МР/ДУ-3/ММ-22</v>
      </c>
      <c r="E4475" t="str">
        <f t="shared" si="145"/>
        <v>л/с №0000000089500</v>
      </c>
    </row>
    <row r="4476" spans="1:5" x14ac:dyDescent="0.3">
      <c r="A4476" s="150" t="s">
        <v>648</v>
      </c>
      <c r="B4476" s="150"/>
      <c r="C4476" s="149">
        <v>136.68</v>
      </c>
      <c r="D4476" t="str">
        <f t="shared" si="144"/>
        <v>л/с №0000000089500</v>
      </c>
      <c r="E4476" t="str">
        <f t="shared" si="145"/>
        <v>Начисление услуг 00000012264 от 30.11.2024 23:59:59</v>
      </c>
    </row>
    <row r="4477" spans="1:5" x14ac:dyDescent="0.3">
      <c r="A4477" s="148" t="s">
        <v>238</v>
      </c>
      <c r="B4477" s="148" t="s">
        <v>239</v>
      </c>
      <c r="C4477" s="149">
        <v>136.68</v>
      </c>
      <c r="D4477" t="str">
        <f t="shared" si="144"/>
        <v>Начисление услуг 00000012264 от 30.11.2024 23:59:59</v>
      </c>
      <c r="E4477" t="str">
        <f t="shared" si="145"/>
        <v>4МР/ДУ-3/ММ-23</v>
      </c>
    </row>
    <row r="4478" spans="1:5" x14ac:dyDescent="0.3">
      <c r="A4478" s="148" t="s">
        <v>910</v>
      </c>
      <c r="B4478" s="148"/>
      <c r="C4478" s="149">
        <v>136.68</v>
      </c>
      <c r="D4478" t="str">
        <f t="shared" si="144"/>
        <v>4МР/ДУ-3/ММ-23</v>
      </c>
      <c r="E4478" t="str">
        <f t="shared" si="145"/>
        <v>л/с №0000000089501</v>
      </c>
    </row>
    <row r="4479" spans="1:5" x14ac:dyDescent="0.3">
      <c r="A4479" s="150" t="s">
        <v>649</v>
      </c>
      <c r="B4479" s="150"/>
      <c r="C4479" s="149">
        <v>136.68</v>
      </c>
      <c r="D4479" t="str">
        <f t="shared" si="144"/>
        <v>л/с №0000000089501</v>
      </c>
      <c r="E4479" t="str">
        <f t="shared" si="145"/>
        <v>Начисление услуг 00000012264 от 30.11.2024 23:59:59</v>
      </c>
    </row>
    <row r="4480" spans="1:5" x14ac:dyDescent="0.3">
      <c r="A4480" s="148" t="s">
        <v>240</v>
      </c>
      <c r="B4480" s="148" t="s">
        <v>241</v>
      </c>
      <c r="C4480" s="149">
        <v>136.68</v>
      </c>
      <c r="D4480" t="str">
        <f t="shared" si="144"/>
        <v>Начисление услуг 00000012264 от 30.11.2024 23:59:59</v>
      </c>
      <c r="E4480" t="str">
        <f t="shared" si="145"/>
        <v>4МР/ДУ-3/ММ-24</v>
      </c>
    </row>
    <row r="4481" spans="1:5" x14ac:dyDescent="0.3">
      <c r="A4481" s="148" t="s">
        <v>910</v>
      </c>
      <c r="B4481" s="148"/>
      <c r="C4481" s="149">
        <v>136.68</v>
      </c>
      <c r="D4481" t="str">
        <f t="shared" si="144"/>
        <v>4МР/ДУ-3/ММ-24</v>
      </c>
      <c r="E4481" t="str">
        <f t="shared" si="145"/>
        <v>л/с №0000000089502</v>
      </c>
    </row>
    <row r="4482" spans="1:5" x14ac:dyDescent="0.3">
      <c r="A4482" s="150" t="s">
        <v>650</v>
      </c>
      <c r="B4482" s="150"/>
      <c r="C4482" s="149">
        <v>136.68</v>
      </c>
      <c r="D4482" t="str">
        <f t="shared" si="144"/>
        <v>л/с №0000000089502</v>
      </c>
      <c r="E4482" t="str">
        <f t="shared" si="145"/>
        <v>Начисление услуг 00000012264 от 30.11.2024 23:59:59</v>
      </c>
    </row>
    <row r="4483" spans="1:5" x14ac:dyDescent="0.3">
      <c r="A4483" s="148" t="s">
        <v>242</v>
      </c>
      <c r="B4483" s="148" t="s">
        <v>243</v>
      </c>
      <c r="C4483" s="149">
        <v>136.68</v>
      </c>
      <c r="D4483" t="str">
        <f t="shared" si="144"/>
        <v>Начисление услуг 00000012264 от 30.11.2024 23:59:59</v>
      </c>
      <c r="E4483" t="str">
        <f t="shared" si="145"/>
        <v>4МР/ДУ-3/ММ-25</v>
      </c>
    </row>
    <row r="4484" spans="1:5" x14ac:dyDescent="0.3">
      <c r="A4484" s="148" t="s">
        <v>910</v>
      </c>
      <c r="B4484" s="148"/>
      <c r="C4484" s="149">
        <v>136.68</v>
      </c>
      <c r="D4484" t="str">
        <f t="shared" si="144"/>
        <v>4МР/ДУ-3/ММ-25</v>
      </c>
      <c r="E4484" t="str">
        <f t="shared" si="145"/>
        <v>л/с №0000000089503</v>
      </c>
    </row>
    <row r="4485" spans="1:5" x14ac:dyDescent="0.3">
      <c r="A4485" s="150" t="s">
        <v>651</v>
      </c>
      <c r="B4485" s="150"/>
      <c r="C4485" s="149">
        <v>136.68</v>
      </c>
      <c r="D4485" t="str">
        <f t="shared" si="144"/>
        <v>л/с №0000000089503</v>
      </c>
      <c r="E4485" t="str">
        <f t="shared" si="145"/>
        <v>Начисление услуг 00000012264 от 30.11.2024 23:59:59</v>
      </c>
    </row>
    <row r="4486" spans="1:5" x14ac:dyDescent="0.3">
      <c r="A4486" s="148" t="s">
        <v>244</v>
      </c>
      <c r="B4486" s="148" t="s">
        <v>245</v>
      </c>
      <c r="C4486" s="149">
        <v>136.68</v>
      </c>
      <c r="D4486" t="str">
        <f t="shared" si="144"/>
        <v>Начисление услуг 00000012264 от 30.11.2024 23:59:59</v>
      </c>
      <c r="E4486" t="str">
        <f t="shared" si="145"/>
        <v>4МР/ДУ-3/ММ-26</v>
      </c>
    </row>
    <row r="4487" spans="1:5" x14ac:dyDescent="0.3">
      <c r="A4487" s="148" t="s">
        <v>910</v>
      </c>
      <c r="B4487" s="148"/>
      <c r="C4487" s="149">
        <v>136.68</v>
      </c>
      <c r="D4487" t="str">
        <f t="shared" si="144"/>
        <v>4МР/ДУ-3/ММ-26</v>
      </c>
      <c r="E4487" t="str">
        <f t="shared" si="145"/>
        <v>л/с №0000000089504</v>
      </c>
    </row>
    <row r="4488" spans="1:5" x14ac:dyDescent="0.3">
      <c r="A4488" s="150" t="s">
        <v>652</v>
      </c>
      <c r="B4488" s="150"/>
      <c r="C4488" s="149">
        <v>136.68</v>
      </c>
      <c r="D4488" t="str">
        <f t="shared" si="144"/>
        <v>л/с №0000000089504</v>
      </c>
      <c r="E4488" t="str">
        <f t="shared" si="145"/>
        <v>Начисление услуг 00000012264 от 30.11.2024 23:59:59</v>
      </c>
    </row>
    <row r="4489" spans="1:5" x14ac:dyDescent="0.3">
      <c r="A4489" s="148" t="s">
        <v>246</v>
      </c>
      <c r="B4489" s="148" t="s">
        <v>247</v>
      </c>
      <c r="C4489" s="149">
        <v>136.68</v>
      </c>
      <c r="D4489" t="str">
        <f t="shared" si="144"/>
        <v>Начисление услуг 00000012264 от 30.11.2024 23:59:59</v>
      </c>
      <c r="E4489" t="str">
        <f t="shared" si="145"/>
        <v>4МР/ДУ-3/ММ-27</v>
      </c>
    </row>
    <row r="4490" spans="1:5" x14ac:dyDescent="0.3">
      <c r="A4490" s="148" t="s">
        <v>910</v>
      </c>
      <c r="B4490" s="148"/>
      <c r="C4490" s="149">
        <v>136.68</v>
      </c>
      <c r="D4490" t="str">
        <f t="shared" si="144"/>
        <v>4МР/ДУ-3/ММ-27</v>
      </c>
      <c r="E4490" t="str">
        <f t="shared" si="145"/>
        <v>л/с №0000000095420</v>
      </c>
    </row>
    <row r="4491" spans="1:5" x14ac:dyDescent="0.3">
      <c r="A4491" s="150" t="s">
        <v>653</v>
      </c>
      <c r="B4491" s="150"/>
      <c r="C4491" s="149">
        <v>136.68</v>
      </c>
      <c r="D4491" t="str">
        <f t="shared" si="144"/>
        <v>л/с №0000000095420</v>
      </c>
      <c r="E4491" t="str">
        <f t="shared" si="145"/>
        <v>Начисление услуг 00000012264 от 30.11.2024 23:59:59</v>
      </c>
    </row>
    <row r="4492" spans="1:5" x14ac:dyDescent="0.3">
      <c r="A4492" s="148" t="s">
        <v>248</v>
      </c>
      <c r="B4492" s="148" t="s">
        <v>249</v>
      </c>
      <c r="C4492" s="149">
        <v>136.68</v>
      </c>
      <c r="D4492" t="str">
        <f t="shared" si="144"/>
        <v>Начисление услуг 00000012264 от 30.11.2024 23:59:59</v>
      </c>
      <c r="E4492" t="str">
        <f t="shared" si="145"/>
        <v>4МР/ДУ-3/ММ-28</v>
      </c>
    </row>
    <row r="4493" spans="1:5" x14ac:dyDescent="0.3">
      <c r="A4493" s="148" t="s">
        <v>910</v>
      </c>
      <c r="B4493" s="148"/>
      <c r="C4493" s="149">
        <v>136.68</v>
      </c>
      <c r="D4493" t="str">
        <f t="shared" si="144"/>
        <v>4МР/ДУ-3/ММ-28</v>
      </c>
      <c r="E4493" t="str">
        <f t="shared" si="145"/>
        <v>л/с №0000000092058</v>
      </c>
    </row>
    <row r="4494" spans="1:5" x14ac:dyDescent="0.3">
      <c r="A4494" s="150" t="s">
        <v>654</v>
      </c>
      <c r="B4494" s="150"/>
      <c r="C4494" s="149">
        <v>136.68</v>
      </c>
      <c r="D4494" t="str">
        <f t="shared" si="144"/>
        <v>л/с №0000000092058</v>
      </c>
      <c r="E4494" t="str">
        <f t="shared" si="145"/>
        <v>Начисление услуг 00000012264 от 30.11.2024 23:59:59</v>
      </c>
    </row>
    <row r="4495" spans="1:5" x14ac:dyDescent="0.3">
      <c r="A4495" s="148" t="s">
        <v>250</v>
      </c>
      <c r="B4495" s="148" t="s">
        <v>251</v>
      </c>
      <c r="C4495" s="149">
        <v>136.68</v>
      </c>
      <c r="D4495" t="str">
        <f t="shared" si="144"/>
        <v>Начисление услуг 00000012264 от 30.11.2024 23:59:59</v>
      </c>
      <c r="E4495" t="str">
        <f t="shared" si="145"/>
        <v>4МР/ДУ-3/ММ-29</v>
      </c>
    </row>
    <row r="4496" spans="1:5" x14ac:dyDescent="0.3">
      <c r="A4496" s="148" t="s">
        <v>910</v>
      </c>
      <c r="B4496" s="148"/>
      <c r="C4496" s="149">
        <v>136.68</v>
      </c>
      <c r="D4496" t="str">
        <f t="shared" si="144"/>
        <v>4МР/ДУ-3/ММ-29</v>
      </c>
      <c r="E4496" t="str">
        <f t="shared" si="145"/>
        <v>л/с №0000000089481</v>
      </c>
    </row>
    <row r="4497" spans="1:5" x14ac:dyDescent="0.3">
      <c r="A4497" s="150" t="s">
        <v>655</v>
      </c>
      <c r="B4497" s="150"/>
      <c r="C4497" s="149">
        <v>136.68</v>
      </c>
      <c r="D4497" t="str">
        <f t="shared" ref="D4497:D4560" si="146">A4498</f>
        <v>л/с №0000000089481</v>
      </c>
      <c r="E4497" t="str">
        <f t="shared" ref="E4497:E4560" si="147">A4499</f>
        <v>Начисление услуг 00000012264 от 30.11.2024 23:59:59</v>
      </c>
    </row>
    <row r="4498" spans="1:5" x14ac:dyDescent="0.3">
      <c r="A4498" s="148" t="s">
        <v>252</v>
      </c>
      <c r="B4498" s="148" t="s">
        <v>253</v>
      </c>
      <c r="C4498" s="149">
        <v>136.68</v>
      </c>
      <c r="D4498" t="str">
        <f t="shared" si="146"/>
        <v>Начисление услуг 00000012264 от 30.11.2024 23:59:59</v>
      </c>
      <c r="E4498" t="str">
        <f t="shared" si="147"/>
        <v>4МР/ДУ-3/ММ-03</v>
      </c>
    </row>
    <row r="4499" spans="1:5" x14ac:dyDescent="0.3">
      <c r="A4499" s="148" t="s">
        <v>910</v>
      </c>
      <c r="B4499" s="148"/>
      <c r="C4499" s="149">
        <v>136.68</v>
      </c>
      <c r="D4499" t="str">
        <f t="shared" si="146"/>
        <v>4МР/ДУ-3/ММ-03</v>
      </c>
      <c r="E4499" t="str">
        <f t="shared" si="147"/>
        <v>л/с №0000000092184</v>
      </c>
    </row>
    <row r="4500" spans="1:5" x14ac:dyDescent="0.3">
      <c r="A4500" s="150" t="s">
        <v>656</v>
      </c>
      <c r="B4500" s="150"/>
      <c r="C4500" s="149">
        <v>136.68</v>
      </c>
      <c r="D4500" t="str">
        <f t="shared" si="146"/>
        <v>л/с №0000000092184</v>
      </c>
      <c r="E4500" t="str">
        <f t="shared" si="147"/>
        <v>Начисление услуг 00000012264 от 30.11.2024 23:59:59</v>
      </c>
    </row>
    <row r="4501" spans="1:5" x14ac:dyDescent="0.3">
      <c r="A4501" s="148" t="s">
        <v>254</v>
      </c>
      <c r="B4501" s="148" t="s">
        <v>255</v>
      </c>
      <c r="C4501" s="149">
        <v>136.68</v>
      </c>
      <c r="D4501" t="str">
        <f t="shared" si="146"/>
        <v>Начисление услуг 00000012264 от 30.11.2024 23:59:59</v>
      </c>
      <c r="E4501" t="str">
        <f t="shared" si="147"/>
        <v>4МР/ДУ-3/ММ-30</v>
      </c>
    </row>
    <row r="4502" spans="1:5" x14ac:dyDescent="0.3">
      <c r="A4502" s="148" t="s">
        <v>910</v>
      </c>
      <c r="B4502" s="148"/>
      <c r="C4502" s="149">
        <v>136.68</v>
      </c>
      <c r="D4502" t="str">
        <f t="shared" si="146"/>
        <v>4МР/ДУ-3/ММ-30</v>
      </c>
      <c r="E4502" t="str">
        <f t="shared" si="147"/>
        <v>л/с №0000001158662</v>
      </c>
    </row>
    <row r="4503" spans="1:5" x14ac:dyDescent="0.3">
      <c r="A4503" s="150" t="s">
        <v>657</v>
      </c>
      <c r="B4503" s="150"/>
      <c r="C4503" s="149">
        <v>136.68</v>
      </c>
      <c r="D4503" t="str">
        <f t="shared" si="146"/>
        <v>л/с №0000001158662</v>
      </c>
      <c r="E4503" t="str">
        <f t="shared" si="147"/>
        <v>Начисление услуг 00000012264 от 30.11.2024 23:59:59</v>
      </c>
    </row>
    <row r="4504" spans="1:5" x14ac:dyDescent="0.3">
      <c r="A4504" s="148" t="s">
        <v>521</v>
      </c>
      <c r="B4504" s="148" t="s">
        <v>257</v>
      </c>
      <c r="C4504" s="149">
        <v>136.68</v>
      </c>
      <c r="D4504" t="str">
        <f t="shared" si="146"/>
        <v>Начисление услуг 00000012264 от 30.11.2024 23:59:59</v>
      </c>
      <c r="E4504" t="str">
        <f t="shared" si="147"/>
        <v>4МР/ДУ-3/ММ-31/ВТОР1</v>
      </c>
    </row>
    <row r="4505" spans="1:5" x14ac:dyDescent="0.3">
      <c r="A4505" s="148" t="s">
        <v>910</v>
      </c>
      <c r="B4505" s="148"/>
      <c r="C4505" s="149">
        <v>136.68</v>
      </c>
      <c r="D4505" t="str">
        <f t="shared" si="146"/>
        <v>4МР/ДУ-3/ММ-31/ВТОР1</v>
      </c>
      <c r="E4505" t="str">
        <f t="shared" si="147"/>
        <v>л/с №0000000089505</v>
      </c>
    </row>
    <row r="4506" spans="1:5" x14ac:dyDescent="0.3">
      <c r="A4506" s="150" t="s">
        <v>905</v>
      </c>
      <c r="B4506" s="150"/>
      <c r="C4506" s="149">
        <v>136.68</v>
      </c>
      <c r="D4506" t="str">
        <f t="shared" si="146"/>
        <v>л/с №0000000089505</v>
      </c>
      <c r="E4506" t="str">
        <f t="shared" si="147"/>
        <v>Начисление услуг 00000012264 от 30.11.2024 23:59:59</v>
      </c>
    </row>
    <row r="4507" spans="1:5" x14ac:dyDescent="0.3">
      <c r="A4507" s="148" t="s">
        <v>258</v>
      </c>
      <c r="B4507" s="148" t="s">
        <v>259</v>
      </c>
      <c r="C4507" s="149">
        <v>136.68</v>
      </c>
      <c r="D4507" t="str">
        <f t="shared" si="146"/>
        <v>Начисление услуг 00000012264 от 30.11.2024 23:59:59</v>
      </c>
      <c r="E4507" t="str">
        <f t="shared" si="147"/>
        <v>4МР/ДУ-3/ММ-32</v>
      </c>
    </row>
    <row r="4508" spans="1:5" x14ac:dyDescent="0.3">
      <c r="A4508" s="148" t="s">
        <v>910</v>
      </c>
      <c r="B4508" s="148"/>
      <c r="C4508" s="149">
        <v>136.68</v>
      </c>
      <c r="D4508" t="str">
        <f t="shared" si="146"/>
        <v>4МР/ДУ-3/ММ-32</v>
      </c>
      <c r="E4508" t="str">
        <f t="shared" si="147"/>
        <v>л/с №0000000089506</v>
      </c>
    </row>
    <row r="4509" spans="1:5" x14ac:dyDescent="0.3">
      <c r="A4509" s="150" t="s">
        <v>659</v>
      </c>
      <c r="B4509" s="150"/>
      <c r="C4509" s="149">
        <v>136.68</v>
      </c>
      <c r="D4509" t="str">
        <f t="shared" si="146"/>
        <v>л/с №0000000089506</v>
      </c>
      <c r="E4509" t="str">
        <f t="shared" si="147"/>
        <v>Начисление услуг 00000012264 от 30.11.2024 23:59:59</v>
      </c>
    </row>
    <row r="4510" spans="1:5" x14ac:dyDescent="0.3">
      <c r="A4510" s="148" t="s">
        <v>260</v>
      </c>
      <c r="B4510" s="148" t="s">
        <v>261</v>
      </c>
      <c r="C4510" s="149">
        <v>136.68</v>
      </c>
      <c r="D4510" t="str">
        <f t="shared" si="146"/>
        <v>Начисление услуг 00000012264 от 30.11.2024 23:59:59</v>
      </c>
      <c r="E4510" t="str">
        <f t="shared" si="147"/>
        <v>4МР/ДУ-3/ММ-33</v>
      </c>
    </row>
    <row r="4511" spans="1:5" x14ac:dyDescent="0.3">
      <c r="A4511" s="148" t="s">
        <v>910</v>
      </c>
      <c r="B4511" s="148"/>
      <c r="C4511" s="149">
        <v>136.68</v>
      </c>
      <c r="D4511" t="str">
        <f t="shared" si="146"/>
        <v>4МР/ДУ-3/ММ-33</v>
      </c>
      <c r="E4511" t="str">
        <f t="shared" si="147"/>
        <v>л/с №0000000090488</v>
      </c>
    </row>
    <row r="4512" spans="1:5" x14ac:dyDescent="0.3">
      <c r="A4512" s="150" t="s">
        <v>660</v>
      </c>
      <c r="B4512" s="150"/>
      <c r="C4512" s="149">
        <v>136.68</v>
      </c>
      <c r="D4512" t="str">
        <f t="shared" si="146"/>
        <v>л/с №0000000090488</v>
      </c>
      <c r="E4512" t="str">
        <f t="shared" si="147"/>
        <v>Начисление услуг 00000012264 от 30.11.2024 23:59:59</v>
      </c>
    </row>
    <row r="4513" spans="1:5" x14ac:dyDescent="0.3">
      <c r="A4513" s="148" t="s">
        <v>262</v>
      </c>
      <c r="B4513" s="148" t="s">
        <v>263</v>
      </c>
      <c r="C4513" s="149">
        <v>136.68</v>
      </c>
      <c r="D4513" t="str">
        <f t="shared" si="146"/>
        <v>Начисление услуг 00000012264 от 30.11.2024 23:59:59</v>
      </c>
      <c r="E4513" t="str">
        <f t="shared" si="147"/>
        <v>4МР/ДУ-3/ММ-34</v>
      </c>
    </row>
    <row r="4514" spans="1:5" x14ac:dyDescent="0.3">
      <c r="A4514" s="148" t="s">
        <v>910</v>
      </c>
      <c r="B4514" s="148"/>
      <c r="C4514" s="149">
        <v>136.68</v>
      </c>
      <c r="D4514" t="str">
        <f t="shared" si="146"/>
        <v>4МР/ДУ-3/ММ-34</v>
      </c>
      <c r="E4514" t="str">
        <f t="shared" si="147"/>
        <v>л/с №0000000107139</v>
      </c>
    </row>
    <row r="4515" spans="1:5" x14ac:dyDescent="0.3">
      <c r="A4515" s="150" t="s">
        <v>661</v>
      </c>
      <c r="B4515" s="150"/>
      <c r="C4515" s="149">
        <v>136.68</v>
      </c>
      <c r="D4515" t="str">
        <f t="shared" si="146"/>
        <v>л/с №0000000107139</v>
      </c>
      <c r="E4515" t="str">
        <f t="shared" si="147"/>
        <v>Начисление услуг 00000012264 от 30.11.2024 23:59:59</v>
      </c>
    </row>
    <row r="4516" spans="1:5" x14ac:dyDescent="0.3">
      <c r="A4516" s="148" t="s">
        <v>264</v>
      </c>
      <c r="B4516" s="148" t="s">
        <v>265</v>
      </c>
      <c r="C4516" s="149">
        <v>136.68</v>
      </c>
      <c r="D4516" t="str">
        <f t="shared" si="146"/>
        <v>Начисление услуг 00000012264 от 30.11.2024 23:59:59</v>
      </c>
      <c r="E4516" t="str">
        <f t="shared" si="147"/>
        <v>4МР/ДУ3-/ММ-35</v>
      </c>
    </row>
    <row r="4517" spans="1:5" x14ac:dyDescent="0.3">
      <c r="A4517" s="148" t="s">
        <v>910</v>
      </c>
      <c r="B4517" s="148"/>
      <c r="C4517" s="149">
        <v>136.68</v>
      </c>
      <c r="D4517" t="str">
        <f t="shared" si="146"/>
        <v>4МР/ДУ3-/ММ-35</v>
      </c>
      <c r="E4517" t="str">
        <f t="shared" si="147"/>
        <v>л/с №0000000090811</v>
      </c>
    </row>
    <row r="4518" spans="1:5" x14ac:dyDescent="0.3">
      <c r="A4518" s="150" t="s">
        <v>662</v>
      </c>
      <c r="B4518" s="150"/>
      <c r="C4518" s="149">
        <v>136.68</v>
      </c>
      <c r="D4518" t="str">
        <f t="shared" si="146"/>
        <v>л/с №0000000090811</v>
      </c>
      <c r="E4518" t="str">
        <f t="shared" si="147"/>
        <v>Начисление услуг 00000012264 от 30.11.2024 23:59:59</v>
      </c>
    </row>
    <row r="4519" spans="1:5" x14ac:dyDescent="0.3">
      <c r="A4519" s="148" t="s">
        <v>266</v>
      </c>
      <c r="B4519" s="148" t="s">
        <v>267</v>
      </c>
      <c r="C4519" s="149">
        <v>136.68</v>
      </c>
      <c r="D4519" t="str">
        <f t="shared" si="146"/>
        <v>Начисление услуг 00000012264 от 30.11.2024 23:59:59</v>
      </c>
      <c r="E4519" t="str">
        <f t="shared" si="147"/>
        <v>4МР/ДУ-3/ММ-36</v>
      </c>
    </row>
    <row r="4520" spans="1:5" x14ac:dyDescent="0.3">
      <c r="A4520" s="148" t="s">
        <v>910</v>
      </c>
      <c r="B4520" s="148"/>
      <c r="C4520" s="149">
        <v>136.68</v>
      </c>
      <c r="D4520" t="str">
        <f t="shared" si="146"/>
        <v>4МР/ДУ-3/ММ-36</v>
      </c>
      <c r="E4520" t="str">
        <f t="shared" si="147"/>
        <v>л/с №0000000089507</v>
      </c>
    </row>
    <row r="4521" spans="1:5" x14ac:dyDescent="0.3">
      <c r="A4521" s="150" t="s">
        <v>663</v>
      </c>
      <c r="B4521" s="150"/>
      <c r="C4521" s="149">
        <v>136.68</v>
      </c>
      <c r="D4521" t="str">
        <f t="shared" si="146"/>
        <v>л/с №0000000089507</v>
      </c>
      <c r="E4521" t="str">
        <f t="shared" si="147"/>
        <v>Начисление услуг 00000012264 от 30.11.2024 23:59:59</v>
      </c>
    </row>
    <row r="4522" spans="1:5" x14ac:dyDescent="0.3">
      <c r="A4522" s="148" t="s">
        <v>268</v>
      </c>
      <c r="B4522" s="148" t="s">
        <v>269</v>
      </c>
      <c r="C4522" s="149">
        <v>136.68</v>
      </c>
      <c r="D4522" t="str">
        <f t="shared" si="146"/>
        <v>Начисление услуг 00000012264 от 30.11.2024 23:59:59</v>
      </c>
      <c r="E4522" t="str">
        <f t="shared" si="147"/>
        <v>4МР/ДУ-3/ММ-37</v>
      </c>
    </row>
    <row r="4523" spans="1:5" x14ac:dyDescent="0.3">
      <c r="A4523" s="148" t="s">
        <v>910</v>
      </c>
      <c r="B4523" s="148"/>
      <c r="C4523" s="149">
        <v>136.68</v>
      </c>
      <c r="D4523" t="str">
        <f t="shared" si="146"/>
        <v>4МР/ДУ-3/ММ-37</v>
      </c>
      <c r="E4523" t="str">
        <f t="shared" si="147"/>
        <v>л/с №0000000089508</v>
      </c>
    </row>
    <row r="4524" spans="1:5" x14ac:dyDescent="0.3">
      <c r="A4524" s="150" t="s">
        <v>664</v>
      </c>
      <c r="B4524" s="150"/>
      <c r="C4524" s="149">
        <v>136.68</v>
      </c>
      <c r="D4524" t="str">
        <f t="shared" si="146"/>
        <v>л/с №0000000089508</v>
      </c>
      <c r="E4524" t="str">
        <f t="shared" si="147"/>
        <v>Начисление услуг 00000012264 от 30.11.2024 23:59:59</v>
      </c>
    </row>
    <row r="4525" spans="1:5" x14ac:dyDescent="0.3">
      <c r="A4525" s="148" t="s">
        <v>270</v>
      </c>
      <c r="B4525" s="148" t="s">
        <v>271</v>
      </c>
      <c r="C4525" s="149">
        <v>136.68</v>
      </c>
      <c r="D4525" t="str">
        <f t="shared" si="146"/>
        <v>Начисление услуг 00000012264 от 30.11.2024 23:59:59</v>
      </c>
      <c r="E4525" t="str">
        <f t="shared" si="147"/>
        <v>4МР/ДУ-3/ММ-38</v>
      </c>
    </row>
    <row r="4526" spans="1:5" x14ac:dyDescent="0.3">
      <c r="A4526" s="148" t="s">
        <v>910</v>
      </c>
      <c r="B4526" s="148"/>
      <c r="C4526" s="149">
        <v>136.68</v>
      </c>
      <c r="D4526" t="str">
        <f t="shared" si="146"/>
        <v>4МР/ДУ-3/ММ-38</v>
      </c>
      <c r="E4526" t="str">
        <f t="shared" si="147"/>
        <v>л/с №0000000090489</v>
      </c>
    </row>
    <row r="4527" spans="1:5" x14ac:dyDescent="0.3">
      <c r="A4527" s="150" t="s">
        <v>665</v>
      </c>
      <c r="B4527" s="150"/>
      <c r="C4527" s="149">
        <v>136.68</v>
      </c>
      <c r="D4527" t="str">
        <f t="shared" si="146"/>
        <v>л/с №0000000090489</v>
      </c>
      <c r="E4527" t="str">
        <f t="shared" si="147"/>
        <v>Начисление услуг 00000012264 от 30.11.2024 23:59:59</v>
      </c>
    </row>
    <row r="4528" spans="1:5" x14ac:dyDescent="0.3">
      <c r="A4528" s="148" t="s">
        <v>272</v>
      </c>
      <c r="B4528" s="148" t="s">
        <v>273</v>
      </c>
      <c r="C4528" s="149">
        <v>136.68</v>
      </c>
      <c r="D4528" t="str">
        <f t="shared" si="146"/>
        <v>Начисление услуг 00000012264 от 30.11.2024 23:59:59</v>
      </c>
      <c r="E4528" t="str">
        <f t="shared" si="147"/>
        <v>4МР/ДУ-3/ММ-39</v>
      </c>
    </row>
    <row r="4529" spans="1:5" x14ac:dyDescent="0.3">
      <c r="A4529" s="148" t="s">
        <v>910</v>
      </c>
      <c r="B4529" s="148"/>
      <c r="C4529" s="149">
        <v>136.68</v>
      </c>
      <c r="D4529" t="str">
        <f t="shared" si="146"/>
        <v>4МР/ДУ-3/ММ-39</v>
      </c>
      <c r="E4529" t="str">
        <f t="shared" si="147"/>
        <v>л/с №0000000089482</v>
      </c>
    </row>
    <row r="4530" spans="1:5" x14ac:dyDescent="0.3">
      <c r="A4530" s="150" t="s">
        <v>666</v>
      </c>
      <c r="B4530" s="150"/>
      <c r="C4530" s="149">
        <v>136.68</v>
      </c>
      <c r="D4530" t="str">
        <f t="shared" si="146"/>
        <v>л/с №0000000089482</v>
      </c>
      <c r="E4530" t="str">
        <f t="shared" si="147"/>
        <v>Начисление услуг 00000012264 от 30.11.2024 23:59:59</v>
      </c>
    </row>
    <row r="4531" spans="1:5" x14ac:dyDescent="0.3">
      <c r="A4531" s="148" t="s">
        <v>274</v>
      </c>
      <c r="B4531" s="148" t="s">
        <v>275</v>
      </c>
      <c r="C4531" s="149">
        <v>136.68</v>
      </c>
      <c r="D4531" t="str">
        <f t="shared" si="146"/>
        <v>Начисление услуг 00000012264 от 30.11.2024 23:59:59</v>
      </c>
      <c r="E4531" t="str">
        <f t="shared" si="147"/>
        <v>4МР/ДУ-3/ММ-04</v>
      </c>
    </row>
    <row r="4532" spans="1:5" x14ac:dyDescent="0.3">
      <c r="A4532" s="148" t="s">
        <v>910</v>
      </c>
      <c r="B4532" s="148"/>
      <c r="C4532" s="149">
        <v>136.68</v>
      </c>
      <c r="D4532" t="str">
        <f t="shared" si="146"/>
        <v>4МР/ДУ-3/ММ-04</v>
      </c>
      <c r="E4532" t="str">
        <f t="shared" si="147"/>
        <v>л/с №0000000107140</v>
      </c>
    </row>
    <row r="4533" spans="1:5" x14ac:dyDescent="0.3">
      <c r="A4533" s="150" t="s">
        <v>667</v>
      </c>
      <c r="B4533" s="150"/>
      <c r="C4533" s="149">
        <v>136.68</v>
      </c>
      <c r="D4533" t="str">
        <f t="shared" si="146"/>
        <v>л/с №0000000107140</v>
      </c>
      <c r="E4533" t="str">
        <f t="shared" si="147"/>
        <v>Начисление услуг 00000012264 от 30.11.2024 23:59:59</v>
      </c>
    </row>
    <row r="4534" spans="1:5" x14ac:dyDescent="0.3">
      <c r="A4534" s="148" t="s">
        <v>276</v>
      </c>
      <c r="B4534" s="148" t="s">
        <v>277</v>
      </c>
      <c r="C4534" s="149">
        <v>136.68</v>
      </c>
      <c r="D4534" t="str">
        <f t="shared" si="146"/>
        <v>Начисление услуг 00000012264 от 30.11.2024 23:59:59</v>
      </c>
      <c r="E4534" t="str">
        <f t="shared" si="147"/>
        <v>4МР/ДУ-3/ММ-40/ВТОР1</v>
      </c>
    </row>
    <row r="4535" spans="1:5" x14ac:dyDescent="0.3">
      <c r="A4535" s="148" t="s">
        <v>910</v>
      </c>
      <c r="B4535" s="148"/>
      <c r="C4535" s="149">
        <v>136.68</v>
      </c>
      <c r="D4535" t="str">
        <f t="shared" si="146"/>
        <v>4МР/ДУ-3/ММ-40/ВТОР1</v>
      </c>
      <c r="E4535" t="str">
        <f t="shared" si="147"/>
        <v>л/с №0000000090838</v>
      </c>
    </row>
    <row r="4536" spans="1:5" x14ac:dyDescent="0.3">
      <c r="A4536" s="150" t="s">
        <v>668</v>
      </c>
      <c r="B4536" s="150"/>
      <c r="C4536" s="149">
        <v>136.68</v>
      </c>
      <c r="D4536" t="str">
        <f t="shared" si="146"/>
        <v>л/с №0000000090838</v>
      </c>
      <c r="E4536" t="str">
        <f t="shared" si="147"/>
        <v>Начисление услуг 00000012264 от 30.11.2024 23:59:59</v>
      </c>
    </row>
    <row r="4537" spans="1:5" x14ac:dyDescent="0.3">
      <c r="A4537" s="148" t="s">
        <v>278</v>
      </c>
      <c r="B4537" s="148" t="s">
        <v>279</v>
      </c>
      <c r="C4537" s="149">
        <v>136.68</v>
      </c>
      <c r="D4537" t="str">
        <f t="shared" si="146"/>
        <v>Начисление услуг 00000012264 от 30.11.2024 23:59:59</v>
      </c>
      <c r="E4537" t="str">
        <f t="shared" si="147"/>
        <v>4МР/ДУ-3/ММ-41</v>
      </c>
    </row>
    <row r="4538" spans="1:5" x14ac:dyDescent="0.3">
      <c r="A4538" s="148" t="s">
        <v>910</v>
      </c>
      <c r="B4538" s="148"/>
      <c r="C4538" s="149">
        <v>136.68</v>
      </c>
      <c r="D4538" t="str">
        <f t="shared" si="146"/>
        <v>4МР/ДУ-3/ММ-41</v>
      </c>
      <c r="E4538" t="str">
        <f t="shared" si="147"/>
        <v>л/с №0000000089509</v>
      </c>
    </row>
    <row r="4539" spans="1:5" x14ac:dyDescent="0.3">
      <c r="A4539" s="150" t="s">
        <v>669</v>
      </c>
      <c r="B4539" s="150"/>
      <c r="C4539" s="149">
        <v>136.68</v>
      </c>
      <c r="D4539" t="str">
        <f t="shared" si="146"/>
        <v>л/с №0000000089509</v>
      </c>
      <c r="E4539" t="str">
        <f t="shared" si="147"/>
        <v>Начисление услуг 00000012264 от 30.11.2024 23:59:59</v>
      </c>
    </row>
    <row r="4540" spans="1:5" x14ac:dyDescent="0.3">
      <c r="A4540" s="148" t="s">
        <v>280</v>
      </c>
      <c r="B4540" s="148" t="s">
        <v>281</v>
      </c>
      <c r="C4540" s="149">
        <v>136.68</v>
      </c>
      <c r="D4540" t="str">
        <f t="shared" si="146"/>
        <v>Начисление услуг 00000012264 от 30.11.2024 23:59:59</v>
      </c>
      <c r="E4540" t="str">
        <f t="shared" si="147"/>
        <v>4МР/ДУ-3/ММ-42</v>
      </c>
    </row>
    <row r="4541" spans="1:5" x14ac:dyDescent="0.3">
      <c r="A4541" s="148" t="s">
        <v>910</v>
      </c>
      <c r="B4541" s="148"/>
      <c r="C4541" s="149">
        <v>136.68</v>
      </c>
      <c r="D4541" t="str">
        <f t="shared" si="146"/>
        <v>4МР/ДУ-3/ММ-42</v>
      </c>
      <c r="E4541" t="str">
        <f t="shared" si="147"/>
        <v>л/с №0000000089510</v>
      </c>
    </row>
    <row r="4542" spans="1:5" x14ac:dyDescent="0.3">
      <c r="A4542" s="150" t="s">
        <v>670</v>
      </c>
      <c r="B4542" s="150"/>
      <c r="C4542" s="149">
        <v>136.68</v>
      </c>
      <c r="D4542" t="str">
        <f t="shared" si="146"/>
        <v>л/с №0000000089510</v>
      </c>
      <c r="E4542" t="str">
        <f t="shared" si="147"/>
        <v>Начисление услуг 00000012264 от 30.11.2024 23:59:59</v>
      </c>
    </row>
    <row r="4543" spans="1:5" x14ac:dyDescent="0.3">
      <c r="A4543" s="148" t="s">
        <v>282</v>
      </c>
      <c r="B4543" s="148" t="s">
        <v>283</v>
      </c>
      <c r="C4543" s="149">
        <v>136.68</v>
      </c>
      <c r="D4543" t="str">
        <f t="shared" si="146"/>
        <v>Начисление услуг 00000012264 от 30.11.2024 23:59:59</v>
      </c>
      <c r="E4543" t="str">
        <f t="shared" si="147"/>
        <v>4МР/ДУ-3/ММ-43</v>
      </c>
    </row>
    <row r="4544" spans="1:5" x14ac:dyDescent="0.3">
      <c r="A4544" s="148" t="s">
        <v>910</v>
      </c>
      <c r="B4544" s="148"/>
      <c r="C4544" s="149">
        <v>136.68</v>
      </c>
      <c r="D4544" t="str">
        <f t="shared" si="146"/>
        <v>4МР/ДУ-3/ММ-43</v>
      </c>
      <c r="E4544" t="str">
        <f t="shared" si="147"/>
        <v>л/с №0000000089511</v>
      </c>
    </row>
    <row r="4545" spans="1:5" x14ac:dyDescent="0.3">
      <c r="A4545" s="150" t="s">
        <v>671</v>
      </c>
      <c r="B4545" s="150"/>
      <c r="C4545" s="149">
        <v>136.68</v>
      </c>
      <c r="D4545" t="str">
        <f t="shared" si="146"/>
        <v>л/с №0000000089511</v>
      </c>
      <c r="E4545" t="str">
        <f t="shared" si="147"/>
        <v>Начисление услуг 00000012264 от 30.11.2024 23:59:59</v>
      </c>
    </row>
    <row r="4546" spans="1:5" x14ac:dyDescent="0.3">
      <c r="A4546" s="148" t="s">
        <v>284</v>
      </c>
      <c r="B4546" s="148" t="s">
        <v>285</v>
      </c>
      <c r="C4546" s="149">
        <v>136.68</v>
      </c>
      <c r="D4546" t="str">
        <f t="shared" si="146"/>
        <v>Начисление услуг 00000012264 от 30.11.2024 23:59:59</v>
      </c>
      <c r="E4546" t="str">
        <f t="shared" si="147"/>
        <v>4МР/ДУ-3/ММ-44</v>
      </c>
    </row>
    <row r="4547" spans="1:5" x14ac:dyDescent="0.3">
      <c r="A4547" s="148" t="s">
        <v>910</v>
      </c>
      <c r="B4547" s="148"/>
      <c r="C4547" s="149">
        <v>136.68</v>
      </c>
      <c r="D4547" t="str">
        <f t="shared" si="146"/>
        <v>4МР/ДУ-3/ММ-44</v>
      </c>
      <c r="E4547" t="str">
        <f t="shared" si="147"/>
        <v>л/с №0000000089512</v>
      </c>
    </row>
    <row r="4548" spans="1:5" x14ac:dyDescent="0.3">
      <c r="A4548" s="150" t="s">
        <v>672</v>
      </c>
      <c r="B4548" s="150"/>
      <c r="C4548" s="149">
        <v>136.68</v>
      </c>
      <c r="D4548" t="str">
        <f t="shared" si="146"/>
        <v>л/с №0000000089512</v>
      </c>
      <c r="E4548" t="str">
        <f t="shared" si="147"/>
        <v>Начисление услуг 00000012264 от 30.11.2024 23:59:59</v>
      </c>
    </row>
    <row r="4549" spans="1:5" x14ac:dyDescent="0.3">
      <c r="A4549" s="148" t="s">
        <v>286</v>
      </c>
      <c r="B4549" s="148" t="s">
        <v>287</v>
      </c>
      <c r="C4549" s="149">
        <v>136.68</v>
      </c>
      <c r="D4549" t="str">
        <f t="shared" si="146"/>
        <v>Начисление услуг 00000012264 от 30.11.2024 23:59:59</v>
      </c>
      <c r="E4549" t="str">
        <f t="shared" si="147"/>
        <v>4МР/ДУ-3/ММ-45</v>
      </c>
    </row>
    <row r="4550" spans="1:5" x14ac:dyDescent="0.3">
      <c r="A4550" s="148" t="s">
        <v>910</v>
      </c>
      <c r="B4550" s="148"/>
      <c r="C4550" s="149">
        <v>136.68</v>
      </c>
      <c r="D4550" t="str">
        <f t="shared" si="146"/>
        <v>4МР/ДУ-3/ММ-45</v>
      </c>
      <c r="E4550" t="str">
        <f t="shared" si="147"/>
        <v>л/с №0000000089513</v>
      </c>
    </row>
    <row r="4551" spans="1:5" x14ac:dyDescent="0.3">
      <c r="A4551" s="150" t="s">
        <v>673</v>
      </c>
      <c r="B4551" s="150"/>
      <c r="C4551" s="149">
        <v>136.68</v>
      </c>
      <c r="D4551" t="str">
        <f t="shared" si="146"/>
        <v>л/с №0000000089513</v>
      </c>
      <c r="E4551" t="str">
        <f t="shared" si="147"/>
        <v>Начисление услуг 00000012264 от 30.11.2024 23:59:59</v>
      </c>
    </row>
    <row r="4552" spans="1:5" x14ac:dyDescent="0.3">
      <c r="A4552" s="148" t="s">
        <v>288</v>
      </c>
      <c r="B4552" s="148" t="s">
        <v>289</v>
      </c>
      <c r="C4552" s="149">
        <v>136.68</v>
      </c>
      <c r="D4552" t="str">
        <f t="shared" si="146"/>
        <v>Начисление услуг 00000012264 от 30.11.2024 23:59:59</v>
      </c>
      <c r="E4552" t="str">
        <f t="shared" si="147"/>
        <v>4МР/ДУ-3/ММ-46</v>
      </c>
    </row>
    <row r="4553" spans="1:5" x14ac:dyDescent="0.3">
      <c r="A4553" s="148" t="s">
        <v>910</v>
      </c>
      <c r="B4553" s="148"/>
      <c r="C4553" s="149">
        <v>136.68</v>
      </c>
      <c r="D4553" t="str">
        <f t="shared" si="146"/>
        <v>4МР/ДУ-3/ММ-46</v>
      </c>
      <c r="E4553" t="str">
        <f t="shared" si="147"/>
        <v>л/с №0000000089514</v>
      </c>
    </row>
    <row r="4554" spans="1:5" x14ac:dyDescent="0.3">
      <c r="A4554" s="150" t="s">
        <v>674</v>
      </c>
      <c r="B4554" s="150"/>
      <c r="C4554" s="149">
        <v>136.68</v>
      </c>
      <c r="D4554" t="str">
        <f t="shared" si="146"/>
        <v>л/с №0000000089514</v>
      </c>
      <c r="E4554" t="str">
        <f t="shared" si="147"/>
        <v>Начисление услуг 00000012264 от 30.11.2024 23:59:59</v>
      </c>
    </row>
    <row r="4555" spans="1:5" x14ac:dyDescent="0.3">
      <c r="A4555" s="148" t="s">
        <v>290</v>
      </c>
      <c r="B4555" s="148" t="s">
        <v>291</v>
      </c>
      <c r="C4555" s="149">
        <v>136.68</v>
      </c>
      <c r="D4555" t="str">
        <f t="shared" si="146"/>
        <v>Начисление услуг 00000012264 от 30.11.2024 23:59:59</v>
      </c>
      <c r="E4555" t="str">
        <f t="shared" si="147"/>
        <v>4МР/ДУ-3/ММ-47</v>
      </c>
    </row>
    <row r="4556" spans="1:5" x14ac:dyDescent="0.3">
      <c r="A4556" s="148" t="s">
        <v>910</v>
      </c>
      <c r="B4556" s="148"/>
      <c r="C4556" s="149">
        <v>136.68</v>
      </c>
      <c r="D4556" t="str">
        <f t="shared" si="146"/>
        <v>4МР/ДУ-3/ММ-47</v>
      </c>
      <c r="E4556" t="str">
        <f t="shared" si="147"/>
        <v>л/с №0000000104547</v>
      </c>
    </row>
    <row r="4557" spans="1:5" x14ac:dyDescent="0.3">
      <c r="A4557" s="150" t="s">
        <v>675</v>
      </c>
      <c r="B4557" s="150"/>
      <c r="C4557" s="149">
        <v>136.68</v>
      </c>
      <c r="D4557" t="str">
        <f t="shared" si="146"/>
        <v>л/с №0000000104547</v>
      </c>
      <c r="E4557" t="str">
        <f t="shared" si="147"/>
        <v>Начисление услуг 00000012264 от 30.11.2024 23:59:59</v>
      </c>
    </row>
    <row r="4558" spans="1:5" x14ac:dyDescent="0.3">
      <c r="A4558" s="148" t="s">
        <v>292</v>
      </c>
      <c r="B4558" s="148" t="s">
        <v>293</v>
      </c>
      <c r="C4558" s="149">
        <v>136.68</v>
      </c>
      <c r="D4558" t="str">
        <f t="shared" si="146"/>
        <v>Начисление услуг 00000012264 от 30.11.2024 23:59:59</v>
      </c>
      <c r="E4558" t="str">
        <f t="shared" si="147"/>
        <v>4МР/ДУ-3/ММ-48</v>
      </c>
    </row>
    <row r="4559" spans="1:5" x14ac:dyDescent="0.3">
      <c r="A4559" s="148" t="s">
        <v>910</v>
      </c>
      <c r="B4559" s="148"/>
      <c r="C4559" s="149">
        <v>136.68</v>
      </c>
      <c r="D4559" t="str">
        <f t="shared" si="146"/>
        <v>4МР/ДУ-3/ММ-48</v>
      </c>
      <c r="E4559" t="str">
        <f t="shared" si="147"/>
        <v>л/с №0000000095836</v>
      </c>
    </row>
    <row r="4560" spans="1:5" x14ac:dyDescent="0.3">
      <c r="A4560" s="150" t="s">
        <v>676</v>
      </c>
      <c r="B4560" s="150"/>
      <c r="C4560" s="149">
        <v>136.68</v>
      </c>
      <c r="D4560" t="str">
        <f t="shared" si="146"/>
        <v>л/с №0000000095836</v>
      </c>
      <c r="E4560" t="str">
        <f t="shared" si="147"/>
        <v>Начисление услуг 00000012264 от 30.11.2024 23:59:59</v>
      </c>
    </row>
    <row r="4561" spans="1:5" x14ac:dyDescent="0.3">
      <c r="A4561" s="148" t="s">
        <v>294</v>
      </c>
      <c r="B4561" s="148" t="s">
        <v>295</v>
      </c>
      <c r="C4561" s="149">
        <v>136.68</v>
      </c>
      <c r="D4561" t="str">
        <f t="shared" ref="D4561:D4624" si="148">A4562</f>
        <v>Начисление услуг 00000012264 от 30.11.2024 23:59:59</v>
      </c>
      <c r="E4561" t="str">
        <f t="shared" ref="E4561:E4624" si="149">A4563</f>
        <v>4МР/ДУ-3-ММ-49</v>
      </c>
    </row>
    <row r="4562" spans="1:5" x14ac:dyDescent="0.3">
      <c r="A4562" s="148" t="s">
        <v>910</v>
      </c>
      <c r="B4562" s="148"/>
      <c r="C4562" s="149">
        <v>136.68</v>
      </c>
      <c r="D4562" t="str">
        <f t="shared" si="148"/>
        <v>4МР/ДУ-3-ММ-49</v>
      </c>
      <c r="E4562" t="str">
        <f t="shared" si="149"/>
        <v>л/с №0000000089483</v>
      </c>
    </row>
    <row r="4563" spans="1:5" x14ac:dyDescent="0.3">
      <c r="A4563" s="150" t="s">
        <v>677</v>
      </c>
      <c r="B4563" s="150"/>
      <c r="C4563" s="149">
        <v>136.68</v>
      </c>
      <c r="D4563" t="str">
        <f t="shared" si="148"/>
        <v>л/с №0000000089483</v>
      </c>
      <c r="E4563" t="str">
        <f t="shared" si="149"/>
        <v>Начисление услуг 00000012264 от 30.11.2024 23:59:59</v>
      </c>
    </row>
    <row r="4564" spans="1:5" x14ac:dyDescent="0.3">
      <c r="A4564" s="148" t="s">
        <v>296</v>
      </c>
      <c r="B4564" s="148" t="s">
        <v>297</v>
      </c>
      <c r="C4564" s="149">
        <v>136.68</v>
      </c>
      <c r="D4564" t="str">
        <f t="shared" si="148"/>
        <v>Начисление услуг 00000012264 от 30.11.2024 23:59:59</v>
      </c>
      <c r="E4564" t="str">
        <f t="shared" si="149"/>
        <v>4МР/ДУ-3/ММ-05/ВТОР</v>
      </c>
    </row>
    <row r="4565" spans="1:5" x14ac:dyDescent="0.3">
      <c r="A4565" s="148" t="s">
        <v>910</v>
      </c>
      <c r="B4565" s="148"/>
      <c r="C4565" s="149">
        <v>136.68</v>
      </c>
      <c r="D4565" t="str">
        <f t="shared" si="148"/>
        <v>4МР/ДУ-3/ММ-05/ВТОР</v>
      </c>
      <c r="E4565" t="str">
        <f t="shared" si="149"/>
        <v>л/с №0000000092016</v>
      </c>
    </row>
    <row r="4566" spans="1:5" x14ac:dyDescent="0.3">
      <c r="A4566" s="150" t="s">
        <v>678</v>
      </c>
      <c r="B4566" s="150"/>
      <c r="C4566" s="149">
        <v>136.68</v>
      </c>
      <c r="D4566" t="str">
        <f t="shared" si="148"/>
        <v>л/с №0000000092016</v>
      </c>
      <c r="E4566" t="str">
        <f t="shared" si="149"/>
        <v>Начисление услуг 00000012264 от 30.11.2024 23:59:59</v>
      </c>
    </row>
    <row r="4567" spans="1:5" x14ac:dyDescent="0.3">
      <c r="A4567" s="148" t="s">
        <v>298</v>
      </c>
      <c r="B4567" s="148" t="s">
        <v>299</v>
      </c>
      <c r="C4567" s="149">
        <v>136.68</v>
      </c>
      <c r="D4567" t="str">
        <f t="shared" si="148"/>
        <v>Начисление услуг 00000012264 от 30.11.2024 23:59:59</v>
      </c>
      <c r="E4567" t="str">
        <f t="shared" si="149"/>
        <v>4МР/ДУ-3/ММ-50</v>
      </c>
    </row>
    <row r="4568" spans="1:5" x14ac:dyDescent="0.3">
      <c r="A4568" s="148" t="s">
        <v>910</v>
      </c>
      <c r="B4568" s="148"/>
      <c r="C4568" s="149">
        <v>136.68</v>
      </c>
      <c r="D4568" t="str">
        <f t="shared" si="148"/>
        <v>4МР/ДУ-3/ММ-50</v>
      </c>
      <c r="E4568" t="str">
        <f t="shared" si="149"/>
        <v>л/с №0000000095820</v>
      </c>
    </row>
    <row r="4569" spans="1:5" x14ac:dyDescent="0.3">
      <c r="A4569" s="150" t="s">
        <v>679</v>
      </c>
      <c r="B4569" s="150"/>
      <c r="C4569" s="149">
        <v>136.68</v>
      </c>
      <c r="D4569" t="str">
        <f t="shared" si="148"/>
        <v>л/с №0000000095820</v>
      </c>
      <c r="E4569" t="str">
        <f t="shared" si="149"/>
        <v>Начисление услуг 00000012264 от 30.11.2024 23:59:59</v>
      </c>
    </row>
    <row r="4570" spans="1:5" x14ac:dyDescent="0.3">
      <c r="A4570" s="148" t="s">
        <v>300</v>
      </c>
      <c r="B4570" s="148" t="s">
        <v>301</v>
      </c>
      <c r="C4570" s="149">
        <v>136.68</v>
      </c>
      <c r="D4570" t="str">
        <f t="shared" si="148"/>
        <v>Начисление услуг 00000012264 от 30.11.2024 23:59:59</v>
      </c>
      <c r="E4570" t="str">
        <f t="shared" si="149"/>
        <v>4МР/ДУ-3/ММ-51</v>
      </c>
    </row>
    <row r="4571" spans="1:5" x14ac:dyDescent="0.3">
      <c r="A4571" s="148" t="s">
        <v>910</v>
      </c>
      <c r="B4571" s="148"/>
      <c r="C4571" s="149">
        <v>136.68</v>
      </c>
      <c r="D4571" t="str">
        <f t="shared" si="148"/>
        <v>4МР/ДУ-3/ММ-51</v>
      </c>
      <c r="E4571" t="str">
        <f t="shared" si="149"/>
        <v>л/с №0000000095819</v>
      </c>
    </row>
    <row r="4572" spans="1:5" x14ac:dyDescent="0.3">
      <c r="A4572" s="150" t="s">
        <v>680</v>
      </c>
      <c r="B4572" s="150"/>
      <c r="C4572" s="149">
        <v>136.68</v>
      </c>
      <c r="D4572" t="str">
        <f t="shared" si="148"/>
        <v>л/с №0000000095819</v>
      </c>
      <c r="E4572" t="str">
        <f t="shared" si="149"/>
        <v>Начисление услуг 00000012264 от 30.11.2024 23:59:59</v>
      </c>
    </row>
    <row r="4573" spans="1:5" x14ac:dyDescent="0.3">
      <c r="A4573" s="148" t="s">
        <v>302</v>
      </c>
      <c r="B4573" s="148" t="s">
        <v>303</v>
      </c>
      <c r="C4573" s="149">
        <v>136.68</v>
      </c>
      <c r="D4573" t="str">
        <f t="shared" si="148"/>
        <v>Начисление услуг 00000012264 от 30.11.2024 23:59:59</v>
      </c>
      <c r="E4573" t="str">
        <f t="shared" si="149"/>
        <v>4МР/ДУ-3/ММ-52</v>
      </c>
    </row>
    <row r="4574" spans="1:5" x14ac:dyDescent="0.3">
      <c r="A4574" s="148" t="s">
        <v>910</v>
      </c>
      <c r="B4574" s="148"/>
      <c r="C4574" s="149">
        <v>136.68</v>
      </c>
      <c r="D4574" t="str">
        <f t="shared" si="148"/>
        <v>4МР/ДУ-3/ММ-52</v>
      </c>
      <c r="E4574" t="str">
        <f t="shared" si="149"/>
        <v>л/с №0000000103551</v>
      </c>
    </row>
    <row r="4575" spans="1:5" x14ac:dyDescent="0.3">
      <c r="A4575" s="150" t="s">
        <v>681</v>
      </c>
      <c r="B4575" s="150"/>
      <c r="C4575" s="149">
        <v>136.68</v>
      </c>
      <c r="D4575" t="str">
        <f t="shared" si="148"/>
        <v>л/с №0000000103551</v>
      </c>
      <c r="E4575" t="str">
        <f t="shared" si="149"/>
        <v>Начисление услуг 00000012264 от 30.11.2024 23:59:59</v>
      </c>
    </row>
    <row r="4576" spans="1:5" x14ac:dyDescent="0.3">
      <c r="A4576" s="148" t="s">
        <v>304</v>
      </c>
      <c r="B4576" s="148" t="s">
        <v>305</v>
      </c>
      <c r="C4576" s="149">
        <v>136.68</v>
      </c>
      <c r="D4576" t="str">
        <f t="shared" si="148"/>
        <v>Начисление услуг 00000012264 от 30.11.2024 23:59:59</v>
      </c>
      <c r="E4576" t="str">
        <f t="shared" si="149"/>
        <v>4МР/ДУ-3/ММ-53</v>
      </c>
    </row>
    <row r="4577" spans="1:5" x14ac:dyDescent="0.3">
      <c r="A4577" s="148" t="s">
        <v>910</v>
      </c>
      <c r="B4577" s="148"/>
      <c r="C4577" s="149">
        <v>136.68</v>
      </c>
      <c r="D4577" t="str">
        <f t="shared" si="148"/>
        <v>4МР/ДУ-3/ММ-53</v>
      </c>
      <c r="E4577" t="str">
        <f t="shared" si="149"/>
        <v>л/с №0000000104548</v>
      </c>
    </row>
    <row r="4578" spans="1:5" x14ac:dyDescent="0.3">
      <c r="A4578" s="150" t="s">
        <v>682</v>
      </c>
      <c r="B4578" s="150"/>
      <c r="C4578" s="149">
        <v>136.68</v>
      </c>
      <c r="D4578" t="str">
        <f t="shared" si="148"/>
        <v>л/с №0000000104548</v>
      </c>
      <c r="E4578" t="str">
        <f t="shared" si="149"/>
        <v>Начисление услуг 00000012264 от 30.11.2024 23:59:59</v>
      </c>
    </row>
    <row r="4579" spans="1:5" x14ac:dyDescent="0.3">
      <c r="A4579" s="148" t="s">
        <v>306</v>
      </c>
      <c r="B4579" s="148" t="s">
        <v>307</v>
      </c>
      <c r="C4579" s="149">
        <v>136.68</v>
      </c>
      <c r="D4579" t="str">
        <f t="shared" si="148"/>
        <v>Начисление услуг 00000012264 от 30.11.2024 23:59:59</v>
      </c>
      <c r="E4579" t="str">
        <f t="shared" si="149"/>
        <v>4МР/ДУ-3/ММ-54</v>
      </c>
    </row>
    <row r="4580" spans="1:5" x14ac:dyDescent="0.3">
      <c r="A4580" s="148" t="s">
        <v>910</v>
      </c>
      <c r="B4580" s="148"/>
      <c r="C4580" s="149">
        <v>136.68</v>
      </c>
      <c r="D4580" t="str">
        <f t="shared" si="148"/>
        <v>4МР/ДУ-3/ММ-54</v>
      </c>
      <c r="E4580" t="str">
        <f t="shared" si="149"/>
        <v>л/с №0000000093131</v>
      </c>
    </row>
    <row r="4581" spans="1:5" x14ac:dyDescent="0.3">
      <c r="A4581" s="150" t="s">
        <v>683</v>
      </c>
      <c r="B4581" s="150"/>
      <c r="C4581" s="149">
        <v>136.68</v>
      </c>
      <c r="D4581" t="str">
        <f t="shared" si="148"/>
        <v>л/с №0000000093131</v>
      </c>
      <c r="E4581" t="str">
        <f t="shared" si="149"/>
        <v>Начисление услуг 00000012264 от 30.11.2024 23:59:59</v>
      </c>
    </row>
    <row r="4582" spans="1:5" x14ac:dyDescent="0.3">
      <c r="A4582" s="148" t="s">
        <v>308</v>
      </c>
      <c r="B4582" s="148" t="s">
        <v>309</v>
      </c>
      <c r="C4582" s="149">
        <v>136.68</v>
      </c>
      <c r="D4582" t="str">
        <f t="shared" si="148"/>
        <v>Начисление услуг 00000012264 от 30.11.2024 23:59:59</v>
      </c>
      <c r="E4582" t="str">
        <f t="shared" si="149"/>
        <v>4МР/ДУ-3/ММ-55</v>
      </c>
    </row>
    <row r="4583" spans="1:5" x14ac:dyDescent="0.3">
      <c r="A4583" s="148" t="s">
        <v>910</v>
      </c>
      <c r="B4583" s="148"/>
      <c r="C4583" s="149">
        <v>136.68</v>
      </c>
      <c r="D4583" t="str">
        <f t="shared" si="148"/>
        <v>4МР/ДУ-3/ММ-55</v>
      </c>
      <c r="E4583" t="str">
        <f t="shared" si="149"/>
        <v>л/с №0000000123376</v>
      </c>
    </row>
    <row r="4584" spans="1:5" x14ac:dyDescent="0.3">
      <c r="A4584" s="150" t="s">
        <v>684</v>
      </c>
      <c r="B4584" s="150"/>
      <c r="C4584" s="149">
        <v>136.68</v>
      </c>
      <c r="D4584" t="str">
        <f t="shared" si="148"/>
        <v>л/с №0000000123376</v>
      </c>
      <c r="E4584" t="str">
        <f t="shared" si="149"/>
        <v>Начисление услуг 00000012264 от 30.11.2024 23:59:59</v>
      </c>
    </row>
    <row r="4585" spans="1:5" x14ac:dyDescent="0.3">
      <c r="A4585" s="148" t="s">
        <v>310</v>
      </c>
      <c r="B4585" s="148" t="s">
        <v>311</v>
      </c>
      <c r="C4585" s="149">
        <v>136.68</v>
      </c>
      <c r="D4585" t="str">
        <f t="shared" si="148"/>
        <v>Начисление услуг 00000012264 от 30.11.2024 23:59:59</v>
      </c>
      <c r="E4585" t="str">
        <f t="shared" si="149"/>
        <v>4МР/ДУ-3-ММ-56</v>
      </c>
    </row>
    <row r="4586" spans="1:5" x14ac:dyDescent="0.3">
      <c r="A4586" s="148" t="s">
        <v>910</v>
      </c>
      <c r="B4586" s="148"/>
      <c r="C4586" s="149">
        <v>136.68</v>
      </c>
      <c r="D4586" t="str">
        <f t="shared" si="148"/>
        <v>4МР/ДУ-3-ММ-56</v>
      </c>
      <c r="E4586" t="str">
        <f t="shared" si="149"/>
        <v>л/с №0000000092493</v>
      </c>
    </row>
    <row r="4587" spans="1:5" x14ac:dyDescent="0.3">
      <c r="A4587" s="150" t="s">
        <v>685</v>
      </c>
      <c r="B4587" s="150"/>
      <c r="C4587" s="149">
        <v>136.68</v>
      </c>
      <c r="D4587" t="str">
        <f t="shared" si="148"/>
        <v>л/с №0000000092493</v>
      </c>
      <c r="E4587" t="str">
        <f t="shared" si="149"/>
        <v>Начисление услуг 00000012264 от 30.11.2024 23:59:59</v>
      </c>
    </row>
    <row r="4588" spans="1:5" x14ac:dyDescent="0.3">
      <c r="A4588" s="148" t="s">
        <v>312</v>
      </c>
      <c r="B4588" s="148" t="s">
        <v>313</v>
      </c>
      <c r="C4588" s="149">
        <v>136.68</v>
      </c>
      <c r="D4588" t="str">
        <f t="shared" si="148"/>
        <v>Начисление услуг 00000012264 от 30.11.2024 23:59:59</v>
      </c>
      <c r="E4588" t="str">
        <f t="shared" si="149"/>
        <v>4МР/ДУ-3/ММ-57</v>
      </c>
    </row>
    <row r="4589" spans="1:5" x14ac:dyDescent="0.3">
      <c r="A4589" s="148" t="s">
        <v>910</v>
      </c>
      <c r="B4589" s="148"/>
      <c r="C4589" s="149">
        <v>136.68</v>
      </c>
      <c r="D4589" t="str">
        <f t="shared" si="148"/>
        <v>4МР/ДУ-3/ММ-57</v>
      </c>
      <c r="E4589" t="str">
        <f t="shared" si="149"/>
        <v>л/с №0000000095838</v>
      </c>
    </row>
    <row r="4590" spans="1:5" x14ac:dyDescent="0.3">
      <c r="A4590" s="150" t="s">
        <v>686</v>
      </c>
      <c r="B4590" s="150"/>
      <c r="C4590" s="149">
        <v>136.68</v>
      </c>
      <c r="D4590" t="str">
        <f t="shared" si="148"/>
        <v>л/с №0000000095838</v>
      </c>
      <c r="E4590" t="str">
        <f t="shared" si="149"/>
        <v>Начисление услуг 00000012264 от 30.11.2024 23:59:59</v>
      </c>
    </row>
    <row r="4591" spans="1:5" x14ac:dyDescent="0.3">
      <c r="A4591" s="148" t="s">
        <v>314</v>
      </c>
      <c r="B4591" s="148" t="s">
        <v>315</v>
      </c>
      <c r="C4591" s="149">
        <v>136.68</v>
      </c>
      <c r="D4591" t="str">
        <f t="shared" si="148"/>
        <v>Начисление услуг 00000012264 от 30.11.2024 23:59:59</v>
      </c>
      <c r="E4591" t="str">
        <f t="shared" si="149"/>
        <v>4МР/ДУ-3-ММ-58</v>
      </c>
    </row>
    <row r="4592" spans="1:5" x14ac:dyDescent="0.3">
      <c r="A4592" s="148" t="s">
        <v>910</v>
      </c>
      <c r="B4592" s="148"/>
      <c r="C4592" s="149">
        <v>136.68</v>
      </c>
      <c r="D4592" t="str">
        <f t="shared" si="148"/>
        <v>4МР/ДУ-3-ММ-58</v>
      </c>
      <c r="E4592" t="str">
        <f t="shared" si="149"/>
        <v>л/с №0000000094412</v>
      </c>
    </row>
    <row r="4593" spans="1:5" x14ac:dyDescent="0.3">
      <c r="A4593" s="150" t="s">
        <v>687</v>
      </c>
      <c r="B4593" s="150"/>
      <c r="C4593" s="149">
        <v>136.68</v>
      </c>
      <c r="D4593" t="str">
        <f t="shared" si="148"/>
        <v>л/с №0000000094412</v>
      </c>
      <c r="E4593" t="str">
        <f t="shared" si="149"/>
        <v>Начисление услуг 00000012264 от 30.11.2024 23:59:59</v>
      </c>
    </row>
    <row r="4594" spans="1:5" x14ac:dyDescent="0.3">
      <c r="A4594" s="148" t="s">
        <v>316</v>
      </c>
      <c r="B4594" s="148" t="s">
        <v>317</v>
      </c>
      <c r="C4594" s="149">
        <v>136.68</v>
      </c>
      <c r="D4594" t="str">
        <f t="shared" si="148"/>
        <v>Начисление услуг 00000012264 от 30.11.2024 23:59:59</v>
      </c>
      <c r="E4594" t="str">
        <f t="shared" si="149"/>
        <v>4МР/ДУ-3/ММ-59/ВТОР1</v>
      </c>
    </row>
    <row r="4595" spans="1:5" x14ac:dyDescent="0.3">
      <c r="A4595" s="148" t="s">
        <v>910</v>
      </c>
      <c r="B4595" s="148"/>
      <c r="C4595" s="149">
        <v>136.68</v>
      </c>
      <c r="D4595" t="str">
        <f t="shared" si="148"/>
        <v>4МР/ДУ-3/ММ-59/ВТОР1</v>
      </c>
      <c r="E4595" t="str">
        <f t="shared" si="149"/>
        <v>л/с №0000000089484</v>
      </c>
    </row>
    <row r="4596" spans="1:5" x14ac:dyDescent="0.3">
      <c r="A4596" s="150" t="s">
        <v>688</v>
      </c>
      <c r="B4596" s="150"/>
      <c r="C4596" s="149">
        <v>136.68</v>
      </c>
      <c r="D4596" t="str">
        <f t="shared" si="148"/>
        <v>л/с №0000000089484</v>
      </c>
      <c r="E4596" t="str">
        <f t="shared" si="149"/>
        <v>Начисление услуг 00000012264 от 30.11.2024 23:59:59</v>
      </c>
    </row>
    <row r="4597" spans="1:5" x14ac:dyDescent="0.3">
      <c r="A4597" s="148" t="s">
        <v>318</v>
      </c>
      <c r="B4597" s="148" t="s">
        <v>319</v>
      </c>
      <c r="C4597" s="149">
        <v>136.68</v>
      </c>
      <c r="D4597" t="str">
        <f t="shared" si="148"/>
        <v>Начисление услуг 00000012264 от 30.11.2024 23:59:59</v>
      </c>
      <c r="E4597" t="str">
        <f t="shared" si="149"/>
        <v>4МР/ДУ-3/ММ-06</v>
      </c>
    </row>
    <row r="4598" spans="1:5" x14ac:dyDescent="0.3">
      <c r="A4598" s="148" t="s">
        <v>910</v>
      </c>
      <c r="B4598" s="148"/>
      <c r="C4598" s="149">
        <v>136.68</v>
      </c>
      <c r="D4598" t="str">
        <f t="shared" si="148"/>
        <v>4МР/ДУ-3/ММ-06</v>
      </c>
      <c r="E4598" t="str">
        <f t="shared" si="149"/>
        <v>л/с №0000000094413</v>
      </c>
    </row>
    <row r="4599" spans="1:5" x14ac:dyDescent="0.3">
      <c r="A4599" s="150" t="s">
        <v>689</v>
      </c>
      <c r="B4599" s="150"/>
      <c r="C4599" s="149">
        <v>136.68</v>
      </c>
      <c r="D4599" t="str">
        <f t="shared" si="148"/>
        <v>л/с №0000000094413</v>
      </c>
      <c r="E4599" t="str">
        <f t="shared" si="149"/>
        <v>Начисление услуг 00000012264 от 30.11.2024 23:59:59</v>
      </c>
    </row>
    <row r="4600" spans="1:5" x14ac:dyDescent="0.3">
      <c r="A4600" s="148" t="s">
        <v>320</v>
      </c>
      <c r="B4600" s="148" t="s">
        <v>321</v>
      </c>
      <c r="C4600" s="149">
        <v>136.68</v>
      </c>
      <c r="D4600" t="str">
        <f t="shared" si="148"/>
        <v>Начисление услуг 00000012264 от 30.11.2024 23:59:59</v>
      </c>
      <c r="E4600" t="str">
        <f t="shared" si="149"/>
        <v>4МР/ДУ-3/ММ-60/ВТОР1</v>
      </c>
    </row>
    <row r="4601" spans="1:5" x14ac:dyDescent="0.3">
      <c r="A4601" s="148" t="s">
        <v>910</v>
      </c>
      <c r="B4601" s="148"/>
      <c r="C4601" s="149">
        <v>136.68</v>
      </c>
      <c r="D4601" t="str">
        <f t="shared" si="148"/>
        <v>4МР/ДУ-3/ММ-60/ВТОР1</v>
      </c>
      <c r="E4601" t="str">
        <f t="shared" si="149"/>
        <v>л/с №0000000153936</v>
      </c>
    </row>
    <row r="4602" spans="1:5" x14ac:dyDescent="0.3">
      <c r="A4602" s="150" t="s">
        <v>690</v>
      </c>
      <c r="B4602" s="150"/>
      <c r="C4602" s="149">
        <v>136.68</v>
      </c>
      <c r="D4602" t="str">
        <f t="shared" si="148"/>
        <v>л/с №0000000153936</v>
      </c>
      <c r="E4602" t="str">
        <f t="shared" si="149"/>
        <v>Начисление услуг 00000012264 от 30.11.2024 23:59:59</v>
      </c>
    </row>
    <row r="4603" spans="1:5" x14ac:dyDescent="0.3">
      <c r="A4603" s="148" t="s">
        <v>322</v>
      </c>
      <c r="B4603" s="148" t="s">
        <v>323</v>
      </c>
      <c r="C4603" s="149">
        <v>136.68</v>
      </c>
      <c r="D4603" t="str">
        <f t="shared" si="148"/>
        <v>Начисление услуг 00000012264 от 30.11.2024 23:59:59</v>
      </c>
      <c r="E4603" t="str">
        <f t="shared" si="149"/>
        <v>4МР/ДУ/-3-ММ-61 ВТОР</v>
      </c>
    </row>
    <row r="4604" spans="1:5" x14ac:dyDescent="0.3">
      <c r="A4604" s="148" t="s">
        <v>910</v>
      </c>
      <c r="B4604" s="148"/>
      <c r="C4604" s="149">
        <v>136.68</v>
      </c>
      <c r="D4604" t="str">
        <f t="shared" si="148"/>
        <v>4МР/ДУ/-3-ММ-61 ВТОР</v>
      </c>
      <c r="E4604" t="str">
        <f t="shared" si="149"/>
        <v>л/с №0000000153937</v>
      </c>
    </row>
    <row r="4605" spans="1:5" x14ac:dyDescent="0.3">
      <c r="A4605" s="150" t="s">
        <v>691</v>
      </c>
      <c r="B4605" s="150"/>
      <c r="C4605" s="149">
        <v>136.68</v>
      </c>
      <c r="D4605" t="str">
        <f t="shared" si="148"/>
        <v>л/с №0000000153937</v>
      </c>
      <c r="E4605" t="str">
        <f t="shared" si="149"/>
        <v>Начисление услуг 00000012264 от 30.11.2024 23:59:59</v>
      </c>
    </row>
    <row r="4606" spans="1:5" x14ac:dyDescent="0.3">
      <c r="A4606" s="148" t="s">
        <v>324</v>
      </c>
      <c r="B4606" s="148" t="s">
        <v>325</v>
      </c>
      <c r="C4606" s="149">
        <v>136.68</v>
      </c>
      <c r="D4606" t="str">
        <f t="shared" si="148"/>
        <v>Начисление услуг 00000012264 от 30.11.2024 23:59:59</v>
      </c>
      <c r="E4606" t="str">
        <f t="shared" si="149"/>
        <v>4МР/ДУ/-3-ММ-62 ВТОР</v>
      </c>
    </row>
    <row r="4607" spans="1:5" x14ac:dyDescent="0.3">
      <c r="A4607" s="148" t="s">
        <v>910</v>
      </c>
      <c r="B4607" s="148"/>
      <c r="C4607" s="149">
        <v>136.68</v>
      </c>
      <c r="D4607" t="str">
        <f t="shared" si="148"/>
        <v>4МР/ДУ/-3-ММ-62 ВТОР</v>
      </c>
      <c r="E4607" t="str">
        <f t="shared" si="149"/>
        <v>л/с №0000000089519</v>
      </c>
    </row>
    <row r="4608" spans="1:5" x14ac:dyDescent="0.3">
      <c r="A4608" s="150" t="s">
        <v>692</v>
      </c>
      <c r="B4608" s="150"/>
      <c r="C4608" s="149">
        <v>136.68</v>
      </c>
      <c r="D4608" t="str">
        <f t="shared" si="148"/>
        <v>л/с №0000000089519</v>
      </c>
      <c r="E4608" t="str">
        <f t="shared" si="149"/>
        <v>Начисление услуг 00000012264 от 30.11.2024 23:59:59</v>
      </c>
    </row>
    <row r="4609" spans="1:5" x14ac:dyDescent="0.3">
      <c r="A4609" s="148" t="s">
        <v>326</v>
      </c>
      <c r="B4609" s="148" t="s">
        <v>327</v>
      </c>
      <c r="C4609" s="149">
        <v>136.68</v>
      </c>
      <c r="D4609" t="str">
        <f t="shared" si="148"/>
        <v>Начисление услуг 00000012264 от 30.11.2024 23:59:59</v>
      </c>
      <c r="E4609" t="str">
        <f t="shared" si="149"/>
        <v>4МР/ДУ-3/ММ-63</v>
      </c>
    </row>
    <row r="4610" spans="1:5" x14ac:dyDescent="0.3">
      <c r="A4610" s="148" t="s">
        <v>910</v>
      </c>
      <c r="B4610" s="148"/>
      <c r="C4610" s="149">
        <v>136.68</v>
      </c>
      <c r="D4610" t="str">
        <f t="shared" si="148"/>
        <v>4МР/ДУ-3/ММ-63</v>
      </c>
      <c r="E4610" t="str">
        <f t="shared" si="149"/>
        <v>л/с №0000000089520</v>
      </c>
    </row>
    <row r="4611" spans="1:5" x14ac:dyDescent="0.3">
      <c r="A4611" s="150" t="s">
        <v>693</v>
      </c>
      <c r="B4611" s="150"/>
      <c r="C4611" s="149">
        <v>136.68</v>
      </c>
      <c r="D4611" t="str">
        <f t="shared" si="148"/>
        <v>л/с №0000000089520</v>
      </c>
      <c r="E4611" t="str">
        <f t="shared" si="149"/>
        <v>Начисление услуг 00000012264 от 30.11.2024 23:59:59</v>
      </c>
    </row>
    <row r="4612" spans="1:5" x14ac:dyDescent="0.3">
      <c r="A4612" s="148" t="s">
        <v>328</v>
      </c>
      <c r="B4612" s="148" t="s">
        <v>329</v>
      </c>
      <c r="C4612" s="149">
        <v>136.68</v>
      </c>
      <c r="D4612" t="str">
        <f t="shared" si="148"/>
        <v>Начисление услуг 00000012264 от 30.11.2024 23:59:59</v>
      </c>
      <c r="E4612" t="str">
        <f t="shared" si="149"/>
        <v>4МР/ДУ-3/ММ-64</v>
      </c>
    </row>
    <row r="4613" spans="1:5" x14ac:dyDescent="0.3">
      <c r="A4613" s="148" t="s">
        <v>910</v>
      </c>
      <c r="B4613" s="148"/>
      <c r="C4613" s="149">
        <v>136.68</v>
      </c>
      <c r="D4613" t="str">
        <f t="shared" si="148"/>
        <v>4МР/ДУ-3/ММ-64</v>
      </c>
      <c r="E4613" t="str">
        <f t="shared" si="149"/>
        <v>л/с №0000000104521</v>
      </c>
    </row>
    <row r="4614" spans="1:5" x14ac:dyDescent="0.3">
      <c r="A4614" s="150" t="s">
        <v>694</v>
      </c>
      <c r="B4614" s="150"/>
      <c r="C4614" s="149">
        <v>136.68</v>
      </c>
      <c r="D4614" t="str">
        <f t="shared" si="148"/>
        <v>л/с №0000000104521</v>
      </c>
      <c r="E4614" t="str">
        <f t="shared" si="149"/>
        <v>Начисление услуг 00000012264 от 30.11.2024 23:59:59</v>
      </c>
    </row>
    <row r="4615" spans="1:5" x14ac:dyDescent="0.3">
      <c r="A4615" s="148" t="s">
        <v>330</v>
      </c>
      <c r="B4615" s="148" t="s">
        <v>331</v>
      </c>
      <c r="C4615" s="149">
        <v>136.68</v>
      </c>
      <c r="D4615" t="str">
        <f t="shared" si="148"/>
        <v>Начисление услуг 00000012264 от 30.11.2024 23:59:59</v>
      </c>
      <c r="E4615" t="str">
        <f t="shared" si="149"/>
        <v>4МР/ДУ-3/ММ-65</v>
      </c>
    </row>
    <row r="4616" spans="1:5" x14ac:dyDescent="0.3">
      <c r="A4616" s="148" t="s">
        <v>910</v>
      </c>
      <c r="B4616" s="148"/>
      <c r="C4616" s="149">
        <v>136.68</v>
      </c>
      <c r="D4616" t="str">
        <f t="shared" si="148"/>
        <v>4МР/ДУ-3/ММ-65</v>
      </c>
      <c r="E4616" t="str">
        <f t="shared" si="149"/>
        <v>л/с №0000000089521</v>
      </c>
    </row>
    <row r="4617" spans="1:5" x14ac:dyDescent="0.3">
      <c r="A4617" s="150" t="s">
        <v>695</v>
      </c>
      <c r="B4617" s="150"/>
      <c r="C4617" s="149">
        <v>136.68</v>
      </c>
      <c r="D4617" t="str">
        <f t="shared" si="148"/>
        <v>л/с №0000000089521</v>
      </c>
      <c r="E4617" t="str">
        <f t="shared" si="149"/>
        <v>Начисление услуг 00000012264 от 30.11.2024 23:59:59</v>
      </c>
    </row>
    <row r="4618" spans="1:5" x14ac:dyDescent="0.3">
      <c r="A4618" s="148" t="s">
        <v>332</v>
      </c>
      <c r="B4618" s="148" t="s">
        <v>333</v>
      </c>
      <c r="C4618" s="149">
        <v>136.68</v>
      </c>
      <c r="D4618" t="str">
        <f t="shared" si="148"/>
        <v>Начисление услуг 00000012264 от 30.11.2024 23:59:59</v>
      </c>
      <c r="E4618" t="str">
        <f t="shared" si="149"/>
        <v>4МР/ДУ-3/ММ-66</v>
      </c>
    </row>
    <row r="4619" spans="1:5" x14ac:dyDescent="0.3">
      <c r="A4619" s="148" t="s">
        <v>910</v>
      </c>
      <c r="B4619" s="148"/>
      <c r="C4619" s="149">
        <v>136.68</v>
      </c>
      <c r="D4619" t="str">
        <f t="shared" si="148"/>
        <v>4МР/ДУ-3/ММ-66</v>
      </c>
      <c r="E4619" t="str">
        <f t="shared" si="149"/>
        <v>л/с №0000000091693</v>
      </c>
    </row>
    <row r="4620" spans="1:5" x14ac:dyDescent="0.3">
      <c r="A4620" s="150" t="s">
        <v>696</v>
      </c>
      <c r="B4620" s="150"/>
      <c r="C4620" s="149">
        <v>136.68</v>
      </c>
      <c r="D4620" t="str">
        <f t="shared" si="148"/>
        <v>л/с №0000000091693</v>
      </c>
      <c r="E4620" t="str">
        <f t="shared" si="149"/>
        <v>Начисление услуг 00000012264 от 30.11.2024 23:59:59</v>
      </c>
    </row>
    <row r="4621" spans="1:5" x14ac:dyDescent="0.3">
      <c r="A4621" s="148" t="s">
        <v>334</v>
      </c>
      <c r="B4621" s="148" t="s">
        <v>335</v>
      </c>
      <c r="C4621" s="149">
        <v>136.68</v>
      </c>
      <c r="D4621" t="str">
        <f t="shared" si="148"/>
        <v>Начисление услуг 00000012264 от 30.11.2024 23:59:59</v>
      </c>
      <c r="E4621" t="str">
        <f t="shared" si="149"/>
        <v>4МР/ДУ-3/ММ-67</v>
      </c>
    </row>
    <row r="4622" spans="1:5" x14ac:dyDescent="0.3">
      <c r="A4622" s="148" t="s">
        <v>910</v>
      </c>
      <c r="B4622" s="148"/>
      <c r="C4622" s="149">
        <v>136.68</v>
      </c>
      <c r="D4622" t="str">
        <f t="shared" si="148"/>
        <v>4МР/ДУ-3/ММ-67</v>
      </c>
      <c r="E4622" t="str">
        <f t="shared" si="149"/>
        <v>л/с №0000000089522</v>
      </c>
    </row>
    <row r="4623" spans="1:5" x14ac:dyDescent="0.3">
      <c r="A4623" s="150" t="s">
        <v>697</v>
      </c>
      <c r="B4623" s="150"/>
      <c r="C4623" s="149">
        <v>136.68</v>
      </c>
      <c r="D4623" t="str">
        <f t="shared" si="148"/>
        <v>л/с №0000000089522</v>
      </c>
      <c r="E4623" t="str">
        <f t="shared" si="149"/>
        <v>Начисление услуг 00000012264 от 30.11.2024 23:59:59</v>
      </c>
    </row>
    <row r="4624" spans="1:5" x14ac:dyDescent="0.3">
      <c r="A4624" s="148" t="s">
        <v>336</v>
      </c>
      <c r="B4624" s="148" t="s">
        <v>337</v>
      </c>
      <c r="C4624" s="149">
        <v>136.68</v>
      </c>
      <c r="D4624" t="str">
        <f t="shared" si="148"/>
        <v>Начисление услуг 00000012264 от 30.11.2024 23:59:59</v>
      </c>
      <c r="E4624" t="str">
        <f t="shared" si="149"/>
        <v>4МР/ДУ-3/ММ-68</v>
      </c>
    </row>
    <row r="4625" spans="1:5" x14ac:dyDescent="0.3">
      <c r="A4625" s="148" t="s">
        <v>910</v>
      </c>
      <c r="B4625" s="148"/>
      <c r="C4625" s="149">
        <v>136.68</v>
      </c>
      <c r="D4625" t="str">
        <f t="shared" ref="D4625:D4688" si="150">A4626</f>
        <v>4МР/ДУ-3/ММ-68</v>
      </c>
      <c r="E4625" t="str">
        <f t="shared" ref="E4625:E4688" si="151">A4627</f>
        <v>л/с №0000000089523</v>
      </c>
    </row>
    <row r="4626" spans="1:5" x14ac:dyDescent="0.3">
      <c r="A4626" s="150" t="s">
        <v>698</v>
      </c>
      <c r="B4626" s="150"/>
      <c r="C4626" s="149">
        <v>136.68</v>
      </c>
      <c r="D4626" t="str">
        <f t="shared" si="150"/>
        <v>л/с №0000000089523</v>
      </c>
      <c r="E4626" t="str">
        <f t="shared" si="151"/>
        <v>Начисление услуг 00000012264 от 30.11.2024 23:59:59</v>
      </c>
    </row>
    <row r="4627" spans="1:5" x14ac:dyDescent="0.3">
      <c r="A4627" s="148" t="s">
        <v>338</v>
      </c>
      <c r="B4627" s="148" t="s">
        <v>339</v>
      </c>
      <c r="C4627" s="149">
        <v>136.68</v>
      </c>
      <c r="D4627" t="str">
        <f t="shared" si="150"/>
        <v>Начисление услуг 00000012264 от 30.11.2024 23:59:59</v>
      </c>
      <c r="E4627" t="str">
        <f t="shared" si="151"/>
        <v>4МР/ДУ-3/ММ-69</v>
      </c>
    </row>
    <row r="4628" spans="1:5" x14ac:dyDescent="0.3">
      <c r="A4628" s="148" t="s">
        <v>910</v>
      </c>
      <c r="B4628" s="148"/>
      <c r="C4628" s="149">
        <v>136.68</v>
      </c>
      <c r="D4628" t="str">
        <f t="shared" si="150"/>
        <v>4МР/ДУ-3/ММ-69</v>
      </c>
      <c r="E4628" t="str">
        <f t="shared" si="151"/>
        <v>л/с №0000000089485</v>
      </c>
    </row>
    <row r="4629" spans="1:5" x14ac:dyDescent="0.3">
      <c r="A4629" s="150" t="s">
        <v>699</v>
      </c>
      <c r="B4629" s="150"/>
      <c r="C4629" s="149">
        <v>136.68</v>
      </c>
      <c r="D4629" t="str">
        <f t="shared" si="150"/>
        <v>л/с №0000000089485</v>
      </c>
      <c r="E4629" t="str">
        <f t="shared" si="151"/>
        <v>Начисление услуг 00000012264 от 30.11.2024 23:59:59</v>
      </c>
    </row>
    <row r="4630" spans="1:5" x14ac:dyDescent="0.3">
      <c r="A4630" s="148" t="s">
        <v>340</v>
      </c>
      <c r="B4630" s="148" t="s">
        <v>341</v>
      </c>
      <c r="C4630" s="149">
        <v>136.68</v>
      </c>
      <c r="D4630" t="str">
        <f t="shared" si="150"/>
        <v>Начисление услуг 00000012264 от 30.11.2024 23:59:59</v>
      </c>
      <c r="E4630" t="str">
        <f t="shared" si="151"/>
        <v>4МР/ДУ-3/ММ-07</v>
      </c>
    </row>
    <row r="4631" spans="1:5" x14ac:dyDescent="0.3">
      <c r="A4631" s="148" t="s">
        <v>910</v>
      </c>
      <c r="B4631" s="148"/>
      <c r="C4631" s="149">
        <v>136.68</v>
      </c>
      <c r="D4631" t="str">
        <f t="shared" si="150"/>
        <v>4МР/ДУ-3/ММ-07</v>
      </c>
      <c r="E4631" t="str">
        <f t="shared" si="151"/>
        <v>л/с №0000000089524</v>
      </c>
    </row>
    <row r="4632" spans="1:5" x14ac:dyDescent="0.3">
      <c r="A4632" s="150" t="s">
        <v>700</v>
      </c>
      <c r="B4632" s="150"/>
      <c r="C4632" s="149">
        <v>136.68</v>
      </c>
      <c r="D4632" t="str">
        <f t="shared" si="150"/>
        <v>л/с №0000000089524</v>
      </c>
      <c r="E4632" t="str">
        <f t="shared" si="151"/>
        <v>Начисление услуг 00000012264 от 30.11.2024 23:59:59</v>
      </c>
    </row>
    <row r="4633" spans="1:5" x14ac:dyDescent="0.3">
      <c r="A4633" s="148" t="s">
        <v>342</v>
      </c>
      <c r="B4633" s="148" t="s">
        <v>343</v>
      </c>
      <c r="C4633" s="149">
        <v>136.68</v>
      </c>
      <c r="D4633" t="str">
        <f t="shared" si="150"/>
        <v>Начисление услуг 00000012264 от 30.11.2024 23:59:59</v>
      </c>
      <c r="E4633" t="str">
        <f t="shared" si="151"/>
        <v>4МР/ДУ-3/ММ-70</v>
      </c>
    </row>
    <row r="4634" spans="1:5" x14ac:dyDescent="0.3">
      <c r="A4634" s="148" t="s">
        <v>910</v>
      </c>
      <c r="B4634" s="148"/>
      <c r="C4634" s="149">
        <v>136.68</v>
      </c>
      <c r="D4634" t="str">
        <f t="shared" si="150"/>
        <v>4МР/ДУ-3/ММ-70</v>
      </c>
      <c r="E4634" t="str">
        <f t="shared" si="151"/>
        <v>л/с №0000000089525</v>
      </c>
    </row>
    <row r="4635" spans="1:5" x14ac:dyDescent="0.3">
      <c r="A4635" s="150" t="s">
        <v>701</v>
      </c>
      <c r="B4635" s="150"/>
      <c r="C4635" s="149">
        <v>136.68</v>
      </c>
      <c r="D4635" t="str">
        <f t="shared" si="150"/>
        <v>л/с №0000000089525</v>
      </c>
      <c r="E4635" t="str">
        <f t="shared" si="151"/>
        <v>Начисление услуг 00000012264 от 30.11.2024 23:59:59</v>
      </c>
    </row>
    <row r="4636" spans="1:5" x14ac:dyDescent="0.3">
      <c r="A4636" s="148" t="s">
        <v>344</v>
      </c>
      <c r="B4636" s="148" t="s">
        <v>345</v>
      </c>
      <c r="C4636" s="149">
        <v>136.68</v>
      </c>
      <c r="D4636" t="str">
        <f t="shared" si="150"/>
        <v>Начисление услуг 00000012264 от 30.11.2024 23:59:59</v>
      </c>
      <c r="E4636" t="str">
        <f t="shared" si="151"/>
        <v>4МР/ДУ-3/ММ-71</v>
      </c>
    </row>
    <row r="4637" spans="1:5" x14ac:dyDescent="0.3">
      <c r="A4637" s="148" t="s">
        <v>910</v>
      </c>
      <c r="B4637" s="148"/>
      <c r="C4637" s="149">
        <v>136.68</v>
      </c>
      <c r="D4637" t="str">
        <f t="shared" si="150"/>
        <v>4МР/ДУ-3/ММ-71</v>
      </c>
      <c r="E4637" t="str">
        <f t="shared" si="151"/>
        <v>л/с №0000000089526</v>
      </c>
    </row>
    <row r="4638" spans="1:5" x14ac:dyDescent="0.3">
      <c r="A4638" s="150" t="s">
        <v>702</v>
      </c>
      <c r="B4638" s="150"/>
      <c r="C4638" s="149">
        <v>136.68</v>
      </c>
      <c r="D4638" t="str">
        <f t="shared" si="150"/>
        <v>л/с №0000000089526</v>
      </c>
      <c r="E4638" t="str">
        <f t="shared" si="151"/>
        <v>Начисление услуг 00000012264 от 30.11.2024 23:59:59</v>
      </c>
    </row>
    <row r="4639" spans="1:5" x14ac:dyDescent="0.3">
      <c r="A4639" s="148" t="s">
        <v>346</v>
      </c>
      <c r="B4639" s="148" t="s">
        <v>347</v>
      </c>
      <c r="C4639" s="149">
        <v>136.68</v>
      </c>
      <c r="D4639" t="str">
        <f t="shared" si="150"/>
        <v>Начисление услуг 00000012264 от 30.11.2024 23:59:59</v>
      </c>
      <c r="E4639" t="str">
        <f t="shared" si="151"/>
        <v>4МР/ДУ-3/ММ-72</v>
      </c>
    </row>
    <row r="4640" spans="1:5" x14ac:dyDescent="0.3">
      <c r="A4640" s="148" t="s">
        <v>910</v>
      </c>
      <c r="B4640" s="148"/>
      <c r="C4640" s="149">
        <v>136.68</v>
      </c>
      <c r="D4640" t="str">
        <f t="shared" si="150"/>
        <v>4МР/ДУ-3/ММ-72</v>
      </c>
      <c r="E4640" t="str">
        <f t="shared" si="151"/>
        <v>л/с №0000000089527</v>
      </c>
    </row>
    <row r="4641" spans="1:5" x14ac:dyDescent="0.3">
      <c r="A4641" s="150" t="s">
        <v>703</v>
      </c>
      <c r="B4641" s="150"/>
      <c r="C4641" s="149">
        <v>136.68</v>
      </c>
      <c r="D4641" t="str">
        <f t="shared" si="150"/>
        <v>л/с №0000000089527</v>
      </c>
      <c r="E4641" t="str">
        <f t="shared" si="151"/>
        <v>Начисление услуг 00000012264 от 30.11.2024 23:59:59</v>
      </c>
    </row>
    <row r="4642" spans="1:5" x14ac:dyDescent="0.3">
      <c r="A4642" s="148" t="s">
        <v>348</v>
      </c>
      <c r="B4642" s="148" t="s">
        <v>349</v>
      </c>
      <c r="C4642" s="149">
        <v>136.68</v>
      </c>
      <c r="D4642" t="str">
        <f t="shared" si="150"/>
        <v>Начисление услуг 00000012264 от 30.11.2024 23:59:59</v>
      </c>
      <c r="E4642" t="str">
        <f t="shared" si="151"/>
        <v>4МР/ДУ-3/ММ-73</v>
      </c>
    </row>
    <row r="4643" spans="1:5" x14ac:dyDescent="0.3">
      <c r="A4643" s="148" t="s">
        <v>910</v>
      </c>
      <c r="B4643" s="148"/>
      <c r="C4643" s="149">
        <v>136.68</v>
      </c>
      <c r="D4643" t="str">
        <f t="shared" si="150"/>
        <v>4МР/ДУ-3/ММ-73</v>
      </c>
      <c r="E4643" t="str">
        <f t="shared" si="151"/>
        <v>л/с №0000000095839</v>
      </c>
    </row>
    <row r="4644" spans="1:5" x14ac:dyDescent="0.3">
      <c r="A4644" s="150" t="s">
        <v>704</v>
      </c>
      <c r="B4644" s="150"/>
      <c r="C4644" s="149">
        <v>136.68</v>
      </c>
      <c r="D4644" t="str">
        <f t="shared" si="150"/>
        <v>л/с №0000000095839</v>
      </c>
      <c r="E4644" t="str">
        <f t="shared" si="151"/>
        <v>Начисление услуг 00000012264 от 30.11.2024 23:59:59</v>
      </c>
    </row>
    <row r="4645" spans="1:5" x14ac:dyDescent="0.3">
      <c r="A4645" s="148" t="s">
        <v>350</v>
      </c>
      <c r="B4645" s="148" t="s">
        <v>351</v>
      </c>
      <c r="C4645" s="149">
        <v>136.68</v>
      </c>
      <c r="D4645" t="str">
        <f t="shared" si="150"/>
        <v>Начисление услуг 00000012264 от 30.11.2024 23:59:59</v>
      </c>
      <c r="E4645" t="str">
        <f t="shared" si="151"/>
        <v>4МР/ДУ-3-ММ-74</v>
      </c>
    </row>
    <row r="4646" spans="1:5" x14ac:dyDescent="0.3">
      <c r="A4646" s="148" t="s">
        <v>910</v>
      </c>
      <c r="B4646" s="148"/>
      <c r="C4646" s="149">
        <v>136.68</v>
      </c>
      <c r="D4646" t="str">
        <f t="shared" si="150"/>
        <v>4МР/ДУ-3-ММ-74</v>
      </c>
      <c r="E4646" t="str">
        <f t="shared" si="151"/>
        <v>л/с №0000000095841</v>
      </c>
    </row>
    <row r="4647" spans="1:5" x14ac:dyDescent="0.3">
      <c r="A4647" s="150" t="s">
        <v>705</v>
      </c>
      <c r="B4647" s="150"/>
      <c r="C4647" s="149">
        <v>136.68</v>
      </c>
      <c r="D4647" t="str">
        <f t="shared" si="150"/>
        <v>л/с №0000000095841</v>
      </c>
      <c r="E4647" t="str">
        <f t="shared" si="151"/>
        <v>Начисление услуг 00000012264 от 30.11.2024 23:59:59</v>
      </c>
    </row>
    <row r="4648" spans="1:5" x14ac:dyDescent="0.3">
      <c r="A4648" s="148" t="s">
        <v>352</v>
      </c>
      <c r="B4648" s="148" t="s">
        <v>353</v>
      </c>
      <c r="C4648" s="149">
        <v>136.68</v>
      </c>
      <c r="D4648" t="str">
        <f t="shared" si="150"/>
        <v>Начисление услуг 00000012264 от 30.11.2024 23:59:59</v>
      </c>
      <c r="E4648" t="str">
        <f t="shared" si="151"/>
        <v>4МР/ДУ-3/ММ-75</v>
      </c>
    </row>
    <row r="4649" spans="1:5" x14ac:dyDescent="0.3">
      <c r="A4649" s="148" t="s">
        <v>910</v>
      </c>
      <c r="B4649" s="148"/>
      <c r="C4649" s="149">
        <v>136.68</v>
      </c>
      <c r="D4649" t="str">
        <f t="shared" si="150"/>
        <v>4МР/ДУ-3/ММ-75</v>
      </c>
      <c r="E4649" t="str">
        <f t="shared" si="151"/>
        <v>л/с №0000001155219</v>
      </c>
    </row>
    <row r="4650" spans="1:5" x14ac:dyDescent="0.3">
      <c r="A4650" s="150" t="s">
        <v>706</v>
      </c>
      <c r="B4650" s="150"/>
      <c r="C4650" s="149">
        <v>136.68</v>
      </c>
      <c r="D4650" t="str">
        <f t="shared" si="150"/>
        <v>л/с №0000001155219</v>
      </c>
      <c r="E4650" t="str">
        <f t="shared" si="151"/>
        <v>Начисление услуг 00000012264 от 30.11.2024 23:59:59</v>
      </c>
    </row>
    <row r="4651" spans="1:5" x14ac:dyDescent="0.3">
      <c r="A4651" s="148" t="s">
        <v>355</v>
      </c>
      <c r="B4651" s="148" t="s">
        <v>354</v>
      </c>
      <c r="C4651" s="149">
        <v>136.68</v>
      </c>
      <c r="D4651" t="str">
        <f t="shared" si="150"/>
        <v>Начисление услуг 00000012264 от 30.11.2024 23:59:59</v>
      </c>
      <c r="E4651" t="str">
        <f t="shared" si="151"/>
        <v>4МР/ДУ-3/ММ-76/Втор-1</v>
      </c>
    </row>
    <row r="4652" spans="1:5" x14ac:dyDescent="0.3">
      <c r="A4652" s="148" t="s">
        <v>910</v>
      </c>
      <c r="B4652" s="148"/>
      <c r="C4652" s="149">
        <v>136.68</v>
      </c>
      <c r="D4652" t="str">
        <f t="shared" si="150"/>
        <v>4МР/ДУ-3/ММ-76/Втор-1</v>
      </c>
      <c r="E4652" t="str">
        <f t="shared" si="151"/>
        <v>л/с №0000001156142</v>
      </c>
    </row>
    <row r="4653" spans="1:5" x14ac:dyDescent="0.3">
      <c r="A4653" s="150" t="s">
        <v>707</v>
      </c>
      <c r="B4653" s="150"/>
      <c r="C4653" s="149">
        <v>136.68</v>
      </c>
      <c r="D4653" t="str">
        <f t="shared" si="150"/>
        <v>л/с №0000001156142</v>
      </c>
      <c r="E4653" t="str">
        <f t="shared" si="151"/>
        <v>Начисление услуг 00000012264 от 30.11.2024 23:59:59</v>
      </c>
    </row>
    <row r="4654" spans="1:5" x14ac:dyDescent="0.3">
      <c r="A4654" s="148" t="s">
        <v>357</v>
      </c>
      <c r="B4654" s="148" t="s">
        <v>356</v>
      </c>
      <c r="C4654" s="149">
        <v>136.68</v>
      </c>
      <c r="D4654" t="str">
        <f t="shared" si="150"/>
        <v>Начисление услуг 00000012264 от 30.11.2024 23:59:59</v>
      </c>
      <c r="E4654" t="str">
        <f t="shared" si="151"/>
        <v>4МР/ДУ-3/ММ-77/Втор</v>
      </c>
    </row>
    <row r="4655" spans="1:5" x14ac:dyDescent="0.3">
      <c r="A4655" s="148" t="s">
        <v>910</v>
      </c>
      <c r="B4655" s="148"/>
      <c r="C4655" s="149">
        <v>136.68</v>
      </c>
      <c r="D4655" t="str">
        <f t="shared" si="150"/>
        <v>4МР/ДУ-3/ММ-77/Втор</v>
      </c>
      <c r="E4655" t="str">
        <f t="shared" si="151"/>
        <v>л/с №0000000115226</v>
      </c>
    </row>
    <row r="4656" spans="1:5" x14ac:dyDescent="0.3">
      <c r="A4656" s="150" t="s">
        <v>708</v>
      </c>
      <c r="B4656" s="150"/>
      <c r="C4656" s="149">
        <v>136.68</v>
      </c>
      <c r="D4656" t="str">
        <f t="shared" si="150"/>
        <v>л/с №0000000115226</v>
      </c>
      <c r="E4656" t="str">
        <f t="shared" si="151"/>
        <v>Начисление услуг 00000012264 от 30.11.2024 23:59:59</v>
      </c>
    </row>
    <row r="4657" spans="1:5" x14ac:dyDescent="0.3">
      <c r="A4657" s="148" t="s">
        <v>358</v>
      </c>
      <c r="B4657" s="148" t="s">
        <v>359</v>
      </c>
      <c r="C4657" s="149">
        <v>54.67</v>
      </c>
      <c r="D4657" t="str">
        <f t="shared" si="150"/>
        <v>Начисление услуг 00000012264 от 30.11.2024 23:59:59</v>
      </c>
      <c r="E4657" t="str">
        <f t="shared" si="151"/>
        <v>4МР/ДУ-3/ММ-78/ВТОР1</v>
      </c>
    </row>
    <row r="4658" spans="1:5" x14ac:dyDescent="0.3">
      <c r="A4658" s="148" t="s">
        <v>910</v>
      </c>
      <c r="B4658" s="148"/>
      <c r="C4658" s="149">
        <v>136.68</v>
      </c>
      <c r="D4658" t="str">
        <f t="shared" si="150"/>
        <v>4МР/ДУ-3/ММ-78/ВТОР1</v>
      </c>
      <c r="E4658" t="str">
        <f t="shared" si="151"/>
        <v>Корректировка начислений 00000009211 от 13.12.2024 0:00:00</v>
      </c>
    </row>
    <row r="4659" spans="1:5" x14ac:dyDescent="0.3">
      <c r="A4659" s="150" t="s">
        <v>709</v>
      </c>
      <c r="B4659" s="150"/>
      <c r="C4659" s="149">
        <v>136.68</v>
      </c>
      <c r="D4659" t="str">
        <f t="shared" si="150"/>
        <v>Корректировка начислений 00000009211 от 13.12.2024 0:00:00</v>
      </c>
      <c r="E4659" t="str">
        <f t="shared" si="151"/>
        <v>4МР/ДУ-3/ММ-78/ВТОР1</v>
      </c>
    </row>
    <row r="4660" spans="1:5" x14ac:dyDescent="0.3">
      <c r="A4660" s="148" t="s">
        <v>911</v>
      </c>
      <c r="B4660" s="148"/>
      <c r="C4660" s="149">
        <v>-82.01</v>
      </c>
      <c r="D4660" t="str">
        <f t="shared" si="150"/>
        <v>4МР/ДУ-3/ММ-78/ВТОР1</v>
      </c>
      <c r="E4660" t="str">
        <f t="shared" si="151"/>
        <v>л/с №0000001159243</v>
      </c>
    </row>
    <row r="4661" spans="1:5" x14ac:dyDescent="0.3">
      <c r="A4661" s="150" t="s">
        <v>709</v>
      </c>
      <c r="B4661" s="150"/>
      <c r="C4661" s="149">
        <v>-82.01</v>
      </c>
      <c r="D4661" t="str">
        <f t="shared" si="150"/>
        <v>л/с №0000001159243</v>
      </c>
      <c r="E4661" t="str">
        <f t="shared" si="151"/>
        <v>Ввод начального сальдо 00000002314 от 13.12.2024 0:00:00</v>
      </c>
    </row>
    <row r="4662" spans="1:5" x14ac:dyDescent="0.3">
      <c r="A4662" s="148" t="s">
        <v>524</v>
      </c>
      <c r="B4662" s="148" t="s">
        <v>359</v>
      </c>
      <c r="C4662" s="149">
        <v>82.01</v>
      </c>
      <c r="D4662" t="str">
        <f t="shared" si="150"/>
        <v>Ввод начального сальдо 00000002314 от 13.12.2024 0:00:00</v>
      </c>
      <c r="E4662" t="str">
        <f t="shared" si="151"/>
        <v>МР/МР4/ДУ-3/ММ-78/ВТОР1</v>
      </c>
    </row>
    <row r="4663" spans="1:5" x14ac:dyDescent="0.3">
      <c r="A4663" s="148" t="s">
        <v>912</v>
      </c>
      <c r="B4663" s="148"/>
      <c r="C4663" s="149">
        <v>82.01</v>
      </c>
      <c r="D4663" t="str">
        <f t="shared" si="150"/>
        <v>МР/МР4/ДУ-3/ММ-78/ВТОР1</v>
      </c>
      <c r="E4663" t="str">
        <f t="shared" si="151"/>
        <v>л/с №0000000113765</v>
      </c>
    </row>
    <row r="4664" spans="1:5" x14ac:dyDescent="0.3">
      <c r="A4664" s="150" t="s">
        <v>913</v>
      </c>
      <c r="B4664" s="150"/>
      <c r="C4664" s="149">
        <v>82.01</v>
      </c>
      <c r="D4664" t="str">
        <f t="shared" si="150"/>
        <v>л/с №0000000113765</v>
      </c>
      <c r="E4664" t="str">
        <f t="shared" si="151"/>
        <v>Начисление услуг 00000012264 от 30.11.2024 23:59:59</v>
      </c>
    </row>
    <row r="4665" spans="1:5" x14ac:dyDescent="0.3">
      <c r="A4665" s="148" t="s">
        <v>360</v>
      </c>
      <c r="B4665" s="148" t="s">
        <v>361</v>
      </c>
      <c r="C4665" s="149">
        <v>136.68</v>
      </c>
      <c r="D4665" t="str">
        <f t="shared" si="150"/>
        <v>Начисление услуг 00000012264 от 30.11.2024 23:59:59</v>
      </c>
      <c r="E4665" t="str">
        <f t="shared" si="151"/>
        <v>4МР/ДУ-3/ММ-79/ВТОР</v>
      </c>
    </row>
    <row r="4666" spans="1:5" x14ac:dyDescent="0.3">
      <c r="A4666" s="148" t="s">
        <v>910</v>
      </c>
      <c r="B4666" s="148"/>
      <c r="C4666" s="149">
        <v>136.68</v>
      </c>
      <c r="D4666" t="str">
        <f t="shared" si="150"/>
        <v>4МР/ДУ-3/ММ-79/ВТОР</v>
      </c>
      <c r="E4666" t="str">
        <f t="shared" si="151"/>
        <v>л/с №0000000090694</v>
      </c>
    </row>
    <row r="4667" spans="1:5" x14ac:dyDescent="0.3">
      <c r="A4667" s="150" t="s">
        <v>710</v>
      </c>
      <c r="B4667" s="150"/>
      <c r="C4667" s="149">
        <v>136.68</v>
      </c>
      <c r="D4667" t="str">
        <f t="shared" si="150"/>
        <v>л/с №0000000090694</v>
      </c>
      <c r="E4667" t="str">
        <f t="shared" si="151"/>
        <v>Начисление услуг 00000012264 от 30.11.2024 23:59:59</v>
      </c>
    </row>
    <row r="4668" spans="1:5" x14ac:dyDescent="0.3">
      <c r="A4668" s="148" t="s">
        <v>362</v>
      </c>
      <c r="B4668" s="148" t="s">
        <v>363</v>
      </c>
      <c r="C4668" s="149">
        <v>136.68</v>
      </c>
      <c r="D4668" t="str">
        <f t="shared" si="150"/>
        <v>Начисление услуг 00000012264 от 30.11.2024 23:59:59</v>
      </c>
      <c r="E4668" t="str">
        <f t="shared" si="151"/>
        <v>4МР/ДУ-3/ММ-08</v>
      </c>
    </row>
    <row r="4669" spans="1:5" x14ac:dyDescent="0.3">
      <c r="A4669" s="148" t="s">
        <v>910</v>
      </c>
      <c r="B4669" s="148"/>
      <c r="C4669" s="149">
        <v>136.68</v>
      </c>
      <c r="D4669" t="str">
        <f t="shared" si="150"/>
        <v>4МР/ДУ-3/ММ-08</v>
      </c>
      <c r="E4669" t="str">
        <f t="shared" si="151"/>
        <v>л/с №0000000092059</v>
      </c>
    </row>
    <row r="4670" spans="1:5" x14ac:dyDescent="0.3">
      <c r="A4670" s="150" t="s">
        <v>711</v>
      </c>
      <c r="B4670" s="150"/>
      <c r="C4670" s="149">
        <v>136.68</v>
      </c>
      <c r="D4670" t="str">
        <f t="shared" si="150"/>
        <v>л/с №0000000092059</v>
      </c>
      <c r="E4670" t="str">
        <f t="shared" si="151"/>
        <v>Начисление услуг 00000012264 от 30.11.2024 23:59:59</v>
      </c>
    </row>
    <row r="4671" spans="1:5" x14ac:dyDescent="0.3">
      <c r="A4671" s="148" t="s">
        <v>364</v>
      </c>
      <c r="B4671" s="148" t="s">
        <v>365</v>
      </c>
      <c r="C4671" s="149">
        <v>136.68</v>
      </c>
      <c r="D4671" t="str">
        <f t="shared" si="150"/>
        <v>Начисление услуг 00000012264 от 30.11.2024 23:59:59</v>
      </c>
      <c r="E4671" t="str">
        <f t="shared" si="151"/>
        <v>4МР/ДУ-3/ММ-80</v>
      </c>
    </row>
    <row r="4672" spans="1:5" x14ac:dyDescent="0.3">
      <c r="A4672" s="148" t="s">
        <v>910</v>
      </c>
      <c r="B4672" s="148"/>
      <c r="C4672" s="149">
        <v>136.68</v>
      </c>
      <c r="D4672" t="str">
        <f t="shared" si="150"/>
        <v>4МР/ДУ-3/ММ-80</v>
      </c>
      <c r="E4672" t="str">
        <f t="shared" si="151"/>
        <v>л/с №0000000092183</v>
      </c>
    </row>
    <row r="4673" spans="1:5" x14ac:dyDescent="0.3">
      <c r="A4673" s="150" t="s">
        <v>712</v>
      </c>
      <c r="B4673" s="150"/>
      <c r="C4673" s="149">
        <v>136.68</v>
      </c>
      <c r="D4673" t="str">
        <f t="shared" si="150"/>
        <v>л/с №0000000092183</v>
      </c>
      <c r="E4673" t="str">
        <f t="shared" si="151"/>
        <v>Начисление услуг 00000012264 от 30.11.2024 23:59:59</v>
      </c>
    </row>
    <row r="4674" spans="1:5" x14ac:dyDescent="0.3">
      <c r="A4674" s="148" t="s">
        <v>366</v>
      </c>
      <c r="B4674" s="148" t="s">
        <v>367</v>
      </c>
      <c r="C4674" s="149">
        <v>136.68</v>
      </c>
      <c r="D4674" t="str">
        <f t="shared" si="150"/>
        <v>Начисление услуг 00000012264 от 30.11.2024 23:59:59</v>
      </c>
      <c r="E4674" t="str">
        <f t="shared" si="151"/>
        <v>4МР/ДУ-3/ММ-81</v>
      </c>
    </row>
    <row r="4675" spans="1:5" x14ac:dyDescent="0.3">
      <c r="A4675" s="148" t="s">
        <v>910</v>
      </c>
      <c r="B4675" s="148"/>
      <c r="C4675" s="149">
        <v>136.68</v>
      </c>
      <c r="D4675" t="str">
        <f t="shared" si="150"/>
        <v>4МР/ДУ-3/ММ-81</v>
      </c>
      <c r="E4675" t="str">
        <f t="shared" si="151"/>
        <v>л/с №0000000092447</v>
      </c>
    </row>
    <row r="4676" spans="1:5" x14ac:dyDescent="0.3">
      <c r="A4676" s="150" t="s">
        <v>713</v>
      </c>
      <c r="B4676" s="150"/>
      <c r="C4676" s="149">
        <v>136.68</v>
      </c>
      <c r="D4676" t="str">
        <f t="shared" si="150"/>
        <v>л/с №0000000092447</v>
      </c>
      <c r="E4676" t="str">
        <f t="shared" si="151"/>
        <v>Начисление услуг 00000012264 от 30.11.2024 23:59:59</v>
      </c>
    </row>
    <row r="4677" spans="1:5" x14ac:dyDescent="0.3">
      <c r="A4677" s="148" t="s">
        <v>368</v>
      </c>
      <c r="B4677" s="148" t="s">
        <v>369</v>
      </c>
      <c r="C4677" s="149">
        <v>136.68</v>
      </c>
      <c r="D4677" t="str">
        <f t="shared" si="150"/>
        <v>Начисление услуг 00000012264 от 30.11.2024 23:59:59</v>
      </c>
      <c r="E4677" t="str">
        <f t="shared" si="151"/>
        <v>4МР/ДУ-3/ММ-82</v>
      </c>
    </row>
    <row r="4678" spans="1:5" x14ac:dyDescent="0.3">
      <c r="A4678" s="148" t="s">
        <v>910</v>
      </c>
      <c r="B4678" s="148"/>
      <c r="C4678" s="149">
        <v>136.68</v>
      </c>
      <c r="D4678" t="str">
        <f t="shared" si="150"/>
        <v>4МР/ДУ-3/ММ-82</v>
      </c>
      <c r="E4678" t="str">
        <f t="shared" si="151"/>
        <v>л/с №0000000104285</v>
      </c>
    </row>
    <row r="4679" spans="1:5" x14ac:dyDescent="0.3">
      <c r="A4679" s="150" t="s">
        <v>714</v>
      </c>
      <c r="B4679" s="150"/>
      <c r="C4679" s="149">
        <v>136.68</v>
      </c>
      <c r="D4679" t="str">
        <f t="shared" si="150"/>
        <v>л/с №0000000104285</v>
      </c>
      <c r="E4679" t="str">
        <f t="shared" si="151"/>
        <v>Начисление услуг 00000012264 от 30.11.2024 23:59:59</v>
      </c>
    </row>
    <row r="4680" spans="1:5" x14ac:dyDescent="0.3">
      <c r="A4680" s="148" t="s">
        <v>370</v>
      </c>
      <c r="B4680" s="148" t="s">
        <v>371</v>
      </c>
      <c r="C4680" s="149">
        <v>136.68</v>
      </c>
      <c r="D4680" t="str">
        <f t="shared" si="150"/>
        <v>Начисление услуг 00000012264 от 30.11.2024 23:59:59</v>
      </c>
      <c r="E4680" t="str">
        <f t="shared" si="151"/>
        <v>4МР/ДУ-3/ММ-83</v>
      </c>
    </row>
    <row r="4681" spans="1:5" x14ac:dyDescent="0.3">
      <c r="A4681" s="148" t="s">
        <v>910</v>
      </c>
      <c r="B4681" s="148"/>
      <c r="C4681" s="149">
        <v>136.68</v>
      </c>
      <c r="D4681" t="str">
        <f t="shared" si="150"/>
        <v>4МР/ДУ-3/ММ-83</v>
      </c>
      <c r="E4681" t="str">
        <f t="shared" si="151"/>
        <v>л/с №0000000089532</v>
      </c>
    </row>
    <row r="4682" spans="1:5" x14ac:dyDescent="0.3">
      <c r="A4682" s="150" t="s">
        <v>715</v>
      </c>
      <c r="B4682" s="150"/>
      <c r="C4682" s="149">
        <v>136.68</v>
      </c>
      <c r="D4682" t="str">
        <f t="shared" si="150"/>
        <v>л/с №0000000089532</v>
      </c>
      <c r="E4682" t="str">
        <f t="shared" si="151"/>
        <v>Начисление услуг 00000012264 от 30.11.2024 23:59:59</v>
      </c>
    </row>
    <row r="4683" spans="1:5" x14ac:dyDescent="0.3">
      <c r="A4683" s="148" t="s">
        <v>372</v>
      </c>
      <c r="B4683" s="148" t="s">
        <v>373</v>
      </c>
      <c r="C4683" s="149">
        <v>136.68</v>
      </c>
      <c r="D4683" t="str">
        <f t="shared" si="150"/>
        <v>Начисление услуг 00000012264 от 30.11.2024 23:59:59</v>
      </c>
      <c r="E4683" t="str">
        <f t="shared" si="151"/>
        <v>4МР/ДУ-3/ММ-84</v>
      </c>
    </row>
    <row r="4684" spans="1:5" x14ac:dyDescent="0.3">
      <c r="A4684" s="148" t="s">
        <v>910</v>
      </c>
      <c r="B4684" s="148"/>
      <c r="C4684" s="149">
        <v>136.68</v>
      </c>
      <c r="D4684" t="str">
        <f t="shared" si="150"/>
        <v>4МР/ДУ-3/ММ-84</v>
      </c>
      <c r="E4684" t="str">
        <f t="shared" si="151"/>
        <v>л/с №0000000090503</v>
      </c>
    </row>
    <row r="4685" spans="1:5" x14ac:dyDescent="0.3">
      <c r="A4685" s="150" t="s">
        <v>716</v>
      </c>
      <c r="B4685" s="150"/>
      <c r="C4685" s="149">
        <v>136.68</v>
      </c>
      <c r="D4685" t="str">
        <f t="shared" si="150"/>
        <v>л/с №0000000090503</v>
      </c>
      <c r="E4685" t="str">
        <f t="shared" si="151"/>
        <v>Начисление услуг 00000012264 от 30.11.2024 23:59:59</v>
      </c>
    </row>
    <row r="4686" spans="1:5" x14ac:dyDescent="0.3">
      <c r="A4686" s="148" t="s">
        <v>374</v>
      </c>
      <c r="B4686" s="148" t="s">
        <v>375</v>
      </c>
      <c r="C4686" s="149">
        <v>136.68</v>
      </c>
      <c r="D4686" t="str">
        <f t="shared" si="150"/>
        <v>Начисление услуг 00000012264 от 30.11.2024 23:59:59</v>
      </c>
      <c r="E4686" t="str">
        <f t="shared" si="151"/>
        <v>4МР/ДУ-3/ММ-85</v>
      </c>
    </row>
    <row r="4687" spans="1:5" x14ac:dyDescent="0.3">
      <c r="A4687" s="148" t="s">
        <v>910</v>
      </c>
      <c r="B4687" s="148"/>
      <c r="C4687" s="149">
        <v>136.68</v>
      </c>
      <c r="D4687" t="str">
        <f t="shared" si="150"/>
        <v>4МР/ДУ-3/ММ-85</v>
      </c>
      <c r="E4687" t="str">
        <f t="shared" si="151"/>
        <v>л/с №0000000090504</v>
      </c>
    </row>
    <row r="4688" spans="1:5" x14ac:dyDescent="0.3">
      <c r="A4688" s="150" t="s">
        <v>717</v>
      </c>
      <c r="B4688" s="150"/>
      <c r="C4688" s="149">
        <v>136.68</v>
      </c>
      <c r="D4688" t="str">
        <f t="shared" si="150"/>
        <v>л/с №0000000090504</v>
      </c>
      <c r="E4688" t="str">
        <f t="shared" si="151"/>
        <v>Начисление услуг 00000012264 от 30.11.2024 23:59:59</v>
      </c>
    </row>
    <row r="4689" spans="1:5" x14ac:dyDescent="0.3">
      <c r="A4689" s="148" t="s">
        <v>376</v>
      </c>
      <c r="B4689" s="148" t="s">
        <v>377</v>
      </c>
      <c r="C4689" s="149">
        <v>136.68</v>
      </c>
      <c r="D4689" t="str">
        <f t="shared" ref="D4689:D4752" si="152">A4690</f>
        <v>Начисление услуг 00000012264 от 30.11.2024 23:59:59</v>
      </c>
      <c r="E4689" t="str">
        <f t="shared" ref="E4689:E4752" si="153">A4691</f>
        <v>4МР/ДУ-3/ММ-86</v>
      </c>
    </row>
    <row r="4690" spans="1:5" x14ac:dyDescent="0.3">
      <c r="A4690" s="148" t="s">
        <v>910</v>
      </c>
      <c r="B4690" s="148"/>
      <c r="C4690" s="149">
        <v>136.68</v>
      </c>
      <c r="D4690" t="str">
        <f t="shared" si="152"/>
        <v>4МР/ДУ-3/ММ-86</v>
      </c>
      <c r="E4690" t="str">
        <f t="shared" si="153"/>
        <v>л/с №0000000089533</v>
      </c>
    </row>
    <row r="4691" spans="1:5" x14ac:dyDescent="0.3">
      <c r="A4691" s="150" t="s">
        <v>718</v>
      </c>
      <c r="B4691" s="150"/>
      <c r="C4691" s="149">
        <v>136.68</v>
      </c>
      <c r="D4691" t="str">
        <f t="shared" si="152"/>
        <v>л/с №0000000089533</v>
      </c>
      <c r="E4691" t="str">
        <f t="shared" si="153"/>
        <v>Начисление услуг 00000012264 от 30.11.2024 23:59:59</v>
      </c>
    </row>
    <row r="4692" spans="1:5" x14ac:dyDescent="0.3">
      <c r="A4692" s="148" t="s">
        <v>378</v>
      </c>
      <c r="B4692" s="148" t="s">
        <v>379</v>
      </c>
      <c r="C4692" s="149">
        <v>136.68</v>
      </c>
      <c r="D4692" t="str">
        <f t="shared" si="152"/>
        <v>Начисление услуг 00000012264 от 30.11.2024 23:59:59</v>
      </c>
      <c r="E4692" t="str">
        <f t="shared" si="153"/>
        <v>4МР/ДУ-3/ММ-87</v>
      </c>
    </row>
    <row r="4693" spans="1:5" x14ac:dyDescent="0.3">
      <c r="A4693" s="148" t="s">
        <v>910</v>
      </c>
      <c r="B4693" s="148"/>
      <c r="C4693" s="149">
        <v>136.68</v>
      </c>
      <c r="D4693" t="str">
        <f t="shared" si="152"/>
        <v>4МР/ДУ-3/ММ-87</v>
      </c>
      <c r="E4693" t="str">
        <f t="shared" si="153"/>
        <v>л/с №0000000130348</v>
      </c>
    </row>
    <row r="4694" spans="1:5" x14ac:dyDescent="0.3">
      <c r="A4694" s="150" t="s">
        <v>719</v>
      </c>
      <c r="B4694" s="150"/>
      <c r="C4694" s="149">
        <v>136.68</v>
      </c>
      <c r="D4694" t="str">
        <f t="shared" si="152"/>
        <v>л/с №0000000130348</v>
      </c>
      <c r="E4694" t="str">
        <f t="shared" si="153"/>
        <v>Начисление услуг 00000012264 от 30.11.2024 23:59:59</v>
      </c>
    </row>
    <row r="4695" spans="1:5" x14ac:dyDescent="0.3">
      <c r="A4695" s="148" t="s">
        <v>380</v>
      </c>
      <c r="B4695" s="148" t="s">
        <v>381</v>
      </c>
      <c r="C4695" s="149">
        <v>136.68</v>
      </c>
      <c r="D4695" t="str">
        <f t="shared" si="152"/>
        <v>Начисление услуг 00000012264 от 30.11.2024 23:59:59</v>
      </c>
      <c r="E4695" t="str">
        <f t="shared" si="153"/>
        <v>МР/ДУ-3/ММ-88</v>
      </c>
    </row>
    <row r="4696" spans="1:5" x14ac:dyDescent="0.3">
      <c r="A4696" s="148" t="s">
        <v>910</v>
      </c>
      <c r="B4696" s="148"/>
      <c r="C4696" s="149">
        <v>136.68</v>
      </c>
      <c r="D4696" t="str">
        <f t="shared" si="152"/>
        <v>МР/ДУ-3/ММ-88</v>
      </c>
      <c r="E4696" t="str">
        <f t="shared" si="153"/>
        <v>л/с №0000000092365</v>
      </c>
    </row>
    <row r="4697" spans="1:5" x14ac:dyDescent="0.3">
      <c r="A4697" s="150" t="s">
        <v>720</v>
      </c>
      <c r="B4697" s="150"/>
      <c r="C4697" s="149">
        <v>136.68</v>
      </c>
      <c r="D4697" t="str">
        <f t="shared" si="152"/>
        <v>л/с №0000000092365</v>
      </c>
      <c r="E4697" t="str">
        <f t="shared" si="153"/>
        <v>Начисление услуг 00000012264 от 30.11.2024 23:59:59</v>
      </c>
    </row>
    <row r="4698" spans="1:5" x14ac:dyDescent="0.3">
      <c r="A4698" s="148" t="s">
        <v>382</v>
      </c>
      <c r="B4698" s="148" t="s">
        <v>383</v>
      </c>
      <c r="C4698" s="149">
        <v>136.68</v>
      </c>
      <c r="D4698" t="str">
        <f t="shared" si="152"/>
        <v>Начисление услуг 00000012264 от 30.11.2024 23:59:59</v>
      </c>
      <c r="E4698" t="str">
        <f t="shared" si="153"/>
        <v>4МР/ДУ-3/ММ-89</v>
      </c>
    </row>
    <row r="4699" spans="1:5" x14ac:dyDescent="0.3">
      <c r="A4699" s="148" t="s">
        <v>910</v>
      </c>
      <c r="B4699" s="148"/>
      <c r="C4699" s="149">
        <v>136.68</v>
      </c>
      <c r="D4699" t="str">
        <f t="shared" si="152"/>
        <v>4МР/ДУ-3/ММ-89</v>
      </c>
      <c r="E4699" t="str">
        <f t="shared" si="153"/>
        <v>л/с №0000000089486</v>
      </c>
    </row>
    <row r="4700" spans="1:5" x14ac:dyDescent="0.3">
      <c r="A4700" s="150" t="s">
        <v>721</v>
      </c>
      <c r="B4700" s="150"/>
      <c r="C4700" s="149">
        <v>136.68</v>
      </c>
      <c r="D4700" t="str">
        <f t="shared" si="152"/>
        <v>л/с №0000000089486</v>
      </c>
      <c r="E4700" t="str">
        <f t="shared" si="153"/>
        <v>Начисление услуг 00000012264 от 30.11.2024 23:59:59</v>
      </c>
    </row>
    <row r="4701" spans="1:5" x14ac:dyDescent="0.3">
      <c r="A4701" s="148" t="s">
        <v>384</v>
      </c>
      <c r="B4701" s="148" t="s">
        <v>385</v>
      </c>
      <c r="C4701" s="149">
        <v>136.68</v>
      </c>
      <c r="D4701" t="str">
        <f t="shared" si="152"/>
        <v>Начисление услуг 00000012264 от 30.11.2024 23:59:59</v>
      </c>
      <c r="E4701" t="str">
        <f t="shared" si="153"/>
        <v>4МР/ДУ-3/ММ-09</v>
      </c>
    </row>
    <row r="4702" spans="1:5" x14ac:dyDescent="0.3">
      <c r="A4702" s="148" t="s">
        <v>910</v>
      </c>
      <c r="B4702" s="148"/>
      <c r="C4702" s="149">
        <v>136.68</v>
      </c>
      <c r="D4702" t="str">
        <f t="shared" si="152"/>
        <v>4МР/ДУ-3/ММ-09</v>
      </c>
      <c r="E4702" t="str">
        <f t="shared" si="153"/>
        <v>л/с №0000000089534</v>
      </c>
    </row>
    <row r="4703" spans="1:5" x14ac:dyDescent="0.3">
      <c r="A4703" s="150" t="s">
        <v>722</v>
      </c>
      <c r="B4703" s="150"/>
      <c r="C4703" s="149">
        <v>136.68</v>
      </c>
      <c r="D4703" t="str">
        <f t="shared" si="152"/>
        <v>л/с №0000000089534</v>
      </c>
      <c r="E4703" t="str">
        <f t="shared" si="153"/>
        <v>Начисление услуг 00000012264 от 30.11.2024 23:59:59</v>
      </c>
    </row>
    <row r="4704" spans="1:5" x14ac:dyDescent="0.3">
      <c r="A4704" s="148" t="s">
        <v>386</v>
      </c>
      <c r="B4704" s="148" t="s">
        <v>387</v>
      </c>
      <c r="C4704" s="149">
        <v>136.68</v>
      </c>
      <c r="D4704" t="str">
        <f t="shared" si="152"/>
        <v>Начисление услуг 00000012264 от 30.11.2024 23:59:59</v>
      </c>
      <c r="E4704" t="str">
        <f t="shared" si="153"/>
        <v>4МР/ДУ-3/ММ-90</v>
      </c>
    </row>
    <row r="4705" spans="1:5" x14ac:dyDescent="0.3">
      <c r="A4705" s="148" t="s">
        <v>910</v>
      </c>
      <c r="B4705" s="148"/>
      <c r="C4705" s="149">
        <v>136.68</v>
      </c>
      <c r="D4705" t="str">
        <f t="shared" si="152"/>
        <v>4МР/ДУ-3/ММ-90</v>
      </c>
      <c r="E4705" t="str">
        <f t="shared" si="153"/>
        <v>л/с №0000000147063</v>
      </c>
    </row>
    <row r="4706" spans="1:5" x14ac:dyDescent="0.3">
      <c r="A4706" s="150" t="s">
        <v>723</v>
      </c>
      <c r="B4706" s="150"/>
      <c r="C4706" s="149">
        <v>136.68</v>
      </c>
      <c r="D4706" t="str">
        <f t="shared" si="152"/>
        <v>л/с №0000000147063</v>
      </c>
      <c r="E4706" t="str">
        <f t="shared" si="153"/>
        <v>Начисление услуг 00000012264 от 30.11.2024 23:59:59</v>
      </c>
    </row>
    <row r="4707" spans="1:5" x14ac:dyDescent="0.3">
      <c r="A4707" s="148" t="s">
        <v>388</v>
      </c>
      <c r="B4707" s="148" t="s">
        <v>389</v>
      </c>
      <c r="C4707" s="149">
        <v>136.68</v>
      </c>
      <c r="D4707" t="str">
        <f t="shared" si="152"/>
        <v>Начисление услуг 00000012264 от 30.11.2024 23:59:59</v>
      </c>
      <c r="E4707" t="str">
        <f t="shared" si="153"/>
        <v>4МР/ДУ-3/ММ-91/ВТОР</v>
      </c>
    </row>
    <row r="4708" spans="1:5" x14ac:dyDescent="0.3">
      <c r="A4708" s="148" t="s">
        <v>910</v>
      </c>
      <c r="B4708" s="148"/>
      <c r="C4708" s="149">
        <v>136.68</v>
      </c>
      <c r="D4708" t="str">
        <f t="shared" si="152"/>
        <v>4МР/ДУ-3/ММ-91/ВТОР</v>
      </c>
      <c r="E4708" t="str">
        <f t="shared" si="153"/>
        <v>л/с №0000000089535</v>
      </c>
    </row>
    <row r="4709" spans="1:5" x14ac:dyDescent="0.3">
      <c r="A4709" s="150" t="s">
        <v>724</v>
      </c>
      <c r="B4709" s="150"/>
      <c r="C4709" s="149">
        <v>136.68</v>
      </c>
      <c r="D4709" t="str">
        <f t="shared" si="152"/>
        <v>л/с №0000000089535</v>
      </c>
      <c r="E4709" t="str">
        <f t="shared" si="153"/>
        <v>Начисление услуг 00000012264 от 30.11.2024 23:59:59</v>
      </c>
    </row>
    <row r="4710" spans="1:5" x14ac:dyDescent="0.3">
      <c r="A4710" s="148" t="s">
        <v>390</v>
      </c>
      <c r="B4710" s="148" t="s">
        <v>391</v>
      </c>
      <c r="C4710" s="149">
        <v>136.68</v>
      </c>
      <c r="D4710" t="str">
        <f t="shared" si="152"/>
        <v>Начисление услуг 00000012264 от 30.11.2024 23:59:59</v>
      </c>
      <c r="E4710" t="str">
        <f t="shared" si="153"/>
        <v>4МР/ДУ-3/ММ-92</v>
      </c>
    </row>
    <row r="4711" spans="1:5" x14ac:dyDescent="0.3">
      <c r="A4711" s="148" t="s">
        <v>910</v>
      </c>
      <c r="B4711" s="148"/>
      <c r="C4711" s="149">
        <v>136.68</v>
      </c>
      <c r="D4711" t="str">
        <f t="shared" si="152"/>
        <v>4МР/ДУ-3/ММ-92</v>
      </c>
      <c r="E4711" t="str">
        <f t="shared" si="153"/>
        <v>л/с №0000000089536</v>
      </c>
    </row>
    <row r="4712" spans="1:5" x14ac:dyDescent="0.3">
      <c r="A4712" s="150" t="s">
        <v>725</v>
      </c>
      <c r="B4712" s="150"/>
      <c r="C4712" s="149">
        <v>136.68</v>
      </c>
      <c r="D4712" t="str">
        <f t="shared" si="152"/>
        <v>л/с №0000000089536</v>
      </c>
      <c r="E4712" t="str">
        <f t="shared" si="153"/>
        <v>Начисление услуг 00000012264 от 30.11.2024 23:59:59</v>
      </c>
    </row>
    <row r="4713" spans="1:5" x14ac:dyDescent="0.3">
      <c r="A4713" s="148" t="s">
        <v>392</v>
      </c>
      <c r="B4713" s="148" t="s">
        <v>393</v>
      </c>
      <c r="C4713" s="149">
        <v>136.68</v>
      </c>
      <c r="D4713" t="str">
        <f t="shared" si="152"/>
        <v>Начисление услуг 00000012264 от 30.11.2024 23:59:59</v>
      </c>
      <c r="E4713" t="str">
        <f t="shared" si="153"/>
        <v>4МР/ДУ-3/ММ-93</v>
      </c>
    </row>
    <row r="4714" spans="1:5" x14ac:dyDescent="0.3">
      <c r="A4714" s="148" t="s">
        <v>910</v>
      </c>
      <c r="B4714" s="148"/>
      <c r="C4714" s="149">
        <v>136.68</v>
      </c>
      <c r="D4714" t="str">
        <f t="shared" si="152"/>
        <v>4МР/ДУ-3/ММ-93</v>
      </c>
      <c r="E4714" t="str">
        <f t="shared" si="153"/>
        <v>л/с №0000000104546</v>
      </c>
    </row>
    <row r="4715" spans="1:5" x14ac:dyDescent="0.3">
      <c r="A4715" s="150" t="s">
        <v>726</v>
      </c>
      <c r="B4715" s="150"/>
      <c r="C4715" s="149">
        <v>136.68</v>
      </c>
      <c r="D4715" t="str">
        <f t="shared" si="152"/>
        <v>л/с №0000000104546</v>
      </c>
      <c r="E4715" t="str">
        <f t="shared" si="153"/>
        <v>Начисление услуг 00000012264 от 30.11.2024 23:59:59</v>
      </c>
    </row>
    <row r="4716" spans="1:5" x14ac:dyDescent="0.3">
      <c r="A4716" s="148" t="s">
        <v>394</v>
      </c>
      <c r="B4716" s="148" t="s">
        <v>395</v>
      </c>
      <c r="C4716" s="149">
        <v>136.68</v>
      </c>
      <c r="D4716" t="str">
        <f t="shared" si="152"/>
        <v>Начисление услуг 00000012264 от 30.11.2024 23:59:59</v>
      </c>
      <c r="E4716" t="str">
        <f t="shared" si="153"/>
        <v>4МР/ДУ-3/ММ-94</v>
      </c>
    </row>
    <row r="4717" spans="1:5" x14ac:dyDescent="0.3">
      <c r="A4717" s="148" t="s">
        <v>910</v>
      </c>
      <c r="B4717" s="148"/>
      <c r="C4717" s="149">
        <v>136.68</v>
      </c>
      <c r="D4717" t="str">
        <f t="shared" si="152"/>
        <v>4МР/ДУ-3/ММ-94</v>
      </c>
      <c r="E4717" t="str">
        <f t="shared" si="153"/>
        <v>л/с №0000000095977</v>
      </c>
    </row>
    <row r="4718" spans="1:5" x14ac:dyDescent="0.3">
      <c r="A4718" s="150" t="s">
        <v>727</v>
      </c>
      <c r="B4718" s="150"/>
      <c r="C4718" s="149">
        <v>136.68</v>
      </c>
      <c r="D4718" t="str">
        <f t="shared" si="152"/>
        <v>л/с №0000000095977</v>
      </c>
      <c r="E4718" t="str">
        <f t="shared" si="153"/>
        <v>Начисление услуг 00000012264 от 30.11.2024 23:59:59</v>
      </c>
    </row>
    <row r="4719" spans="1:5" x14ac:dyDescent="0.3">
      <c r="A4719" s="148" t="s">
        <v>396</v>
      </c>
      <c r="B4719" s="148" t="s">
        <v>397</v>
      </c>
      <c r="C4719" s="149">
        <v>136.68</v>
      </c>
      <c r="D4719" t="str">
        <f t="shared" si="152"/>
        <v>Начисление услуг 00000012264 от 30.11.2024 23:59:59</v>
      </c>
      <c r="E4719" t="str">
        <f t="shared" si="153"/>
        <v>4МР/ДУ-3/ММ-95/ВТОР</v>
      </c>
    </row>
    <row r="4720" spans="1:5" x14ac:dyDescent="0.3">
      <c r="A4720" s="148" t="s">
        <v>910</v>
      </c>
      <c r="B4720" s="148"/>
      <c r="C4720" s="149">
        <v>136.68</v>
      </c>
      <c r="D4720" t="str">
        <f t="shared" si="152"/>
        <v>4МР/ДУ-3/ММ-95/ВТОР</v>
      </c>
      <c r="E4720" t="str">
        <f t="shared" si="153"/>
        <v>л/с №0000000093924</v>
      </c>
    </row>
    <row r="4721" spans="1:5" x14ac:dyDescent="0.3">
      <c r="A4721" s="150" t="s">
        <v>728</v>
      </c>
      <c r="B4721" s="150"/>
      <c r="C4721" s="149">
        <v>136.68</v>
      </c>
      <c r="D4721" t="str">
        <f t="shared" si="152"/>
        <v>л/с №0000000093924</v>
      </c>
      <c r="E4721" t="str">
        <f t="shared" si="153"/>
        <v>Начисление услуг 00000012264 от 30.11.2024 23:59:59</v>
      </c>
    </row>
    <row r="4722" spans="1:5" x14ac:dyDescent="0.3">
      <c r="A4722" s="148" t="s">
        <v>398</v>
      </c>
      <c r="B4722" s="148" t="s">
        <v>399</v>
      </c>
      <c r="C4722" s="149">
        <v>34.94</v>
      </c>
      <c r="D4722" t="str">
        <f t="shared" si="152"/>
        <v>Начисление услуг 00000012264 от 30.11.2024 23:59:59</v>
      </c>
      <c r="E4722" t="str">
        <f t="shared" si="153"/>
        <v>4МР/ДУ-3/КЛ-10</v>
      </c>
    </row>
    <row r="4723" spans="1:5" x14ac:dyDescent="0.3">
      <c r="A4723" s="148" t="s">
        <v>910</v>
      </c>
      <c r="B4723" s="148"/>
      <c r="C4723" s="149">
        <v>34.94</v>
      </c>
      <c r="D4723" t="str">
        <f t="shared" si="152"/>
        <v>4МР/ДУ-3/КЛ-10</v>
      </c>
      <c r="E4723" t="str">
        <f t="shared" si="153"/>
        <v>л/с №0000000093925</v>
      </c>
    </row>
    <row r="4724" spans="1:5" x14ac:dyDescent="0.3">
      <c r="A4724" s="150" t="s">
        <v>729</v>
      </c>
      <c r="B4724" s="150"/>
      <c r="C4724" s="149">
        <v>34.94</v>
      </c>
      <c r="D4724" t="str">
        <f t="shared" si="152"/>
        <v>л/с №0000000093925</v>
      </c>
      <c r="E4724" t="str">
        <f t="shared" si="153"/>
        <v>Начисление услуг 00000012264 от 30.11.2024 23:59:59</v>
      </c>
    </row>
    <row r="4725" spans="1:5" x14ac:dyDescent="0.3">
      <c r="A4725" s="148" t="s">
        <v>400</v>
      </c>
      <c r="B4725" s="148" t="s">
        <v>401</v>
      </c>
      <c r="C4725" s="149">
        <v>34.94</v>
      </c>
      <c r="D4725" t="str">
        <f t="shared" si="152"/>
        <v>Начисление услуг 00000012264 от 30.11.2024 23:59:59</v>
      </c>
      <c r="E4725" t="str">
        <f t="shared" si="153"/>
        <v>4МР/ДУ-3/КЛ-11</v>
      </c>
    </row>
    <row r="4726" spans="1:5" x14ac:dyDescent="0.3">
      <c r="A4726" s="148" t="s">
        <v>910</v>
      </c>
      <c r="B4726" s="148"/>
      <c r="C4726" s="149">
        <v>34.94</v>
      </c>
      <c r="D4726" t="str">
        <f t="shared" si="152"/>
        <v>4МР/ДУ-3/КЛ-11</v>
      </c>
      <c r="E4726" t="str">
        <f t="shared" si="153"/>
        <v>л/с №0000000093705</v>
      </c>
    </row>
    <row r="4727" spans="1:5" x14ac:dyDescent="0.3">
      <c r="A4727" s="150" t="s">
        <v>730</v>
      </c>
      <c r="B4727" s="150"/>
      <c r="C4727" s="149">
        <v>34.94</v>
      </c>
      <c r="D4727" t="str">
        <f t="shared" si="152"/>
        <v>л/с №0000000093705</v>
      </c>
      <c r="E4727" t="str">
        <f t="shared" si="153"/>
        <v>Начисление услуг 00000012264 от 30.11.2024 23:59:59</v>
      </c>
    </row>
    <row r="4728" spans="1:5" x14ac:dyDescent="0.3">
      <c r="A4728" s="148" t="s">
        <v>402</v>
      </c>
      <c r="B4728" s="148" t="s">
        <v>403</v>
      </c>
      <c r="C4728" s="149">
        <v>34.94</v>
      </c>
      <c r="D4728" t="str">
        <f t="shared" si="152"/>
        <v>Начисление услуг 00000012264 от 30.11.2024 23:59:59</v>
      </c>
      <c r="E4728" t="str">
        <f t="shared" si="153"/>
        <v>4МР/ДУ-3/КЛ-12</v>
      </c>
    </row>
    <row r="4729" spans="1:5" x14ac:dyDescent="0.3">
      <c r="A4729" s="148" t="s">
        <v>910</v>
      </c>
      <c r="B4729" s="148"/>
      <c r="C4729" s="149">
        <v>34.94</v>
      </c>
      <c r="D4729" t="str">
        <f t="shared" si="152"/>
        <v>4МР/ДУ-3/КЛ-12</v>
      </c>
      <c r="E4729" t="str">
        <f t="shared" si="153"/>
        <v>л/с №0000000094407</v>
      </c>
    </row>
    <row r="4730" spans="1:5" x14ac:dyDescent="0.3">
      <c r="A4730" s="150" t="s">
        <v>731</v>
      </c>
      <c r="B4730" s="150"/>
      <c r="C4730" s="149">
        <v>34.94</v>
      </c>
      <c r="D4730" t="str">
        <f t="shared" si="152"/>
        <v>л/с №0000000094407</v>
      </c>
      <c r="E4730" t="str">
        <f t="shared" si="153"/>
        <v>Начисление услуг 00000012264 от 30.11.2024 23:59:59</v>
      </c>
    </row>
    <row r="4731" spans="1:5" x14ac:dyDescent="0.3">
      <c r="A4731" s="148" t="s">
        <v>404</v>
      </c>
      <c r="B4731" s="148" t="s">
        <v>405</v>
      </c>
      <c r="C4731" s="149">
        <v>34.94</v>
      </c>
      <c r="D4731" t="str">
        <f t="shared" si="152"/>
        <v>Начисление услуг 00000012264 от 30.11.2024 23:59:59</v>
      </c>
      <c r="E4731" t="str">
        <f t="shared" si="153"/>
        <v>4МР/ДУ-3/КЛ-13</v>
      </c>
    </row>
    <row r="4732" spans="1:5" x14ac:dyDescent="0.3">
      <c r="A4732" s="148" t="s">
        <v>910</v>
      </c>
      <c r="B4732" s="148"/>
      <c r="C4732" s="149">
        <v>34.94</v>
      </c>
      <c r="D4732" t="str">
        <f t="shared" si="152"/>
        <v>4МР/ДУ-3/КЛ-13</v>
      </c>
      <c r="E4732" t="str">
        <f t="shared" si="153"/>
        <v>л/с №0000000094848</v>
      </c>
    </row>
    <row r="4733" spans="1:5" x14ac:dyDescent="0.3">
      <c r="A4733" s="150" t="s">
        <v>732</v>
      </c>
      <c r="B4733" s="150"/>
      <c r="C4733" s="149">
        <v>34.94</v>
      </c>
      <c r="D4733" t="str">
        <f t="shared" si="152"/>
        <v>л/с №0000000094848</v>
      </c>
      <c r="E4733" t="str">
        <f t="shared" si="153"/>
        <v>Начисление услуг 00000012264 от 30.11.2024 23:59:59</v>
      </c>
    </row>
    <row r="4734" spans="1:5" x14ac:dyDescent="0.3">
      <c r="A4734" s="148" t="s">
        <v>406</v>
      </c>
      <c r="B4734" s="148" t="s">
        <v>407</v>
      </c>
      <c r="C4734" s="149">
        <v>53.44</v>
      </c>
      <c r="D4734" t="str">
        <f t="shared" si="152"/>
        <v>Начисление услуг 00000012264 от 30.11.2024 23:59:59</v>
      </c>
      <c r="E4734" t="str">
        <f t="shared" si="153"/>
        <v>4МР/ДУ-3/КЛ-14</v>
      </c>
    </row>
    <row r="4735" spans="1:5" x14ac:dyDescent="0.3">
      <c r="A4735" s="148" t="s">
        <v>910</v>
      </c>
      <c r="B4735" s="148"/>
      <c r="C4735" s="149">
        <v>53.44</v>
      </c>
      <c r="D4735" t="str">
        <f t="shared" si="152"/>
        <v>4МР/ДУ-3/КЛ-14</v>
      </c>
      <c r="E4735" t="str">
        <f t="shared" si="153"/>
        <v>л/с №0000000093699</v>
      </c>
    </row>
    <row r="4736" spans="1:5" x14ac:dyDescent="0.3">
      <c r="A4736" s="150" t="s">
        <v>733</v>
      </c>
      <c r="B4736" s="150"/>
      <c r="C4736" s="149">
        <v>53.44</v>
      </c>
      <c r="D4736" t="str">
        <f t="shared" si="152"/>
        <v>л/с №0000000093699</v>
      </c>
      <c r="E4736" t="str">
        <f t="shared" si="153"/>
        <v>Начисление услуг 00000012264 от 30.11.2024 23:59:59</v>
      </c>
    </row>
    <row r="4737" spans="1:5" x14ac:dyDescent="0.3">
      <c r="A4737" s="148" t="s">
        <v>408</v>
      </c>
      <c r="B4737" s="148" t="s">
        <v>409</v>
      </c>
      <c r="C4737" s="149">
        <v>28.77</v>
      </c>
      <c r="D4737" t="str">
        <f t="shared" si="152"/>
        <v>Начисление услуг 00000012264 от 30.11.2024 23:59:59</v>
      </c>
      <c r="E4737" t="str">
        <f t="shared" si="153"/>
        <v>4МР/ДУ-3/КЛ-15</v>
      </c>
    </row>
    <row r="4738" spans="1:5" x14ac:dyDescent="0.3">
      <c r="A4738" s="148" t="s">
        <v>910</v>
      </c>
      <c r="B4738" s="148"/>
      <c r="C4738" s="149">
        <v>28.77</v>
      </c>
      <c r="D4738" t="str">
        <f t="shared" si="152"/>
        <v>4МР/ДУ-3/КЛ-15</v>
      </c>
      <c r="E4738" t="str">
        <f t="shared" si="153"/>
        <v>л/с №0000000095818</v>
      </c>
    </row>
    <row r="4739" spans="1:5" x14ac:dyDescent="0.3">
      <c r="A4739" s="150" t="s">
        <v>734</v>
      </c>
      <c r="B4739" s="150"/>
      <c r="C4739" s="149">
        <v>28.77</v>
      </c>
      <c r="D4739" t="str">
        <f t="shared" si="152"/>
        <v>л/с №0000000095818</v>
      </c>
      <c r="E4739" t="str">
        <f t="shared" si="153"/>
        <v>Начисление услуг 00000012264 от 30.11.2024 23:59:59</v>
      </c>
    </row>
    <row r="4740" spans="1:5" x14ac:dyDescent="0.3">
      <c r="A4740" s="148" t="s">
        <v>410</v>
      </c>
      <c r="B4740" s="148" t="s">
        <v>411</v>
      </c>
      <c r="C4740" s="149">
        <v>27.75</v>
      </c>
      <c r="D4740" t="str">
        <f t="shared" si="152"/>
        <v>Начисление услуг 00000012264 от 30.11.2024 23:59:59</v>
      </c>
      <c r="E4740" t="str">
        <f t="shared" si="153"/>
        <v>4МР/ДУ-3/КЛ-16</v>
      </c>
    </row>
    <row r="4741" spans="1:5" x14ac:dyDescent="0.3">
      <c r="A4741" s="148" t="s">
        <v>910</v>
      </c>
      <c r="B4741" s="148"/>
      <c r="C4741" s="149">
        <v>27.75</v>
      </c>
      <c r="D4741" t="str">
        <f t="shared" si="152"/>
        <v>4МР/ДУ-3/КЛ-16</v>
      </c>
      <c r="E4741" t="str">
        <f t="shared" si="153"/>
        <v>л/с №0000000095816</v>
      </c>
    </row>
    <row r="4742" spans="1:5" x14ac:dyDescent="0.3">
      <c r="A4742" s="150" t="s">
        <v>735</v>
      </c>
      <c r="B4742" s="150"/>
      <c r="C4742" s="149">
        <v>27.75</v>
      </c>
      <c r="D4742" t="str">
        <f t="shared" si="152"/>
        <v>л/с №0000000095816</v>
      </c>
      <c r="E4742" t="str">
        <f t="shared" si="153"/>
        <v>Начисление услуг 00000012264 от 30.11.2024 23:59:59</v>
      </c>
    </row>
    <row r="4743" spans="1:5" x14ac:dyDescent="0.3">
      <c r="A4743" s="148" t="s">
        <v>412</v>
      </c>
      <c r="B4743" s="148" t="s">
        <v>413</v>
      </c>
      <c r="C4743" s="149">
        <v>27.75</v>
      </c>
      <c r="D4743" t="str">
        <f t="shared" si="152"/>
        <v>Начисление услуг 00000012264 от 30.11.2024 23:59:59</v>
      </c>
      <c r="E4743" t="str">
        <f t="shared" si="153"/>
        <v>4МР/ДУ-3/КЛ-17</v>
      </c>
    </row>
    <row r="4744" spans="1:5" x14ac:dyDescent="0.3">
      <c r="A4744" s="148" t="s">
        <v>910</v>
      </c>
      <c r="B4744" s="148"/>
      <c r="C4744" s="149">
        <v>27.75</v>
      </c>
      <c r="D4744" t="str">
        <f t="shared" si="152"/>
        <v>4МР/ДУ-3/КЛ-17</v>
      </c>
      <c r="E4744" t="str">
        <f t="shared" si="153"/>
        <v>л/с №0000000095817</v>
      </c>
    </row>
    <row r="4745" spans="1:5" x14ac:dyDescent="0.3">
      <c r="A4745" s="150" t="s">
        <v>736</v>
      </c>
      <c r="B4745" s="150"/>
      <c r="C4745" s="149">
        <v>27.75</v>
      </c>
      <c r="D4745" t="str">
        <f t="shared" si="152"/>
        <v>л/с №0000000095817</v>
      </c>
      <c r="E4745" t="str">
        <f t="shared" si="153"/>
        <v>Начисление услуг 00000012264 от 30.11.2024 23:59:59</v>
      </c>
    </row>
    <row r="4746" spans="1:5" x14ac:dyDescent="0.3">
      <c r="A4746" s="148" t="s">
        <v>414</v>
      </c>
      <c r="B4746" s="148" t="s">
        <v>415</v>
      </c>
      <c r="C4746" s="149">
        <v>26.72</v>
      </c>
      <c r="D4746" t="str">
        <f t="shared" si="152"/>
        <v>Начисление услуг 00000012264 от 30.11.2024 23:59:59</v>
      </c>
      <c r="E4746" t="str">
        <f t="shared" si="153"/>
        <v>4МР/ДУ-3/КЛ-18</v>
      </c>
    </row>
    <row r="4747" spans="1:5" x14ac:dyDescent="0.3">
      <c r="A4747" s="148" t="s">
        <v>910</v>
      </c>
      <c r="B4747" s="148"/>
      <c r="C4747" s="149">
        <v>26.72</v>
      </c>
      <c r="D4747" t="str">
        <f t="shared" si="152"/>
        <v>4МР/ДУ-3/КЛ-18</v>
      </c>
      <c r="E4747" t="str">
        <f t="shared" si="153"/>
        <v>л/с №0000000112481</v>
      </c>
    </row>
    <row r="4748" spans="1:5" x14ac:dyDescent="0.3">
      <c r="A4748" s="150" t="s">
        <v>737</v>
      </c>
      <c r="B4748" s="150"/>
      <c r="C4748" s="149">
        <v>26.72</v>
      </c>
      <c r="D4748" t="str">
        <f t="shared" si="152"/>
        <v>л/с №0000000112481</v>
      </c>
      <c r="E4748" t="str">
        <f t="shared" si="153"/>
        <v>Начисление услуг 00000012264 от 30.11.2024 23:59:59</v>
      </c>
    </row>
    <row r="4749" spans="1:5" x14ac:dyDescent="0.3">
      <c r="A4749" s="148" t="s">
        <v>416</v>
      </c>
      <c r="B4749" s="148" t="s">
        <v>417</v>
      </c>
      <c r="C4749" s="149">
        <v>22.61</v>
      </c>
      <c r="D4749" t="str">
        <f t="shared" si="152"/>
        <v>Начисление услуг 00000012264 от 30.11.2024 23:59:59</v>
      </c>
      <c r="E4749" t="str">
        <f t="shared" si="153"/>
        <v>4МР/ДУ-3/КЛ-19/ВТОР</v>
      </c>
    </row>
    <row r="4750" spans="1:5" x14ac:dyDescent="0.3">
      <c r="A4750" s="148" t="s">
        <v>910</v>
      </c>
      <c r="B4750" s="148"/>
      <c r="C4750" s="149">
        <v>22.61</v>
      </c>
      <c r="D4750" t="str">
        <f t="shared" si="152"/>
        <v>4МР/ДУ-3/КЛ-19/ВТОР</v>
      </c>
      <c r="E4750" t="str">
        <f t="shared" si="153"/>
        <v>л/с №0000000113637</v>
      </c>
    </row>
    <row r="4751" spans="1:5" x14ac:dyDescent="0.3">
      <c r="A4751" s="150" t="s">
        <v>738</v>
      </c>
      <c r="B4751" s="150"/>
      <c r="C4751" s="149">
        <v>22.61</v>
      </c>
      <c r="D4751" t="str">
        <f t="shared" si="152"/>
        <v>л/с №0000000113637</v>
      </c>
      <c r="E4751" t="str">
        <f t="shared" si="153"/>
        <v>Начисление услуг 00000012264 от 30.11.2024 23:59:59</v>
      </c>
    </row>
    <row r="4752" spans="1:5" x14ac:dyDescent="0.3">
      <c r="A4752" s="148" t="s">
        <v>418</v>
      </c>
      <c r="B4752" s="148" t="s">
        <v>419</v>
      </c>
      <c r="C4752" s="149">
        <v>53.44</v>
      </c>
      <c r="D4752" t="str">
        <f t="shared" si="152"/>
        <v>Начисление услуг 00000012264 от 30.11.2024 23:59:59</v>
      </c>
      <c r="E4752" t="str">
        <f t="shared" si="153"/>
        <v>4МР/ДУ-3/КЛ-1/ВТОР</v>
      </c>
    </row>
    <row r="4753" spans="1:5" x14ac:dyDescent="0.3">
      <c r="A4753" s="148" t="s">
        <v>910</v>
      </c>
      <c r="B4753" s="148"/>
      <c r="C4753" s="149">
        <v>53.44</v>
      </c>
      <c r="D4753" t="str">
        <f t="shared" ref="D4753:D4816" si="154">A4754</f>
        <v>4МР/ДУ-3/КЛ-1/ВТОР</v>
      </c>
      <c r="E4753" t="str">
        <f t="shared" ref="E4753:E4816" si="155">A4755</f>
        <v>л/с №0000000095423</v>
      </c>
    </row>
    <row r="4754" spans="1:5" x14ac:dyDescent="0.3">
      <c r="A4754" s="150" t="s">
        <v>739</v>
      </c>
      <c r="B4754" s="150"/>
      <c r="C4754" s="149">
        <v>53.44</v>
      </c>
      <c r="D4754" t="str">
        <f t="shared" si="154"/>
        <v>л/с №0000000095423</v>
      </c>
      <c r="E4754" t="str">
        <f t="shared" si="155"/>
        <v>Начисление услуг 00000012264 от 30.11.2024 23:59:59</v>
      </c>
    </row>
    <row r="4755" spans="1:5" x14ac:dyDescent="0.3">
      <c r="A4755" s="148" t="s">
        <v>420</v>
      </c>
      <c r="B4755" s="148" t="s">
        <v>421</v>
      </c>
      <c r="C4755" s="149">
        <v>26.72</v>
      </c>
      <c r="D4755" t="str">
        <f t="shared" si="154"/>
        <v>Начисление услуг 00000012264 от 30.11.2024 23:59:59</v>
      </c>
      <c r="E4755" t="str">
        <f t="shared" si="155"/>
        <v>4МР/ДУ-3/КЛ-20</v>
      </c>
    </row>
    <row r="4756" spans="1:5" x14ac:dyDescent="0.3">
      <c r="A4756" s="148" t="s">
        <v>910</v>
      </c>
      <c r="B4756" s="148"/>
      <c r="C4756" s="149">
        <v>26.72</v>
      </c>
      <c r="D4756" t="str">
        <f t="shared" si="154"/>
        <v>4МР/ДУ-3/КЛ-20</v>
      </c>
      <c r="E4756" t="str">
        <f t="shared" si="155"/>
        <v>л/с №0000000095844</v>
      </c>
    </row>
    <row r="4757" spans="1:5" x14ac:dyDescent="0.3">
      <c r="A4757" s="150" t="s">
        <v>740</v>
      </c>
      <c r="B4757" s="150"/>
      <c r="C4757" s="149">
        <v>26.72</v>
      </c>
      <c r="D4757" t="str">
        <f t="shared" si="154"/>
        <v>л/с №0000000095844</v>
      </c>
      <c r="E4757" t="str">
        <f t="shared" si="155"/>
        <v>Начисление услуг 00000012264 от 30.11.2024 23:59:59</v>
      </c>
    </row>
    <row r="4758" spans="1:5" x14ac:dyDescent="0.3">
      <c r="A4758" s="148" t="s">
        <v>422</v>
      </c>
      <c r="B4758" s="148" t="s">
        <v>423</v>
      </c>
      <c r="C4758" s="149">
        <v>22.61</v>
      </c>
      <c r="D4758" t="str">
        <f t="shared" si="154"/>
        <v>Начисление услуг 00000012264 от 30.11.2024 23:59:59</v>
      </c>
      <c r="E4758" t="str">
        <f t="shared" si="155"/>
        <v>4МР/ДУ-3/КЛ-21</v>
      </c>
    </row>
    <row r="4759" spans="1:5" x14ac:dyDescent="0.3">
      <c r="A4759" s="148" t="s">
        <v>910</v>
      </c>
      <c r="B4759" s="148"/>
      <c r="C4759" s="149">
        <v>22.61</v>
      </c>
      <c r="D4759" t="str">
        <f t="shared" si="154"/>
        <v>4МР/ДУ-3/КЛ-21</v>
      </c>
      <c r="E4759" t="str">
        <f t="shared" si="155"/>
        <v>л/с №0000001158875</v>
      </c>
    </row>
    <row r="4760" spans="1:5" x14ac:dyDescent="0.3">
      <c r="A4760" s="150" t="s">
        <v>741</v>
      </c>
      <c r="B4760" s="150"/>
      <c r="C4760" s="149">
        <v>22.61</v>
      </c>
      <c r="D4760" t="str">
        <f t="shared" si="154"/>
        <v>л/с №0000001158875</v>
      </c>
      <c r="E4760" t="str">
        <f t="shared" si="155"/>
        <v>Начисление услуг 00000012264 от 30.11.2024 23:59:59</v>
      </c>
    </row>
    <row r="4761" spans="1:5" x14ac:dyDescent="0.3">
      <c r="A4761" s="148" t="s">
        <v>522</v>
      </c>
      <c r="B4761" s="148" t="s">
        <v>425</v>
      </c>
      <c r="C4761" s="149">
        <v>27.75</v>
      </c>
      <c r="D4761" t="str">
        <f t="shared" si="154"/>
        <v>Начисление услуг 00000012264 от 30.11.2024 23:59:59</v>
      </c>
      <c r="E4761" t="str">
        <f t="shared" si="155"/>
        <v>4МР/ДУ-3/КЛ-22К</v>
      </c>
    </row>
    <row r="4762" spans="1:5" x14ac:dyDescent="0.3">
      <c r="A4762" s="148" t="s">
        <v>910</v>
      </c>
      <c r="B4762" s="148"/>
      <c r="C4762" s="149">
        <v>27.75</v>
      </c>
      <c r="D4762" t="str">
        <f t="shared" si="154"/>
        <v>4МР/ДУ-3/КЛ-22К</v>
      </c>
      <c r="E4762" t="str">
        <f t="shared" si="155"/>
        <v>л/с №0000001158927</v>
      </c>
    </row>
    <row r="4763" spans="1:5" x14ac:dyDescent="0.3">
      <c r="A4763" s="150" t="s">
        <v>906</v>
      </c>
      <c r="B4763" s="150"/>
      <c r="C4763" s="149">
        <v>27.75</v>
      </c>
      <c r="D4763" t="str">
        <f t="shared" si="154"/>
        <v>л/с №0000001158927</v>
      </c>
      <c r="E4763" t="str">
        <f t="shared" si="155"/>
        <v>Начисление услуг 00000012264 от 30.11.2024 23:59:59</v>
      </c>
    </row>
    <row r="4764" spans="1:5" x14ac:dyDescent="0.3">
      <c r="A4764" s="148" t="s">
        <v>523</v>
      </c>
      <c r="B4764" s="148" t="s">
        <v>427</v>
      </c>
      <c r="C4764" s="149">
        <v>48.3</v>
      </c>
      <c r="D4764" t="str">
        <f t="shared" si="154"/>
        <v>Начисление услуг 00000012264 от 30.11.2024 23:59:59</v>
      </c>
      <c r="E4764" t="str">
        <f t="shared" si="155"/>
        <v>4МР/ДУ-3/КЛ-23К</v>
      </c>
    </row>
    <row r="4765" spans="1:5" x14ac:dyDescent="0.3">
      <c r="A4765" s="148" t="s">
        <v>910</v>
      </c>
      <c r="B4765" s="148"/>
      <c r="C4765" s="149">
        <v>48.3</v>
      </c>
      <c r="D4765" t="str">
        <f t="shared" si="154"/>
        <v>4МР/ДУ-3/КЛ-23К</v>
      </c>
      <c r="E4765" t="str">
        <f t="shared" si="155"/>
        <v>л/с №0000000127524</v>
      </c>
    </row>
    <row r="4766" spans="1:5" x14ac:dyDescent="0.3">
      <c r="A4766" s="150" t="s">
        <v>907</v>
      </c>
      <c r="B4766" s="150"/>
      <c r="C4766" s="149">
        <v>48.3</v>
      </c>
      <c r="D4766" t="str">
        <f t="shared" si="154"/>
        <v>л/с №0000000127524</v>
      </c>
      <c r="E4766" t="str">
        <f t="shared" si="155"/>
        <v>Начисление услуг 00000012264 от 30.11.2024 23:59:59</v>
      </c>
    </row>
    <row r="4767" spans="1:5" x14ac:dyDescent="0.3">
      <c r="A4767" s="148" t="s">
        <v>428</v>
      </c>
      <c r="B4767" s="148" t="s">
        <v>429</v>
      </c>
      <c r="C4767" s="149">
        <v>23.64</v>
      </c>
      <c r="D4767" t="str">
        <f t="shared" si="154"/>
        <v>Начисление услуг 00000012264 от 30.11.2024 23:59:59</v>
      </c>
      <c r="E4767" t="str">
        <f t="shared" si="155"/>
        <v>4МР/ДУ-3/КЛ-24Втор-1</v>
      </c>
    </row>
    <row r="4768" spans="1:5" x14ac:dyDescent="0.3">
      <c r="A4768" s="148" t="s">
        <v>910</v>
      </c>
      <c r="B4768" s="148"/>
      <c r="C4768" s="149">
        <v>23.64</v>
      </c>
      <c r="D4768" t="str">
        <f t="shared" si="154"/>
        <v>4МР/ДУ-3/КЛ-24Втор-1</v>
      </c>
      <c r="E4768" t="str">
        <f t="shared" si="155"/>
        <v>л/с №0000000093817</v>
      </c>
    </row>
    <row r="4769" spans="1:5" x14ac:dyDescent="0.3">
      <c r="A4769" s="150" t="s">
        <v>744</v>
      </c>
      <c r="B4769" s="150"/>
      <c r="C4769" s="149">
        <v>23.64</v>
      </c>
      <c r="D4769" t="str">
        <f t="shared" si="154"/>
        <v>л/с №0000000093817</v>
      </c>
      <c r="E4769" t="str">
        <f t="shared" si="155"/>
        <v>Начисление услуг 00000012264 от 30.11.2024 23:59:59</v>
      </c>
    </row>
    <row r="4770" spans="1:5" x14ac:dyDescent="0.3">
      <c r="A4770" s="148" t="s">
        <v>430</v>
      </c>
      <c r="B4770" s="148" t="s">
        <v>431</v>
      </c>
      <c r="C4770" s="149">
        <v>28.77</v>
      </c>
      <c r="D4770" t="str">
        <f t="shared" si="154"/>
        <v>Начисление услуг 00000012264 от 30.11.2024 23:59:59</v>
      </c>
      <c r="E4770" t="str">
        <f t="shared" si="155"/>
        <v>4МР/ДУ-3/КЛ-25</v>
      </c>
    </row>
    <row r="4771" spans="1:5" x14ac:dyDescent="0.3">
      <c r="A4771" s="148" t="s">
        <v>910</v>
      </c>
      <c r="B4771" s="148"/>
      <c r="C4771" s="149">
        <v>28.77</v>
      </c>
      <c r="D4771" t="str">
        <f t="shared" si="154"/>
        <v>4МР/ДУ-3/КЛ-25</v>
      </c>
      <c r="E4771" t="str">
        <f t="shared" si="155"/>
        <v>л/с №0000000093818</v>
      </c>
    </row>
    <row r="4772" spans="1:5" x14ac:dyDescent="0.3">
      <c r="A4772" s="150" t="s">
        <v>745</v>
      </c>
      <c r="B4772" s="150"/>
      <c r="C4772" s="149">
        <v>28.77</v>
      </c>
      <c r="D4772" t="str">
        <f t="shared" si="154"/>
        <v>л/с №0000000093818</v>
      </c>
      <c r="E4772" t="str">
        <f t="shared" si="155"/>
        <v>Начисление услуг 00000012264 от 30.11.2024 23:59:59</v>
      </c>
    </row>
    <row r="4773" spans="1:5" x14ac:dyDescent="0.3">
      <c r="A4773" s="148" t="s">
        <v>432</v>
      </c>
      <c r="B4773" s="148" t="s">
        <v>433</v>
      </c>
      <c r="C4773" s="149">
        <v>28.77</v>
      </c>
      <c r="D4773" t="str">
        <f t="shared" si="154"/>
        <v>Начисление услуг 00000012264 от 30.11.2024 23:59:59</v>
      </c>
      <c r="E4773" t="str">
        <f t="shared" si="155"/>
        <v>4МР/ДУ-3/КЛ-26</v>
      </c>
    </row>
    <row r="4774" spans="1:5" x14ac:dyDescent="0.3">
      <c r="A4774" s="148" t="s">
        <v>910</v>
      </c>
      <c r="B4774" s="148"/>
      <c r="C4774" s="149">
        <v>28.77</v>
      </c>
      <c r="D4774" t="str">
        <f t="shared" si="154"/>
        <v>4МР/ДУ-3/КЛ-26</v>
      </c>
      <c r="E4774" t="str">
        <f t="shared" si="155"/>
        <v>л/с №0000000095846</v>
      </c>
    </row>
    <row r="4775" spans="1:5" x14ac:dyDescent="0.3">
      <c r="A4775" s="150" t="s">
        <v>746</v>
      </c>
      <c r="B4775" s="150"/>
      <c r="C4775" s="149">
        <v>28.77</v>
      </c>
      <c r="D4775" t="str">
        <f t="shared" si="154"/>
        <v>л/с №0000000095846</v>
      </c>
      <c r="E4775" t="str">
        <f t="shared" si="155"/>
        <v>Начисление услуг 00000012264 от 30.11.2024 23:59:59</v>
      </c>
    </row>
    <row r="4776" spans="1:5" x14ac:dyDescent="0.3">
      <c r="A4776" s="148" t="s">
        <v>434</v>
      </c>
      <c r="B4776" s="148" t="s">
        <v>435</v>
      </c>
      <c r="C4776" s="149">
        <v>46.24</v>
      </c>
      <c r="D4776" t="str">
        <f t="shared" si="154"/>
        <v>Начисление услуг 00000012264 от 30.11.2024 23:59:59</v>
      </c>
      <c r="E4776" t="str">
        <f t="shared" si="155"/>
        <v>4МР/ДУ-3/КЛ-27</v>
      </c>
    </row>
    <row r="4777" spans="1:5" x14ac:dyDescent="0.3">
      <c r="A4777" s="148" t="s">
        <v>910</v>
      </c>
      <c r="B4777" s="148"/>
      <c r="C4777" s="149">
        <v>46.24</v>
      </c>
      <c r="D4777" t="str">
        <f t="shared" si="154"/>
        <v>4МР/ДУ-3/КЛ-27</v>
      </c>
      <c r="E4777" t="str">
        <f t="shared" si="155"/>
        <v>л/с №0000000094850</v>
      </c>
    </row>
    <row r="4778" spans="1:5" x14ac:dyDescent="0.3">
      <c r="A4778" s="150" t="s">
        <v>747</v>
      </c>
      <c r="B4778" s="150"/>
      <c r="C4778" s="149">
        <v>46.24</v>
      </c>
      <c r="D4778" t="str">
        <f t="shared" si="154"/>
        <v>л/с №0000000094850</v>
      </c>
      <c r="E4778" t="str">
        <f t="shared" si="155"/>
        <v>Начисление услуг 00000012264 от 30.11.2024 23:59:59</v>
      </c>
    </row>
    <row r="4779" spans="1:5" x14ac:dyDescent="0.3">
      <c r="A4779" s="148" t="s">
        <v>436</v>
      </c>
      <c r="B4779" s="148" t="s">
        <v>437</v>
      </c>
      <c r="C4779" s="149">
        <v>40.08</v>
      </c>
      <c r="D4779" t="str">
        <f t="shared" si="154"/>
        <v>Начисление услуг 00000012264 от 30.11.2024 23:59:59</v>
      </c>
      <c r="E4779" t="str">
        <f t="shared" si="155"/>
        <v>4МР/ДУ-3/КЛ-28</v>
      </c>
    </row>
    <row r="4780" spans="1:5" x14ac:dyDescent="0.3">
      <c r="A4780" s="148" t="s">
        <v>910</v>
      </c>
      <c r="B4780" s="148"/>
      <c r="C4780" s="149">
        <v>40.08</v>
      </c>
      <c r="D4780" t="str">
        <f t="shared" si="154"/>
        <v>4МР/ДУ-3/КЛ-28</v>
      </c>
      <c r="E4780" t="str">
        <f t="shared" si="155"/>
        <v>л/с №0000000093706</v>
      </c>
    </row>
    <row r="4781" spans="1:5" x14ac:dyDescent="0.3">
      <c r="A4781" s="150" t="s">
        <v>748</v>
      </c>
      <c r="B4781" s="150"/>
      <c r="C4781" s="149">
        <v>40.08</v>
      </c>
      <c r="D4781" t="str">
        <f t="shared" si="154"/>
        <v>л/с №0000000093706</v>
      </c>
      <c r="E4781" t="str">
        <f t="shared" si="155"/>
        <v>Начисление услуг 00000012264 от 30.11.2024 23:59:59</v>
      </c>
    </row>
    <row r="4782" spans="1:5" x14ac:dyDescent="0.3">
      <c r="A4782" s="148" t="s">
        <v>438</v>
      </c>
      <c r="B4782" s="148" t="s">
        <v>439</v>
      </c>
      <c r="C4782" s="149">
        <v>37</v>
      </c>
      <c r="D4782" t="str">
        <f t="shared" si="154"/>
        <v>Начисление услуг 00000012264 от 30.11.2024 23:59:59</v>
      </c>
      <c r="E4782" t="str">
        <f t="shared" si="155"/>
        <v>4МР/ДУ-3/КЛ-29</v>
      </c>
    </row>
    <row r="4783" spans="1:5" x14ac:dyDescent="0.3">
      <c r="A4783" s="148" t="s">
        <v>910</v>
      </c>
      <c r="B4783" s="148"/>
      <c r="C4783" s="149">
        <v>37</v>
      </c>
      <c r="D4783" t="str">
        <f t="shared" si="154"/>
        <v>4МР/ДУ-3/КЛ-29</v>
      </c>
      <c r="E4783" t="str">
        <f t="shared" si="155"/>
        <v>л/с №0000000093707</v>
      </c>
    </row>
    <row r="4784" spans="1:5" x14ac:dyDescent="0.3">
      <c r="A4784" s="150" t="s">
        <v>749</v>
      </c>
      <c r="B4784" s="150"/>
      <c r="C4784" s="149">
        <v>37</v>
      </c>
      <c r="D4784" t="str">
        <f t="shared" si="154"/>
        <v>л/с №0000000093707</v>
      </c>
      <c r="E4784" t="str">
        <f t="shared" si="155"/>
        <v>Начисление услуг 00000012264 от 30.11.2024 23:59:59</v>
      </c>
    </row>
    <row r="4785" spans="1:5" x14ac:dyDescent="0.3">
      <c r="A4785" s="148" t="s">
        <v>440</v>
      </c>
      <c r="B4785" s="148" t="s">
        <v>441</v>
      </c>
      <c r="C4785" s="149">
        <v>25.69</v>
      </c>
      <c r="D4785" t="str">
        <f t="shared" si="154"/>
        <v>Начисление услуг 00000012264 от 30.11.2024 23:59:59</v>
      </c>
      <c r="E4785" t="str">
        <f t="shared" si="155"/>
        <v>4МР/ДУ-3/КЛ-02</v>
      </c>
    </row>
    <row r="4786" spans="1:5" x14ac:dyDescent="0.3">
      <c r="A4786" s="148" t="s">
        <v>910</v>
      </c>
      <c r="B4786" s="148"/>
      <c r="C4786" s="149">
        <v>25.69</v>
      </c>
      <c r="D4786" t="str">
        <f t="shared" si="154"/>
        <v>4МР/ДУ-3/КЛ-02</v>
      </c>
      <c r="E4786" t="str">
        <f t="shared" si="155"/>
        <v>л/с №0000000093703</v>
      </c>
    </row>
    <row r="4787" spans="1:5" x14ac:dyDescent="0.3">
      <c r="A4787" s="150" t="s">
        <v>750</v>
      </c>
      <c r="B4787" s="150"/>
      <c r="C4787" s="149">
        <v>25.69</v>
      </c>
      <c r="D4787" t="str">
        <f t="shared" si="154"/>
        <v>л/с №0000000093703</v>
      </c>
      <c r="E4787" t="str">
        <f t="shared" si="155"/>
        <v>Начисление услуг 00000012264 от 30.11.2024 23:59:59</v>
      </c>
    </row>
    <row r="4788" spans="1:5" x14ac:dyDescent="0.3">
      <c r="A4788" s="148" t="s">
        <v>442</v>
      </c>
      <c r="B4788" s="148" t="s">
        <v>443</v>
      </c>
      <c r="C4788" s="149">
        <v>37</v>
      </c>
      <c r="D4788" t="str">
        <f t="shared" si="154"/>
        <v>Начисление услуг 00000012264 от 30.11.2024 23:59:59</v>
      </c>
      <c r="E4788" t="str">
        <f t="shared" si="155"/>
        <v>4МР/ДУ-3/КЛ-30</v>
      </c>
    </row>
    <row r="4789" spans="1:5" x14ac:dyDescent="0.3">
      <c r="A4789" s="148" t="s">
        <v>910</v>
      </c>
      <c r="B4789" s="148"/>
      <c r="C4789" s="149">
        <v>37</v>
      </c>
      <c r="D4789" t="str">
        <f t="shared" si="154"/>
        <v>4МР/ДУ-3/КЛ-30</v>
      </c>
      <c r="E4789" t="str">
        <f t="shared" si="155"/>
        <v>л/с №0000000093709</v>
      </c>
    </row>
    <row r="4790" spans="1:5" x14ac:dyDescent="0.3">
      <c r="A4790" s="150" t="s">
        <v>751</v>
      </c>
      <c r="B4790" s="150"/>
      <c r="C4790" s="149">
        <v>37</v>
      </c>
      <c r="D4790" t="str">
        <f t="shared" si="154"/>
        <v>л/с №0000000093709</v>
      </c>
      <c r="E4790" t="str">
        <f t="shared" si="155"/>
        <v>Начисление услуг 00000012264 от 30.11.2024 23:59:59</v>
      </c>
    </row>
    <row r="4791" spans="1:5" x14ac:dyDescent="0.3">
      <c r="A4791" s="148" t="s">
        <v>444</v>
      </c>
      <c r="B4791" s="148" t="s">
        <v>445</v>
      </c>
      <c r="C4791" s="149">
        <v>37</v>
      </c>
      <c r="D4791" t="str">
        <f t="shared" si="154"/>
        <v>Начисление услуг 00000012264 от 30.11.2024 23:59:59</v>
      </c>
      <c r="E4791" t="str">
        <f t="shared" si="155"/>
        <v>4МР/ДУ-3/КЛ-31</v>
      </c>
    </row>
    <row r="4792" spans="1:5" x14ac:dyDescent="0.3">
      <c r="A4792" s="148" t="s">
        <v>910</v>
      </c>
      <c r="B4792" s="148"/>
      <c r="C4792" s="149">
        <v>37</v>
      </c>
      <c r="D4792" t="str">
        <f t="shared" si="154"/>
        <v>4МР/ДУ-3/КЛ-31</v>
      </c>
      <c r="E4792" t="str">
        <f t="shared" si="155"/>
        <v>л/с №0000000093710</v>
      </c>
    </row>
    <row r="4793" spans="1:5" x14ac:dyDescent="0.3">
      <c r="A4793" s="150" t="s">
        <v>752</v>
      </c>
      <c r="B4793" s="150"/>
      <c r="C4793" s="149">
        <v>37</v>
      </c>
      <c r="D4793" t="str">
        <f t="shared" si="154"/>
        <v>л/с №0000000093710</v>
      </c>
      <c r="E4793" t="str">
        <f t="shared" si="155"/>
        <v>Начисление услуг 00000012264 от 30.11.2024 23:59:59</v>
      </c>
    </row>
    <row r="4794" spans="1:5" x14ac:dyDescent="0.3">
      <c r="A4794" s="148" t="s">
        <v>446</v>
      </c>
      <c r="B4794" s="148" t="s">
        <v>447</v>
      </c>
      <c r="C4794" s="149">
        <v>37</v>
      </c>
      <c r="D4794" t="str">
        <f t="shared" si="154"/>
        <v>Начисление услуг 00000012264 от 30.11.2024 23:59:59</v>
      </c>
      <c r="E4794" t="str">
        <f t="shared" si="155"/>
        <v>4МР/ДУ-3/КЛ-32</v>
      </c>
    </row>
    <row r="4795" spans="1:5" x14ac:dyDescent="0.3">
      <c r="A4795" s="148" t="s">
        <v>910</v>
      </c>
      <c r="B4795" s="148"/>
      <c r="C4795" s="149">
        <v>37</v>
      </c>
      <c r="D4795" t="str">
        <f t="shared" si="154"/>
        <v>4МР/ДУ-3/КЛ-32</v>
      </c>
      <c r="E4795" t="str">
        <f t="shared" si="155"/>
        <v>л/с №0000001155111</v>
      </c>
    </row>
    <row r="4796" spans="1:5" x14ac:dyDescent="0.3">
      <c r="A4796" s="150" t="s">
        <v>753</v>
      </c>
      <c r="B4796" s="150"/>
      <c r="C4796" s="149">
        <v>37</v>
      </c>
      <c r="D4796" t="str">
        <f t="shared" si="154"/>
        <v>л/с №0000001155111</v>
      </c>
      <c r="E4796" t="str">
        <f t="shared" si="155"/>
        <v>Начисление услуг 00000012264 от 30.11.2024 23:59:59</v>
      </c>
    </row>
    <row r="4797" spans="1:5" x14ac:dyDescent="0.3">
      <c r="A4797" s="148" t="s">
        <v>449</v>
      </c>
      <c r="B4797" s="148" t="s">
        <v>448</v>
      </c>
      <c r="C4797" s="149">
        <v>37</v>
      </c>
      <c r="D4797" t="str">
        <f t="shared" si="154"/>
        <v>Начисление услуг 00000012264 от 30.11.2024 23:59:59</v>
      </c>
      <c r="E4797" t="str">
        <f t="shared" si="155"/>
        <v>4МР/ДУ-3/КЛ-33/Втор-1</v>
      </c>
    </row>
    <row r="4798" spans="1:5" x14ac:dyDescent="0.3">
      <c r="A4798" s="148" t="s">
        <v>910</v>
      </c>
      <c r="B4798" s="148"/>
      <c r="C4798" s="149">
        <v>37</v>
      </c>
      <c r="D4798" t="str">
        <f t="shared" si="154"/>
        <v>4МР/ДУ-3/КЛ-33/Втор-1</v>
      </c>
      <c r="E4798" t="str">
        <f t="shared" si="155"/>
        <v>л/с №0000000094408</v>
      </c>
    </row>
    <row r="4799" spans="1:5" x14ac:dyDescent="0.3">
      <c r="A4799" s="150" t="s">
        <v>754</v>
      </c>
      <c r="B4799" s="150"/>
      <c r="C4799" s="149">
        <v>37</v>
      </c>
      <c r="D4799" t="str">
        <f t="shared" si="154"/>
        <v>л/с №0000000094408</v>
      </c>
      <c r="E4799" t="str">
        <f t="shared" si="155"/>
        <v>Начисление услуг 00000012264 от 30.11.2024 23:59:59</v>
      </c>
    </row>
    <row r="4800" spans="1:5" x14ac:dyDescent="0.3">
      <c r="A4800" s="148" t="s">
        <v>450</v>
      </c>
      <c r="B4800" s="148" t="s">
        <v>451</v>
      </c>
      <c r="C4800" s="149">
        <v>78.099999999999994</v>
      </c>
      <c r="D4800" t="str">
        <f t="shared" si="154"/>
        <v>Начисление услуг 00000012264 от 30.11.2024 23:59:59</v>
      </c>
      <c r="E4800" t="str">
        <f t="shared" si="155"/>
        <v>4МР/ДУ-3/КЛ-34</v>
      </c>
    </row>
    <row r="4801" spans="1:5" x14ac:dyDescent="0.3">
      <c r="A4801" s="148" t="s">
        <v>910</v>
      </c>
      <c r="B4801" s="148"/>
      <c r="C4801" s="149">
        <v>78.099999999999994</v>
      </c>
      <c r="D4801" t="str">
        <f t="shared" si="154"/>
        <v>4МР/ДУ-3/КЛ-34</v>
      </c>
      <c r="E4801" t="str">
        <f t="shared" si="155"/>
        <v>л/с №0000000093695</v>
      </c>
    </row>
    <row r="4802" spans="1:5" x14ac:dyDescent="0.3">
      <c r="A4802" s="150" t="s">
        <v>755</v>
      </c>
      <c r="B4802" s="150"/>
      <c r="C4802" s="149">
        <v>78.099999999999994</v>
      </c>
      <c r="D4802" t="str">
        <f t="shared" si="154"/>
        <v>л/с №0000000093695</v>
      </c>
      <c r="E4802" t="str">
        <f t="shared" si="155"/>
        <v>Начисление услуг 00000012264 от 30.11.2024 23:59:59</v>
      </c>
    </row>
    <row r="4803" spans="1:5" x14ac:dyDescent="0.3">
      <c r="A4803" s="148" t="s">
        <v>452</v>
      </c>
      <c r="B4803" s="148" t="s">
        <v>453</v>
      </c>
      <c r="C4803" s="149">
        <v>61.66</v>
      </c>
      <c r="D4803" t="str">
        <f t="shared" si="154"/>
        <v>Начисление услуг 00000012264 от 30.11.2024 23:59:59</v>
      </c>
      <c r="E4803" t="str">
        <f t="shared" si="155"/>
        <v>4МР/ДУ-3/КЛ-35</v>
      </c>
    </row>
    <row r="4804" spans="1:5" x14ac:dyDescent="0.3">
      <c r="A4804" s="148" t="s">
        <v>910</v>
      </c>
      <c r="B4804" s="148"/>
      <c r="C4804" s="149">
        <v>61.66</v>
      </c>
      <c r="D4804" t="str">
        <f t="shared" si="154"/>
        <v>4МР/ДУ-3/КЛ-35</v>
      </c>
      <c r="E4804" t="str">
        <f t="shared" si="155"/>
        <v>л/с №0000000093977</v>
      </c>
    </row>
    <row r="4805" spans="1:5" x14ac:dyDescent="0.3">
      <c r="A4805" s="150" t="s">
        <v>756</v>
      </c>
      <c r="B4805" s="150"/>
      <c r="C4805" s="149">
        <v>61.66</v>
      </c>
      <c r="D4805" t="str">
        <f t="shared" si="154"/>
        <v>л/с №0000000093977</v>
      </c>
      <c r="E4805" t="str">
        <f t="shared" si="155"/>
        <v>Начисление услуг 00000012264 от 30.11.2024 23:59:59</v>
      </c>
    </row>
    <row r="4806" spans="1:5" x14ac:dyDescent="0.3">
      <c r="A4806" s="148" t="s">
        <v>454</v>
      </c>
      <c r="B4806" s="148" t="s">
        <v>455</v>
      </c>
      <c r="C4806" s="149">
        <v>61.66</v>
      </c>
      <c r="D4806" t="str">
        <f t="shared" si="154"/>
        <v>Начисление услуг 00000012264 от 30.11.2024 23:59:59</v>
      </c>
      <c r="E4806" t="str">
        <f t="shared" si="155"/>
        <v>4МР/ДУ-3/КЛ-36</v>
      </c>
    </row>
    <row r="4807" spans="1:5" x14ac:dyDescent="0.3">
      <c r="A4807" s="148" t="s">
        <v>910</v>
      </c>
      <c r="B4807" s="148"/>
      <c r="C4807" s="149">
        <v>61.66</v>
      </c>
      <c r="D4807" t="str">
        <f t="shared" si="154"/>
        <v>4МР/ДУ-3/КЛ-36</v>
      </c>
      <c r="E4807" t="str">
        <f t="shared" si="155"/>
        <v>л/с №0000000093700</v>
      </c>
    </row>
    <row r="4808" spans="1:5" x14ac:dyDescent="0.3">
      <c r="A4808" s="150" t="s">
        <v>757</v>
      </c>
      <c r="B4808" s="150"/>
      <c r="C4808" s="149">
        <v>61.66</v>
      </c>
      <c r="D4808" t="str">
        <f t="shared" si="154"/>
        <v>л/с №0000000093700</v>
      </c>
      <c r="E4808" t="str">
        <f t="shared" si="155"/>
        <v>Начисление услуг 00000012264 от 30.11.2024 23:59:59</v>
      </c>
    </row>
    <row r="4809" spans="1:5" x14ac:dyDescent="0.3">
      <c r="A4809" s="148" t="s">
        <v>456</v>
      </c>
      <c r="B4809" s="148" t="s">
        <v>457</v>
      </c>
      <c r="C4809" s="149">
        <v>60.63</v>
      </c>
      <c r="D4809" t="str">
        <f t="shared" si="154"/>
        <v>Начисление услуг 00000012264 от 30.11.2024 23:59:59</v>
      </c>
      <c r="E4809" t="str">
        <f t="shared" si="155"/>
        <v>4МР/ДУ-3/КЛ-37</v>
      </c>
    </row>
    <row r="4810" spans="1:5" x14ac:dyDescent="0.3">
      <c r="A4810" s="148" t="s">
        <v>910</v>
      </c>
      <c r="B4810" s="148"/>
      <c r="C4810" s="149">
        <v>60.63</v>
      </c>
      <c r="D4810" t="str">
        <f t="shared" si="154"/>
        <v>4МР/ДУ-3/КЛ-37</v>
      </c>
      <c r="E4810" t="str">
        <f t="shared" si="155"/>
        <v>л/с №0000000094307</v>
      </c>
    </row>
    <row r="4811" spans="1:5" x14ac:dyDescent="0.3">
      <c r="A4811" s="150" t="s">
        <v>758</v>
      </c>
      <c r="B4811" s="150"/>
      <c r="C4811" s="149">
        <v>60.63</v>
      </c>
      <c r="D4811" t="str">
        <f t="shared" si="154"/>
        <v>л/с №0000000094307</v>
      </c>
      <c r="E4811" t="str">
        <f t="shared" si="155"/>
        <v>Начисление услуг 00000012264 от 30.11.2024 23:59:59</v>
      </c>
    </row>
    <row r="4812" spans="1:5" x14ac:dyDescent="0.3">
      <c r="A4812" s="148" t="s">
        <v>458</v>
      </c>
      <c r="B4812" s="148" t="s">
        <v>459</v>
      </c>
      <c r="C4812" s="149">
        <v>60.63</v>
      </c>
      <c r="D4812" t="str">
        <f t="shared" si="154"/>
        <v>Начисление услуг 00000012264 от 30.11.2024 23:59:59</v>
      </c>
      <c r="E4812" t="str">
        <f t="shared" si="155"/>
        <v>4МР/ДУ-3/КЛ-38</v>
      </c>
    </row>
    <row r="4813" spans="1:5" x14ac:dyDescent="0.3">
      <c r="A4813" s="148" t="s">
        <v>910</v>
      </c>
      <c r="B4813" s="148"/>
      <c r="C4813" s="149">
        <v>60.63</v>
      </c>
      <c r="D4813" t="str">
        <f t="shared" si="154"/>
        <v>4МР/ДУ-3/КЛ-38</v>
      </c>
      <c r="E4813" t="str">
        <f t="shared" si="155"/>
        <v>л/с №0000000093814</v>
      </c>
    </row>
    <row r="4814" spans="1:5" x14ac:dyDescent="0.3">
      <c r="A4814" s="150" t="s">
        <v>759</v>
      </c>
      <c r="B4814" s="150"/>
      <c r="C4814" s="149">
        <v>60.63</v>
      </c>
      <c r="D4814" t="str">
        <f t="shared" si="154"/>
        <v>л/с №0000000093814</v>
      </c>
      <c r="E4814" t="str">
        <f t="shared" si="155"/>
        <v>Начисление услуг 00000012264 от 30.11.2024 23:59:59</v>
      </c>
    </row>
    <row r="4815" spans="1:5" x14ac:dyDescent="0.3">
      <c r="A4815" s="148" t="s">
        <v>460</v>
      </c>
      <c r="B4815" s="148" t="s">
        <v>461</v>
      </c>
      <c r="C4815" s="149">
        <v>45.22</v>
      </c>
      <c r="D4815" t="str">
        <f t="shared" si="154"/>
        <v>Начисление услуг 00000012264 от 30.11.2024 23:59:59</v>
      </c>
      <c r="E4815" t="str">
        <f t="shared" si="155"/>
        <v>4МР/ДУ-3/КЛ-39</v>
      </c>
    </row>
    <row r="4816" spans="1:5" x14ac:dyDescent="0.3">
      <c r="A4816" s="148" t="s">
        <v>910</v>
      </c>
      <c r="B4816" s="148"/>
      <c r="C4816" s="149">
        <v>45.22</v>
      </c>
      <c r="D4816" t="str">
        <f t="shared" si="154"/>
        <v>4МР/ДУ-3/КЛ-39</v>
      </c>
      <c r="E4816" t="str">
        <f t="shared" si="155"/>
        <v>л/с №0000000093702</v>
      </c>
    </row>
    <row r="4817" spans="1:5" x14ac:dyDescent="0.3">
      <c r="A4817" s="150" t="s">
        <v>760</v>
      </c>
      <c r="B4817" s="150"/>
      <c r="C4817" s="149">
        <v>45.22</v>
      </c>
      <c r="D4817" t="str">
        <f t="shared" ref="D4817:D4880" si="156">A4818</f>
        <v>л/с №0000000093702</v>
      </c>
      <c r="E4817" t="str">
        <f t="shared" ref="E4817:E4880" si="157">A4819</f>
        <v>Начисление услуг 00000012264 от 30.11.2024 23:59:59</v>
      </c>
    </row>
    <row r="4818" spans="1:5" x14ac:dyDescent="0.3">
      <c r="A4818" s="148" t="s">
        <v>462</v>
      </c>
      <c r="B4818" s="148" t="s">
        <v>463</v>
      </c>
      <c r="C4818" s="149">
        <v>25.69</v>
      </c>
      <c r="D4818" t="str">
        <f t="shared" si="156"/>
        <v>Начисление услуг 00000012264 от 30.11.2024 23:59:59</v>
      </c>
      <c r="E4818" t="str">
        <f t="shared" si="157"/>
        <v>4МР/ДУ-3/КЛ-03</v>
      </c>
    </row>
    <row r="4819" spans="1:5" x14ac:dyDescent="0.3">
      <c r="A4819" s="148" t="s">
        <v>910</v>
      </c>
      <c r="B4819" s="148"/>
      <c r="C4819" s="149">
        <v>25.69</v>
      </c>
      <c r="D4819" t="str">
        <f t="shared" si="156"/>
        <v>4МР/ДУ-3/КЛ-03</v>
      </c>
      <c r="E4819" t="str">
        <f t="shared" si="157"/>
        <v>л/с №0000000095847</v>
      </c>
    </row>
    <row r="4820" spans="1:5" x14ac:dyDescent="0.3">
      <c r="A4820" s="150" t="s">
        <v>761</v>
      </c>
      <c r="B4820" s="150"/>
      <c r="C4820" s="149">
        <v>25.69</v>
      </c>
      <c r="D4820" t="str">
        <f t="shared" si="156"/>
        <v>л/с №0000000095847</v>
      </c>
      <c r="E4820" t="str">
        <f t="shared" si="157"/>
        <v>Начисление услуг 00000012264 от 30.11.2024 23:59:59</v>
      </c>
    </row>
    <row r="4821" spans="1:5" x14ac:dyDescent="0.3">
      <c r="A4821" s="148" t="s">
        <v>464</v>
      </c>
      <c r="B4821" s="148" t="s">
        <v>465</v>
      </c>
      <c r="C4821" s="149">
        <v>39.049999999999997</v>
      </c>
      <c r="D4821" t="str">
        <f t="shared" si="156"/>
        <v>Начисление услуг 00000012264 от 30.11.2024 23:59:59</v>
      </c>
      <c r="E4821" t="str">
        <f t="shared" si="157"/>
        <v>4МР/ДУ-3/КЛ-40</v>
      </c>
    </row>
    <row r="4822" spans="1:5" x14ac:dyDescent="0.3">
      <c r="A4822" s="148" t="s">
        <v>910</v>
      </c>
      <c r="B4822" s="148"/>
      <c r="C4822" s="149">
        <v>39.049999999999997</v>
      </c>
      <c r="D4822" t="str">
        <f t="shared" si="156"/>
        <v>4МР/ДУ-3/КЛ-40</v>
      </c>
      <c r="E4822" t="str">
        <f t="shared" si="157"/>
        <v>л/с №0000000094078</v>
      </c>
    </row>
    <row r="4823" spans="1:5" x14ac:dyDescent="0.3">
      <c r="A4823" s="150" t="s">
        <v>762</v>
      </c>
      <c r="B4823" s="150"/>
      <c r="C4823" s="149">
        <v>39.049999999999997</v>
      </c>
      <c r="D4823" t="str">
        <f t="shared" si="156"/>
        <v>л/с №0000000094078</v>
      </c>
      <c r="E4823" t="str">
        <f t="shared" si="157"/>
        <v>Начисление услуг 00000012264 от 30.11.2024 23:59:59</v>
      </c>
    </row>
    <row r="4824" spans="1:5" x14ac:dyDescent="0.3">
      <c r="A4824" s="148" t="s">
        <v>466</v>
      </c>
      <c r="B4824" s="148" t="s">
        <v>467</v>
      </c>
      <c r="C4824" s="149">
        <v>38.020000000000003</v>
      </c>
      <c r="D4824" t="str">
        <f t="shared" si="156"/>
        <v>Начисление услуг 00000012264 от 30.11.2024 23:59:59</v>
      </c>
      <c r="E4824" t="str">
        <f t="shared" si="157"/>
        <v>4МР/ДУ-3/КЛ-41</v>
      </c>
    </row>
    <row r="4825" spans="1:5" x14ac:dyDescent="0.3">
      <c r="A4825" s="148" t="s">
        <v>910</v>
      </c>
      <c r="B4825" s="148"/>
      <c r="C4825" s="149">
        <v>38.020000000000003</v>
      </c>
      <c r="D4825" t="str">
        <f t="shared" si="156"/>
        <v>4МР/ДУ-3/КЛ-41</v>
      </c>
      <c r="E4825" t="str">
        <f t="shared" si="157"/>
        <v>л/с №0000000093694</v>
      </c>
    </row>
    <row r="4826" spans="1:5" x14ac:dyDescent="0.3">
      <c r="A4826" s="150" t="s">
        <v>763</v>
      </c>
      <c r="B4826" s="150"/>
      <c r="C4826" s="149">
        <v>38.020000000000003</v>
      </c>
      <c r="D4826" t="str">
        <f t="shared" si="156"/>
        <v>л/с №0000000093694</v>
      </c>
      <c r="E4826" t="str">
        <f t="shared" si="157"/>
        <v>Начисление услуг 00000012264 от 30.11.2024 23:59:59</v>
      </c>
    </row>
    <row r="4827" spans="1:5" x14ac:dyDescent="0.3">
      <c r="A4827" s="148" t="s">
        <v>468</v>
      </c>
      <c r="B4827" s="148" t="s">
        <v>469</v>
      </c>
      <c r="C4827" s="149">
        <v>35.97</v>
      </c>
      <c r="D4827" t="str">
        <f t="shared" si="156"/>
        <v>Начисление услуг 00000012264 от 30.11.2024 23:59:59</v>
      </c>
      <c r="E4827" t="str">
        <f t="shared" si="157"/>
        <v>4МР/ДУ-3/КЛ-42</v>
      </c>
    </row>
    <row r="4828" spans="1:5" x14ac:dyDescent="0.3">
      <c r="A4828" s="148" t="s">
        <v>910</v>
      </c>
      <c r="B4828" s="148"/>
      <c r="C4828" s="149">
        <v>35.97</v>
      </c>
      <c r="D4828" t="str">
        <f t="shared" si="156"/>
        <v>4МР/ДУ-3/КЛ-42</v>
      </c>
      <c r="E4828" t="str">
        <f t="shared" si="157"/>
        <v>л/с №0000000093812</v>
      </c>
    </row>
    <row r="4829" spans="1:5" x14ac:dyDescent="0.3">
      <c r="A4829" s="150" t="s">
        <v>764</v>
      </c>
      <c r="B4829" s="150"/>
      <c r="C4829" s="149">
        <v>35.97</v>
      </c>
      <c r="D4829" t="str">
        <f t="shared" si="156"/>
        <v>л/с №0000000093812</v>
      </c>
      <c r="E4829" t="str">
        <f t="shared" si="157"/>
        <v>Начисление услуг 00000012264 от 30.11.2024 23:59:59</v>
      </c>
    </row>
    <row r="4830" spans="1:5" x14ac:dyDescent="0.3">
      <c r="A4830" s="148" t="s">
        <v>470</v>
      </c>
      <c r="B4830" s="148" t="s">
        <v>471</v>
      </c>
      <c r="C4830" s="149">
        <v>34.94</v>
      </c>
      <c r="D4830" t="str">
        <f t="shared" si="156"/>
        <v>Начисление услуг 00000012264 от 30.11.2024 23:59:59</v>
      </c>
      <c r="E4830" t="str">
        <f t="shared" si="157"/>
        <v>4МР/ДУ-3/КЛ-43</v>
      </c>
    </row>
    <row r="4831" spans="1:5" x14ac:dyDescent="0.3">
      <c r="A4831" s="148" t="s">
        <v>910</v>
      </c>
      <c r="B4831" s="148"/>
      <c r="C4831" s="149">
        <v>34.94</v>
      </c>
      <c r="D4831" t="str">
        <f t="shared" si="156"/>
        <v>4МР/ДУ-3/КЛ-43</v>
      </c>
      <c r="E4831" t="str">
        <f t="shared" si="157"/>
        <v>л/с №0000000093813</v>
      </c>
    </row>
    <row r="4832" spans="1:5" x14ac:dyDescent="0.3">
      <c r="A4832" s="150" t="s">
        <v>765</v>
      </c>
      <c r="B4832" s="150"/>
      <c r="C4832" s="149">
        <v>34.94</v>
      </c>
      <c r="D4832" t="str">
        <f t="shared" si="156"/>
        <v>л/с №0000000093813</v>
      </c>
      <c r="E4832" t="str">
        <f t="shared" si="157"/>
        <v>Начисление услуг 00000012264 от 30.11.2024 23:59:59</v>
      </c>
    </row>
    <row r="4833" spans="1:5" x14ac:dyDescent="0.3">
      <c r="A4833" s="148" t="s">
        <v>472</v>
      </c>
      <c r="B4833" s="148" t="s">
        <v>473</v>
      </c>
      <c r="C4833" s="149">
        <v>29.8</v>
      </c>
      <c r="D4833" t="str">
        <f t="shared" si="156"/>
        <v>Начисление услуг 00000012264 от 30.11.2024 23:59:59</v>
      </c>
      <c r="E4833" t="str">
        <f t="shared" si="157"/>
        <v>4МР/ДУ-3/КЛ-44</v>
      </c>
    </row>
    <row r="4834" spans="1:5" x14ac:dyDescent="0.3">
      <c r="A4834" s="148" t="s">
        <v>910</v>
      </c>
      <c r="B4834" s="148"/>
      <c r="C4834" s="149">
        <v>29.8</v>
      </c>
      <c r="D4834" t="str">
        <f t="shared" si="156"/>
        <v>4МР/ДУ-3/КЛ-44</v>
      </c>
      <c r="E4834" t="str">
        <f t="shared" si="157"/>
        <v>л/с №0000000095848</v>
      </c>
    </row>
    <row r="4835" spans="1:5" x14ac:dyDescent="0.3">
      <c r="A4835" s="150" t="s">
        <v>766</v>
      </c>
      <c r="B4835" s="150"/>
      <c r="C4835" s="149">
        <v>29.8</v>
      </c>
      <c r="D4835" t="str">
        <f t="shared" si="156"/>
        <v>л/с №0000000095848</v>
      </c>
      <c r="E4835" t="str">
        <f t="shared" si="157"/>
        <v>Начисление услуг 00000012264 от 30.11.2024 23:59:59</v>
      </c>
    </row>
    <row r="4836" spans="1:5" x14ac:dyDescent="0.3">
      <c r="A4836" s="148" t="s">
        <v>474</v>
      </c>
      <c r="B4836" s="148" t="s">
        <v>475</v>
      </c>
      <c r="C4836" s="149">
        <v>35.97</v>
      </c>
      <c r="D4836" t="str">
        <f t="shared" si="156"/>
        <v>Начисление услуг 00000012264 от 30.11.2024 23:59:59</v>
      </c>
      <c r="E4836" t="str">
        <f t="shared" si="157"/>
        <v>4МР/ДУ-3/КЛ-45</v>
      </c>
    </row>
    <row r="4837" spans="1:5" x14ac:dyDescent="0.3">
      <c r="A4837" s="148" t="s">
        <v>910</v>
      </c>
      <c r="B4837" s="148"/>
      <c r="C4837" s="149">
        <v>35.97</v>
      </c>
      <c r="D4837" t="str">
        <f t="shared" si="156"/>
        <v>4МР/ДУ-3/КЛ-45</v>
      </c>
      <c r="E4837" t="str">
        <f t="shared" si="157"/>
        <v>л/с №0000000095849</v>
      </c>
    </row>
    <row r="4838" spans="1:5" x14ac:dyDescent="0.3">
      <c r="A4838" s="150" t="s">
        <v>767</v>
      </c>
      <c r="B4838" s="150"/>
      <c r="C4838" s="149">
        <v>35.97</v>
      </c>
      <c r="D4838" t="str">
        <f t="shared" si="156"/>
        <v>л/с №0000000095849</v>
      </c>
      <c r="E4838" t="str">
        <f t="shared" si="157"/>
        <v>Начисление услуг 00000012264 от 30.11.2024 23:59:59</v>
      </c>
    </row>
    <row r="4839" spans="1:5" x14ac:dyDescent="0.3">
      <c r="A4839" s="148" t="s">
        <v>476</v>
      </c>
      <c r="B4839" s="148" t="s">
        <v>477</v>
      </c>
      <c r="C4839" s="149">
        <v>38.020000000000003</v>
      </c>
      <c r="D4839" t="str">
        <f t="shared" si="156"/>
        <v>Начисление услуг 00000012264 от 30.11.2024 23:59:59</v>
      </c>
      <c r="E4839" t="str">
        <f t="shared" si="157"/>
        <v>4МР/ДУ-3/КЛ-46</v>
      </c>
    </row>
    <row r="4840" spans="1:5" x14ac:dyDescent="0.3">
      <c r="A4840" s="148" t="s">
        <v>910</v>
      </c>
      <c r="B4840" s="148"/>
      <c r="C4840" s="149">
        <v>38.020000000000003</v>
      </c>
      <c r="D4840" t="str">
        <f t="shared" si="156"/>
        <v>4МР/ДУ-3/КЛ-46</v>
      </c>
      <c r="E4840" t="str">
        <f t="shared" si="157"/>
        <v>л/с №0000000095919</v>
      </c>
    </row>
    <row r="4841" spans="1:5" x14ac:dyDescent="0.3">
      <c r="A4841" s="150" t="s">
        <v>768</v>
      </c>
      <c r="B4841" s="150"/>
      <c r="C4841" s="149">
        <v>38.020000000000003</v>
      </c>
      <c r="D4841" t="str">
        <f t="shared" si="156"/>
        <v>л/с №0000000095919</v>
      </c>
      <c r="E4841" t="str">
        <f t="shared" si="157"/>
        <v>Начисление услуг 00000012264 от 30.11.2024 23:59:59</v>
      </c>
    </row>
    <row r="4842" spans="1:5" x14ac:dyDescent="0.3">
      <c r="A4842" s="148" t="s">
        <v>478</v>
      </c>
      <c r="B4842" s="148" t="s">
        <v>479</v>
      </c>
      <c r="C4842" s="149">
        <v>40.08</v>
      </c>
      <c r="D4842" t="str">
        <f t="shared" si="156"/>
        <v>Начисление услуг 00000012264 от 30.11.2024 23:59:59</v>
      </c>
      <c r="E4842" t="str">
        <f t="shared" si="157"/>
        <v>4МР/ДУ-3/КЛ-47</v>
      </c>
    </row>
    <row r="4843" spans="1:5" x14ac:dyDescent="0.3">
      <c r="A4843" s="148" t="s">
        <v>910</v>
      </c>
      <c r="B4843" s="148"/>
      <c r="C4843" s="149">
        <v>40.08</v>
      </c>
      <c r="D4843" t="str">
        <f t="shared" si="156"/>
        <v>4МР/ДУ-3/КЛ-47</v>
      </c>
      <c r="E4843" t="str">
        <f t="shared" si="157"/>
        <v>л/с №0000000093689</v>
      </c>
    </row>
    <row r="4844" spans="1:5" x14ac:dyDescent="0.3">
      <c r="A4844" s="150" t="s">
        <v>769</v>
      </c>
      <c r="B4844" s="150"/>
      <c r="C4844" s="149">
        <v>40.08</v>
      </c>
      <c r="D4844" t="str">
        <f t="shared" si="156"/>
        <v>л/с №0000000093689</v>
      </c>
      <c r="E4844" t="str">
        <f t="shared" si="157"/>
        <v>Начисление услуг 00000012264 от 30.11.2024 23:59:59</v>
      </c>
    </row>
    <row r="4845" spans="1:5" x14ac:dyDescent="0.3">
      <c r="A4845" s="148" t="s">
        <v>480</v>
      </c>
      <c r="B4845" s="148" t="s">
        <v>481</v>
      </c>
      <c r="C4845" s="149">
        <v>50.36</v>
      </c>
      <c r="D4845" t="str">
        <f t="shared" si="156"/>
        <v>Начисление услуг 00000012264 от 30.11.2024 23:59:59</v>
      </c>
      <c r="E4845" t="str">
        <f t="shared" si="157"/>
        <v>4МР/ДУ-3/КЛ-48</v>
      </c>
    </row>
    <row r="4846" spans="1:5" x14ac:dyDescent="0.3">
      <c r="A4846" s="148" t="s">
        <v>910</v>
      </c>
      <c r="B4846" s="148"/>
      <c r="C4846" s="149">
        <v>50.36</v>
      </c>
      <c r="D4846" t="str">
        <f t="shared" si="156"/>
        <v>4МР/ДУ-3/КЛ-48</v>
      </c>
      <c r="E4846" t="str">
        <f t="shared" si="157"/>
        <v>л/с №0000000094851</v>
      </c>
    </row>
    <row r="4847" spans="1:5" x14ac:dyDescent="0.3">
      <c r="A4847" s="150" t="s">
        <v>770</v>
      </c>
      <c r="B4847" s="150"/>
      <c r="C4847" s="149">
        <v>50.36</v>
      </c>
      <c r="D4847" t="str">
        <f t="shared" si="156"/>
        <v>л/с №0000000094851</v>
      </c>
      <c r="E4847" t="str">
        <f t="shared" si="157"/>
        <v>Начисление услуг 00000012264 от 30.11.2024 23:59:59</v>
      </c>
    </row>
    <row r="4848" spans="1:5" x14ac:dyDescent="0.3">
      <c r="A4848" s="148" t="s">
        <v>482</v>
      </c>
      <c r="B4848" s="148" t="s">
        <v>483</v>
      </c>
      <c r="C4848" s="149">
        <v>21.58</v>
      </c>
      <c r="D4848" t="str">
        <f t="shared" si="156"/>
        <v>Начисление услуг 00000012264 от 30.11.2024 23:59:59</v>
      </c>
      <c r="E4848" t="str">
        <f t="shared" si="157"/>
        <v>4МР/ДУ-3/КЛ-49</v>
      </c>
    </row>
    <row r="4849" spans="1:5" x14ac:dyDescent="0.3">
      <c r="A4849" s="148" t="s">
        <v>910</v>
      </c>
      <c r="B4849" s="148"/>
      <c r="C4849" s="149">
        <v>21.58</v>
      </c>
      <c r="D4849" t="str">
        <f t="shared" si="156"/>
        <v>4МР/ДУ-3/КЛ-49</v>
      </c>
      <c r="E4849" t="str">
        <f t="shared" si="157"/>
        <v>л/с №0000000095852</v>
      </c>
    </row>
    <row r="4850" spans="1:5" x14ac:dyDescent="0.3">
      <c r="A4850" s="150" t="s">
        <v>771</v>
      </c>
      <c r="B4850" s="150"/>
      <c r="C4850" s="149">
        <v>21.58</v>
      </c>
      <c r="D4850" t="str">
        <f t="shared" si="156"/>
        <v>л/с №0000000095852</v>
      </c>
      <c r="E4850" t="str">
        <f t="shared" si="157"/>
        <v>Начисление услуг 00000012264 от 30.11.2024 23:59:59</v>
      </c>
    </row>
    <row r="4851" spans="1:5" x14ac:dyDescent="0.3">
      <c r="A4851" s="148" t="s">
        <v>484</v>
      </c>
      <c r="B4851" s="148" t="s">
        <v>485</v>
      </c>
      <c r="C4851" s="149">
        <v>25.69</v>
      </c>
      <c r="D4851" t="str">
        <f t="shared" si="156"/>
        <v>Начисление услуг 00000012264 от 30.11.2024 23:59:59</v>
      </c>
      <c r="E4851" t="str">
        <f t="shared" si="157"/>
        <v>4МР/ДУ-3/КЛ-4</v>
      </c>
    </row>
    <row r="4852" spans="1:5" x14ac:dyDescent="0.3">
      <c r="A4852" s="148" t="s">
        <v>910</v>
      </c>
      <c r="B4852" s="148"/>
      <c r="C4852" s="149">
        <v>25.69</v>
      </c>
      <c r="D4852" t="str">
        <f t="shared" si="156"/>
        <v>4МР/ДУ-3/КЛ-4</v>
      </c>
      <c r="E4852" t="str">
        <f t="shared" si="157"/>
        <v>л/с №0000000093701</v>
      </c>
    </row>
    <row r="4853" spans="1:5" x14ac:dyDescent="0.3">
      <c r="A4853" s="150" t="s">
        <v>772</v>
      </c>
      <c r="B4853" s="150"/>
      <c r="C4853" s="149">
        <v>25.69</v>
      </c>
      <c r="D4853" t="str">
        <f t="shared" si="156"/>
        <v>л/с №0000000093701</v>
      </c>
      <c r="E4853" t="str">
        <f t="shared" si="157"/>
        <v>Начисление услуг 00000012264 от 30.11.2024 23:59:59</v>
      </c>
    </row>
    <row r="4854" spans="1:5" x14ac:dyDescent="0.3">
      <c r="A4854" s="148" t="s">
        <v>486</v>
      </c>
      <c r="B4854" s="148" t="s">
        <v>487</v>
      </c>
      <c r="C4854" s="149">
        <v>37</v>
      </c>
      <c r="D4854" t="str">
        <f t="shared" si="156"/>
        <v>Начисление услуг 00000012264 от 30.11.2024 23:59:59</v>
      </c>
      <c r="E4854" t="str">
        <f t="shared" si="157"/>
        <v>4МР/ДУ-3/КЛ-50</v>
      </c>
    </row>
    <row r="4855" spans="1:5" x14ac:dyDescent="0.3">
      <c r="A4855" s="148" t="s">
        <v>910</v>
      </c>
      <c r="B4855" s="148"/>
      <c r="C4855" s="149">
        <v>37</v>
      </c>
      <c r="D4855" t="str">
        <f t="shared" si="156"/>
        <v>4МР/ДУ-3/КЛ-50</v>
      </c>
      <c r="E4855" t="str">
        <f t="shared" si="157"/>
        <v>л/с №0000000095854</v>
      </c>
    </row>
    <row r="4856" spans="1:5" x14ac:dyDescent="0.3">
      <c r="A4856" s="150" t="s">
        <v>773</v>
      </c>
      <c r="B4856" s="150"/>
      <c r="C4856" s="149">
        <v>37</v>
      </c>
      <c r="D4856" t="str">
        <f t="shared" si="156"/>
        <v>л/с №0000000095854</v>
      </c>
      <c r="E4856" t="str">
        <f t="shared" si="157"/>
        <v>Начисление услуг 00000012264 от 30.11.2024 23:59:59</v>
      </c>
    </row>
    <row r="4857" spans="1:5" x14ac:dyDescent="0.3">
      <c r="A4857" s="148" t="s">
        <v>488</v>
      </c>
      <c r="B4857" s="148" t="s">
        <v>489</v>
      </c>
      <c r="C4857" s="149">
        <v>41.11</v>
      </c>
      <c r="D4857" t="str">
        <f t="shared" si="156"/>
        <v>Начисление услуг 00000012264 от 30.11.2024 23:59:59</v>
      </c>
      <c r="E4857" t="str">
        <f t="shared" si="157"/>
        <v>4МР/ДУ-3/КЛ-51</v>
      </c>
    </row>
    <row r="4858" spans="1:5" x14ac:dyDescent="0.3">
      <c r="A4858" s="148" t="s">
        <v>910</v>
      </c>
      <c r="B4858" s="148"/>
      <c r="C4858" s="149">
        <v>41.11</v>
      </c>
      <c r="D4858" t="str">
        <f t="shared" si="156"/>
        <v>4МР/ДУ-3/КЛ-51</v>
      </c>
      <c r="E4858" t="str">
        <f t="shared" si="157"/>
        <v>л/с №0000000153935</v>
      </c>
    </row>
    <row r="4859" spans="1:5" x14ac:dyDescent="0.3">
      <c r="A4859" s="150" t="s">
        <v>774</v>
      </c>
      <c r="B4859" s="150"/>
      <c r="C4859" s="149">
        <v>41.11</v>
      </c>
      <c r="D4859" t="str">
        <f t="shared" si="156"/>
        <v>л/с №0000000153935</v>
      </c>
      <c r="E4859" t="str">
        <f t="shared" si="157"/>
        <v>Начисление услуг 00000012264 от 30.11.2024 23:59:59</v>
      </c>
    </row>
    <row r="4860" spans="1:5" x14ac:dyDescent="0.3">
      <c r="A4860" s="148" t="s">
        <v>490</v>
      </c>
      <c r="B4860" s="148" t="s">
        <v>491</v>
      </c>
      <c r="C4860" s="149">
        <v>43.16</v>
      </c>
      <c r="D4860" t="str">
        <f t="shared" si="156"/>
        <v>Начисление услуг 00000012264 от 30.11.2024 23:59:59</v>
      </c>
      <c r="E4860" t="str">
        <f t="shared" si="157"/>
        <v>4МР/ДУ/-3-КЛ-52К ВТОР</v>
      </c>
    </row>
    <row r="4861" spans="1:5" x14ac:dyDescent="0.3">
      <c r="A4861" s="148" t="s">
        <v>910</v>
      </c>
      <c r="B4861" s="148"/>
      <c r="C4861" s="149">
        <v>43.16</v>
      </c>
      <c r="D4861" t="str">
        <f t="shared" si="156"/>
        <v>4МР/ДУ/-3-КЛ-52К ВТОР</v>
      </c>
      <c r="E4861" t="str">
        <f t="shared" si="157"/>
        <v>л/с №0000000093690</v>
      </c>
    </row>
    <row r="4862" spans="1:5" x14ac:dyDescent="0.3">
      <c r="A4862" s="150" t="s">
        <v>775</v>
      </c>
      <c r="B4862" s="150"/>
      <c r="C4862" s="149">
        <v>43.16</v>
      </c>
      <c r="D4862" t="str">
        <f t="shared" si="156"/>
        <v>л/с №0000000093690</v>
      </c>
      <c r="E4862" t="str">
        <f t="shared" si="157"/>
        <v>Начисление услуг 00000012264 от 30.11.2024 23:59:59</v>
      </c>
    </row>
    <row r="4863" spans="1:5" x14ac:dyDescent="0.3">
      <c r="A4863" s="148" t="s">
        <v>492</v>
      </c>
      <c r="B4863" s="148" t="s">
        <v>493</v>
      </c>
      <c r="C4863" s="149">
        <v>41.11</v>
      </c>
      <c r="D4863" t="str">
        <f t="shared" si="156"/>
        <v>Начисление услуг 00000012264 от 30.11.2024 23:59:59</v>
      </c>
      <c r="E4863" t="str">
        <f t="shared" si="157"/>
        <v>4МР/ДУ-3/КЛ-53</v>
      </c>
    </row>
    <row r="4864" spans="1:5" x14ac:dyDescent="0.3">
      <c r="A4864" s="148" t="s">
        <v>910</v>
      </c>
      <c r="B4864" s="148"/>
      <c r="C4864" s="149">
        <v>41.11</v>
      </c>
      <c r="D4864" t="str">
        <f t="shared" si="156"/>
        <v>4МР/ДУ-3/КЛ-53</v>
      </c>
      <c r="E4864" t="str">
        <f t="shared" si="157"/>
        <v>л/с №0000000093708</v>
      </c>
    </row>
    <row r="4865" spans="1:5" x14ac:dyDescent="0.3">
      <c r="A4865" s="150" t="s">
        <v>776</v>
      </c>
      <c r="B4865" s="150"/>
      <c r="C4865" s="149">
        <v>41.11</v>
      </c>
      <c r="D4865" t="str">
        <f t="shared" si="156"/>
        <v>л/с №0000000093708</v>
      </c>
      <c r="E4865" t="str">
        <f t="shared" si="157"/>
        <v>Начисление услуг 00000012264 от 30.11.2024 23:59:59</v>
      </c>
    </row>
    <row r="4866" spans="1:5" x14ac:dyDescent="0.3">
      <c r="A4866" s="148" t="s">
        <v>494</v>
      </c>
      <c r="B4866" s="148" t="s">
        <v>495</v>
      </c>
      <c r="C4866" s="149">
        <v>31.86</v>
      </c>
      <c r="D4866" t="str">
        <f t="shared" si="156"/>
        <v>Начисление услуг 00000012264 от 30.11.2024 23:59:59</v>
      </c>
      <c r="E4866" t="str">
        <f t="shared" si="157"/>
        <v>4МР/ДУ-3/КЛ-54</v>
      </c>
    </row>
    <row r="4867" spans="1:5" x14ac:dyDescent="0.3">
      <c r="A4867" s="148" t="s">
        <v>910</v>
      </c>
      <c r="B4867" s="148"/>
      <c r="C4867" s="149">
        <v>31.86</v>
      </c>
      <c r="D4867" t="str">
        <f t="shared" si="156"/>
        <v>4МР/ДУ-3/КЛ-54</v>
      </c>
      <c r="E4867" t="str">
        <f t="shared" si="157"/>
        <v>л/с №0000000095856</v>
      </c>
    </row>
    <row r="4868" spans="1:5" x14ac:dyDescent="0.3">
      <c r="A4868" s="150" t="s">
        <v>777</v>
      </c>
      <c r="B4868" s="150"/>
      <c r="C4868" s="149">
        <v>31.86</v>
      </c>
      <c r="D4868" t="str">
        <f t="shared" si="156"/>
        <v>л/с №0000000095856</v>
      </c>
      <c r="E4868" t="str">
        <f t="shared" si="157"/>
        <v>Начисление услуг 00000012264 от 30.11.2024 23:59:59</v>
      </c>
    </row>
    <row r="4869" spans="1:5" x14ac:dyDescent="0.3">
      <c r="A4869" s="148" t="s">
        <v>496</v>
      </c>
      <c r="B4869" s="148" t="s">
        <v>497</v>
      </c>
      <c r="C4869" s="149">
        <v>26.72</v>
      </c>
      <c r="D4869" t="str">
        <f t="shared" si="156"/>
        <v>Начисление услуг 00000012264 от 30.11.2024 23:59:59</v>
      </c>
      <c r="E4869" t="str">
        <f t="shared" si="157"/>
        <v>4МР/ДУ-3/КЛ-55</v>
      </c>
    </row>
    <row r="4870" spans="1:5" x14ac:dyDescent="0.3">
      <c r="A4870" s="148" t="s">
        <v>910</v>
      </c>
      <c r="B4870" s="148"/>
      <c r="C4870" s="149">
        <v>26.72</v>
      </c>
      <c r="D4870" t="str">
        <f t="shared" si="156"/>
        <v>4МР/ДУ-3/КЛ-55</v>
      </c>
      <c r="E4870" t="str">
        <f t="shared" si="157"/>
        <v>л/с №0000000092281</v>
      </c>
    </row>
    <row r="4871" spans="1:5" x14ac:dyDescent="0.3">
      <c r="A4871" s="150" t="s">
        <v>778</v>
      </c>
      <c r="B4871" s="150"/>
      <c r="C4871" s="149">
        <v>26.72</v>
      </c>
      <c r="D4871" t="str">
        <f t="shared" si="156"/>
        <v>л/с №0000000092281</v>
      </c>
      <c r="E4871" t="str">
        <f t="shared" si="157"/>
        <v>Начисление услуг 00000012264 от 30.11.2024 23:59:59</v>
      </c>
    </row>
    <row r="4872" spans="1:5" x14ac:dyDescent="0.3">
      <c r="A4872" s="148" t="s">
        <v>498</v>
      </c>
      <c r="B4872" s="148" t="s">
        <v>499</v>
      </c>
      <c r="C4872" s="149">
        <v>38.020000000000003</v>
      </c>
      <c r="D4872" t="str">
        <f t="shared" si="156"/>
        <v>Начисление услуг 00000012264 от 30.11.2024 23:59:59</v>
      </c>
      <c r="E4872" t="str">
        <f t="shared" si="157"/>
        <v>4МР/ДУ-3/КЛ-56</v>
      </c>
    </row>
    <row r="4873" spans="1:5" x14ac:dyDescent="0.3">
      <c r="A4873" s="148" t="s">
        <v>910</v>
      </c>
      <c r="B4873" s="148"/>
      <c r="C4873" s="149">
        <v>38.020000000000003</v>
      </c>
      <c r="D4873" t="str">
        <f t="shared" si="156"/>
        <v>4МР/ДУ-3/КЛ-56</v>
      </c>
      <c r="E4873" t="str">
        <f t="shared" si="157"/>
        <v>л/с №0000000093809</v>
      </c>
    </row>
    <row r="4874" spans="1:5" x14ac:dyDescent="0.3">
      <c r="A4874" s="150" t="s">
        <v>779</v>
      </c>
      <c r="B4874" s="150"/>
      <c r="C4874" s="149">
        <v>38.020000000000003</v>
      </c>
      <c r="D4874" t="str">
        <f t="shared" si="156"/>
        <v>л/с №0000000093809</v>
      </c>
      <c r="E4874" t="str">
        <f t="shared" si="157"/>
        <v>Начисление услуг 00000012264 от 30.11.2024 23:59:59</v>
      </c>
    </row>
    <row r="4875" spans="1:5" x14ac:dyDescent="0.3">
      <c r="A4875" s="148" t="s">
        <v>500</v>
      </c>
      <c r="B4875" s="148" t="s">
        <v>501</v>
      </c>
      <c r="C4875" s="149">
        <v>85.3</v>
      </c>
      <c r="D4875" t="str">
        <f t="shared" si="156"/>
        <v>Начисление услуг 00000012264 от 30.11.2024 23:59:59</v>
      </c>
      <c r="E4875" t="str">
        <f t="shared" si="157"/>
        <v>4МР/ДУ-3/КЛ-57</v>
      </c>
    </row>
    <row r="4876" spans="1:5" x14ac:dyDescent="0.3">
      <c r="A4876" s="148" t="s">
        <v>910</v>
      </c>
      <c r="B4876" s="148"/>
      <c r="C4876" s="149">
        <v>85.3</v>
      </c>
      <c r="D4876" t="str">
        <f t="shared" si="156"/>
        <v>4МР/ДУ-3/КЛ-57</v>
      </c>
      <c r="E4876" t="str">
        <f t="shared" si="157"/>
        <v>л/с №0000000093810</v>
      </c>
    </row>
    <row r="4877" spans="1:5" x14ac:dyDescent="0.3">
      <c r="A4877" s="150" t="s">
        <v>780</v>
      </c>
      <c r="B4877" s="150"/>
      <c r="C4877" s="149">
        <v>85.3</v>
      </c>
      <c r="D4877" t="str">
        <f t="shared" si="156"/>
        <v>л/с №0000000093810</v>
      </c>
      <c r="E4877" t="str">
        <f t="shared" si="157"/>
        <v>Начисление услуг 00000012264 от 30.11.2024 23:59:59</v>
      </c>
    </row>
    <row r="4878" spans="1:5" x14ac:dyDescent="0.3">
      <c r="A4878" s="148" t="s">
        <v>502</v>
      </c>
      <c r="B4878" s="148" t="s">
        <v>503</v>
      </c>
      <c r="C4878" s="149">
        <v>35.97</v>
      </c>
      <c r="D4878" t="str">
        <f t="shared" si="156"/>
        <v>Начисление услуг 00000012264 от 30.11.2024 23:59:59</v>
      </c>
      <c r="E4878" t="str">
        <f t="shared" si="157"/>
        <v>4МР/ДУ-3/КЛ-58</v>
      </c>
    </row>
    <row r="4879" spans="1:5" x14ac:dyDescent="0.3">
      <c r="A4879" s="148" t="s">
        <v>910</v>
      </c>
      <c r="B4879" s="148"/>
      <c r="C4879" s="149">
        <v>35.97</v>
      </c>
      <c r="D4879" t="str">
        <f t="shared" si="156"/>
        <v>4МР/ДУ-3/КЛ-58</v>
      </c>
      <c r="E4879" t="str">
        <f t="shared" si="157"/>
        <v>л/с №0000000093692</v>
      </c>
    </row>
    <row r="4880" spans="1:5" x14ac:dyDescent="0.3">
      <c r="A4880" s="150" t="s">
        <v>781</v>
      </c>
      <c r="B4880" s="150"/>
      <c r="C4880" s="149">
        <v>35.97</v>
      </c>
      <c r="D4880" t="str">
        <f t="shared" si="156"/>
        <v>л/с №0000000093692</v>
      </c>
      <c r="E4880" t="str">
        <f t="shared" si="157"/>
        <v>Начисление услуг 00000012264 от 30.11.2024 23:59:59</v>
      </c>
    </row>
    <row r="4881" spans="1:5" x14ac:dyDescent="0.3">
      <c r="A4881" s="148" t="s">
        <v>504</v>
      </c>
      <c r="B4881" s="148" t="s">
        <v>505</v>
      </c>
      <c r="C4881" s="149">
        <v>37</v>
      </c>
      <c r="D4881" t="str">
        <f t="shared" ref="D4881:D4944" si="158">A4882</f>
        <v>Начисление услуг 00000012264 от 30.11.2024 23:59:59</v>
      </c>
      <c r="E4881" t="str">
        <f t="shared" ref="E4881:E4944" si="159">A4883</f>
        <v>4МР/ДУ-3/КЛ-59</v>
      </c>
    </row>
    <row r="4882" spans="1:5" x14ac:dyDescent="0.3">
      <c r="A4882" s="148" t="s">
        <v>910</v>
      </c>
      <c r="B4882" s="148"/>
      <c r="C4882" s="149">
        <v>37</v>
      </c>
      <c r="D4882" t="str">
        <f t="shared" si="158"/>
        <v>4МР/ДУ-3/КЛ-59</v>
      </c>
      <c r="E4882" t="str">
        <f t="shared" si="159"/>
        <v>л/с №0000000093923</v>
      </c>
    </row>
    <row r="4883" spans="1:5" x14ac:dyDescent="0.3">
      <c r="A4883" s="150" t="s">
        <v>782</v>
      </c>
      <c r="B4883" s="150"/>
      <c r="C4883" s="149">
        <v>37</v>
      </c>
      <c r="D4883" t="str">
        <f t="shared" si="158"/>
        <v>л/с №0000000093923</v>
      </c>
      <c r="E4883" t="str">
        <f t="shared" si="159"/>
        <v>Начисление услуг 00000012264 от 30.11.2024 23:59:59</v>
      </c>
    </row>
    <row r="4884" spans="1:5" x14ac:dyDescent="0.3">
      <c r="A4884" s="148" t="s">
        <v>506</v>
      </c>
      <c r="B4884" s="148" t="s">
        <v>507</v>
      </c>
      <c r="C4884" s="149">
        <v>29.8</v>
      </c>
      <c r="D4884" t="str">
        <f t="shared" si="158"/>
        <v>Начисление услуг 00000012264 от 30.11.2024 23:59:59</v>
      </c>
      <c r="E4884" t="str">
        <f t="shared" si="159"/>
        <v>4МР/ДУ-3/КЛ-5</v>
      </c>
    </row>
    <row r="4885" spans="1:5" x14ac:dyDescent="0.3">
      <c r="A4885" s="148" t="s">
        <v>910</v>
      </c>
      <c r="B4885" s="148"/>
      <c r="C4885" s="149">
        <v>29.8</v>
      </c>
      <c r="D4885" t="str">
        <f t="shared" si="158"/>
        <v>4МР/ДУ-3/КЛ-5</v>
      </c>
      <c r="E4885" t="str">
        <f t="shared" si="159"/>
        <v>л/с №0000000095857</v>
      </c>
    </row>
    <row r="4886" spans="1:5" x14ac:dyDescent="0.3">
      <c r="A4886" s="150" t="s">
        <v>783</v>
      </c>
      <c r="B4886" s="150"/>
      <c r="C4886" s="149">
        <v>29.8</v>
      </c>
      <c r="D4886" t="str">
        <f t="shared" si="158"/>
        <v>л/с №0000000095857</v>
      </c>
      <c r="E4886" t="str">
        <f t="shared" si="159"/>
        <v>Начисление услуг 00000012264 от 30.11.2024 23:59:59</v>
      </c>
    </row>
    <row r="4887" spans="1:5" x14ac:dyDescent="0.3">
      <c r="A4887" s="148" t="s">
        <v>508</v>
      </c>
      <c r="B4887" s="148" t="s">
        <v>509</v>
      </c>
      <c r="C4887" s="149">
        <v>30.83</v>
      </c>
      <c r="D4887" t="str">
        <f t="shared" si="158"/>
        <v>Начисление услуг 00000012264 от 30.11.2024 23:59:59</v>
      </c>
      <c r="E4887" t="str">
        <f t="shared" si="159"/>
        <v>4МР/ДУ-3/КЛ-6</v>
      </c>
    </row>
    <row r="4888" spans="1:5" x14ac:dyDescent="0.3">
      <c r="A4888" s="148" t="s">
        <v>910</v>
      </c>
      <c r="B4888" s="148"/>
      <c r="C4888" s="149">
        <v>30.83</v>
      </c>
      <c r="D4888" t="str">
        <f t="shared" si="158"/>
        <v>4МР/ДУ-3/КЛ-6</v>
      </c>
      <c r="E4888" t="str">
        <f t="shared" si="159"/>
        <v>л/с №0000000093698</v>
      </c>
    </row>
    <row r="4889" spans="1:5" x14ac:dyDescent="0.3">
      <c r="A4889" s="150" t="s">
        <v>784</v>
      </c>
      <c r="B4889" s="150"/>
      <c r="C4889" s="149">
        <v>30.83</v>
      </c>
      <c r="D4889" t="str">
        <f t="shared" si="158"/>
        <v>л/с №0000000093698</v>
      </c>
      <c r="E4889" t="str">
        <f t="shared" si="159"/>
        <v>Начисление услуг 00000012264 от 30.11.2024 23:59:59</v>
      </c>
    </row>
    <row r="4890" spans="1:5" x14ac:dyDescent="0.3">
      <c r="A4890" s="148" t="s">
        <v>510</v>
      </c>
      <c r="B4890" s="148" t="s">
        <v>511</v>
      </c>
      <c r="C4890" s="149">
        <v>25.69</v>
      </c>
      <c r="D4890" t="str">
        <f t="shared" si="158"/>
        <v>Начисление услуг 00000012264 от 30.11.2024 23:59:59</v>
      </c>
      <c r="E4890" t="str">
        <f t="shared" si="159"/>
        <v>4МР/ДУ-3/КЛ-07</v>
      </c>
    </row>
    <row r="4891" spans="1:5" x14ac:dyDescent="0.3">
      <c r="A4891" s="148" t="s">
        <v>910</v>
      </c>
      <c r="B4891" s="148"/>
      <c r="C4891" s="149">
        <v>25.69</v>
      </c>
      <c r="D4891" t="str">
        <f t="shared" si="158"/>
        <v>4МР/ДУ-3/КЛ-07</v>
      </c>
      <c r="E4891" t="str">
        <f t="shared" si="159"/>
        <v>л/с №0000000093697</v>
      </c>
    </row>
    <row r="4892" spans="1:5" x14ac:dyDescent="0.3">
      <c r="A4892" s="150" t="s">
        <v>785</v>
      </c>
      <c r="B4892" s="150"/>
      <c r="C4892" s="149">
        <v>25.69</v>
      </c>
      <c r="D4892" t="str">
        <f t="shared" si="158"/>
        <v>л/с №0000000093697</v>
      </c>
      <c r="E4892" t="str">
        <f t="shared" si="159"/>
        <v>Начисление услуг 00000012264 от 30.11.2024 23:59:59</v>
      </c>
    </row>
    <row r="4893" spans="1:5" x14ac:dyDescent="0.3">
      <c r="A4893" s="148" t="s">
        <v>512</v>
      </c>
      <c r="B4893" s="148" t="s">
        <v>513</v>
      </c>
      <c r="C4893" s="149">
        <v>27.75</v>
      </c>
      <c r="D4893" t="str">
        <f t="shared" si="158"/>
        <v>Начисление услуг 00000012264 от 30.11.2024 23:59:59</v>
      </c>
      <c r="E4893" t="str">
        <f t="shared" si="159"/>
        <v>4МР/ДУ-3/КЛ-08</v>
      </c>
    </row>
    <row r="4894" spans="1:5" x14ac:dyDescent="0.3">
      <c r="A4894" s="148" t="s">
        <v>910</v>
      </c>
      <c r="B4894" s="148"/>
      <c r="C4894" s="149">
        <v>27.75</v>
      </c>
      <c r="D4894" t="str">
        <f t="shared" si="158"/>
        <v>4МР/ДУ-3/КЛ-08</v>
      </c>
      <c r="E4894" t="str">
        <f t="shared" si="159"/>
        <v>л/с №0000000095858</v>
      </c>
    </row>
    <row r="4895" spans="1:5" x14ac:dyDescent="0.3">
      <c r="A4895" s="150" t="s">
        <v>786</v>
      </c>
      <c r="B4895" s="150"/>
      <c r="C4895" s="149">
        <v>27.75</v>
      </c>
      <c r="D4895" t="str">
        <f t="shared" si="158"/>
        <v>л/с №0000000095858</v>
      </c>
      <c r="E4895" t="str">
        <f t="shared" si="159"/>
        <v>Начисление услуг 00000012264 от 30.11.2024 23:59:59</v>
      </c>
    </row>
    <row r="4896" spans="1:5" x14ac:dyDescent="0.3">
      <c r="A4896" s="148" t="s">
        <v>514</v>
      </c>
      <c r="B4896" s="148" t="s">
        <v>515</v>
      </c>
      <c r="C4896" s="149">
        <v>28.77</v>
      </c>
      <c r="D4896" t="str">
        <f t="shared" si="158"/>
        <v>Начисление услуг 00000012264 от 30.11.2024 23:59:59</v>
      </c>
      <c r="E4896" t="str">
        <f t="shared" si="159"/>
        <v>4МР/ДУ-3/КЛ-9</v>
      </c>
    </row>
    <row r="4897" spans="1:5" x14ac:dyDescent="0.3">
      <c r="A4897" s="148" t="s">
        <v>910</v>
      </c>
      <c r="B4897" s="148"/>
      <c r="C4897" s="149">
        <v>28.77</v>
      </c>
      <c r="D4897" t="str">
        <f t="shared" si="158"/>
        <v>4МР/ДУ-3/КЛ-9</v>
      </c>
      <c r="E4897" t="str">
        <f t="shared" si="159"/>
        <v>Москва г, Марьина Роща, Марьиной Рощи 4-я ул, дом № 3</v>
      </c>
    </row>
    <row r="4898" spans="1:5" x14ac:dyDescent="0.3">
      <c r="A4898" s="150" t="s">
        <v>787</v>
      </c>
      <c r="B4898" s="150"/>
      <c r="C4898" s="149">
        <v>28.77</v>
      </c>
      <c r="D4898" t="str">
        <f t="shared" si="158"/>
        <v>Москва г, Марьина Роща, Марьиной Рощи 4-я ул, дом № 3</v>
      </c>
      <c r="E4898" t="str">
        <f t="shared" si="159"/>
        <v>л/с №0000000089255</v>
      </c>
    </row>
    <row r="4899" spans="1:5" x14ac:dyDescent="0.3">
      <c r="A4899" s="151" t="s">
        <v>0</v>
      </c>
      <c r="B4899" s="151"/>
      <c r="C4899" s="152">
        <v>173346.59</v>
      </c>
      <c r="D4899" t="str">
        <f t="shared" si="158"/>
        <v>л/с №0000000089255</v>
      </c>
      <c r="E4899" t="str">
        <f t="shared" si="159"/>
        <v>Начисление услуг 00000012273 от 30.11.2024 23:59:59</v>
      </c>
    </row>
    <row r="4900" spans="1:5" x14ac:dyDescent="0.3">
      <c r="A4900" s="148" t="s">
        <v>25</v>
      </c>
      <c r="B4900" s="148" t="s">
        <v>26</v>
      </c>
      <c r="C4900" s="153">
        <v>2215.13</v>
      </c>
      <c r="D4900" t="str">
        <f t="shared" si="158"/>
        <v>Начисление услуг 00000012273 от 30.11.2024 23:59:59</v>
      </c>
      <c r="E4900" t="str">
        <f t="shared" si="159"/>
        <v>4МР/ДУ-3-01</v>
      </c>
    </row>
    <row r="4901" spans="1:5" x14ac:dyDescent="0.3">
      <c r="A4901" s="148" t="s">
        <v>914</v>
      </c>
      <c r="B4901" s="148"/>
      <c r="C4901" s="153">
        <v>2215.13</v>
      </c>
      <c r="D4901" t="str">
        <f t="shared" si="158"/>
        <v>4МР/ДУ-3-01</v>
      </c>
      <c r="E4901" t="str">
        <f t="shared" si="159"/>
        <v>л/с №0000000089264</v>
      </c>
    </row>
    <row r="4902" spans="1:5" x14ac:dyDescent="0.3">
      <c r="A4902" s="150" t="s">
        <v>788</v>
      </c>
      <c r="B4902" s="150"/>
      <c r="C4902" s="153">
        <v>2215.13</v>
      </c>
      <c r="D4902" t="str">
        <f t="shared" si="158"/>
        <v>л/с №0000000089264</v>
      </c>
      <c r="E4902" t="str">
        <f t="shared" si="159"/>
        <v>Начисление услуг 00000012273 от 30.11.2024 23:59:59</v>
      </c>
    </row>
    <row r="4903" spans="1:5" x14ac:dyDescent="0.3">
      <c r="A4903" s="148" t="s">
        <v>27</v>
      </c>
      <c r="B4903" s="148" t="s">
        <v>28</v>
      </c>
      <c r="C4903" s="153">
        <v>1075.19</v>
      </c>
      <c r="D4903" t="str">
        <f t="shared" si="158"/>
        <v>Начисление услуг 00000012273 от 30.11.2024 23:59:59</v>
      </c>
      <c r="E4903" t="str">
        <f t="shared" si="159"/>
        <v>4МР/ДУ-3-10</v>
      </c>
    </row>
    <row r="4904" spans="1:5" x14ac:dyDescent="0.3">
      <c r="A4904" s="148" t="s">
        <v>914</v>
      </c>
      <c r="B4904" s="148"/>
      <c r="C4904" s="153">
        <v>1075.19</v>
      </c>
      <c r="D4904" t="str">
        <f t="shared" si="158"/>
        <v>4МР/ДУ-3-10</v>
      </c>
      <c r="E4904" t="str">
        <f t="shared" si="159"/>
        <v>л/с №0000000089265</v>
      </c>
    </row>
    <row r="4905" spans="1:5" x14ac:dyDescent="0.3">
      <c r="A4905" s="150" t="s">
        <v>790</v>
      </c>
      <c r="B4905" s="150"/>
      <c r="C4905" s="153">
        <v>1075.19</v>
      </c>
      <c r="D4905" t="str">
        <f t="shared" si="158"/>
        <v>л/с №0000000089265</v>
      </c>
      <c r="E4905" t="str">
        <f t="shared" si="159"/>
        <v>Начисление услуг 00000012273 от 30.11.2024 23:59:59</v>
      </c>
    </row>
    <row r="4906" spans="1:5" x14ac:dyDescent="0.3">
      <c r="A4906" s="148" t="s">
        <v>29</v>
      </c>
      <c r="B4906" s="148" t="s">
        <v>30</v>
      </c>
      <c r="C4906" s="153">
        <v>1750.37</v>
      </c>
      <c r="D4906" t="str">
        <f t="shared" si="158"/>
        <v>Начисление услуг 00000012273 от 30.11.2024 23:59:59</v>
      </c>
      <c r="E4906" t="str">
        <f t="shared" si="159"/>
        <v>4МР/ДУ-3-11</v>
      </c>
    </row>
    <row r="4907" spans="1:5" x14ac:dyDescent="0.3">
      <c r="A4907" s="148" t="s">
        <v>914</v>
      </c>
      <c r="B4907" s="148"/>
      <c r="C4907" s="153">
        <v>1750.37</v>
      </c>
      <c r="D4907" t="str">
        <f t="shared" si="158"/>
        <v>4МР/ДУ-3-11</v>
      </c>
      <c r="E4907" t="str">
        <f t="shared" si="159"/>
        <v>л/с №0000000089266</v>
      </c>
    </row>
    <row r="4908" spans="1:5" x14ac:dyDescent="0.3">
      <c r="A4908" s="150" t="s">
        <v>791</v>
      </c>
      <c r="B4908" s="150"/>
      <c r="C4908" s="153">
        <v>1750.37</v>
      </c>
      <c r="D4908" t="str">
        <f t="shared" si="158"/>
        <v>л/с №0000000089266</v>
      </c>
      <c r="E4908" t="str">
        <f t="shared" si="159"/>
        <v>Начисление услуг 00000012273 от 30.11.2024 23:59:59</v>
      </c>
    </row>
    <row r="4909" spans="1:5" x14ac:dyDescent="0.3">
      <c r="A4909" s="148" t="s">
        <v>31</v>
      </c>
      <c r="B4909" s="148" t="s">
        <v>32</v>
      </c>
      <c r="C4909" s="153">
        <v>2242.88</v>
      </c>
      <c r="D4909" t="str">
        <f t="shared" si="158"/>
        <v>Начисление услуг 00000012273 от 30.11.2024 23:59:59</v>
      </c>
      <c r="E4909" t="str">
        <f t="shared" si="159"/>
        <v>4МР/ДУ-3-12</v>
      </c>
    </row>
    <row r="4910" spans="1:5" x14ac:dyDescent="0.3">
      <c r="A4910" s="148" t="s">
        <v>914</v>
      </c>
      <c r="B4910" s="148"/>
      <c r="C4910" s="153">
        <v>2242.88</v>
      </c>
      <c r="D4910" t="str">
        <f t="shared" si="158"/>
        <v>4МР/ДУ-3-12</v>
      </c>
      <c r="E4910" t="str">
        <f t="shared" si="159"/>
        <v>л/с №0000000124901</v>
      </c>
    </row>
    <row r="4911" spans="1:5" x14ac:dyDescent="0.3">
      <c r="A4911" s="150" t="s">
        <v>792</v>
      </c>
      <c r="B4911" s="150"/>
      <c r="C4911" s="153">
        <v>2242.88</v>
      </c>
      <c r="D4911" t="str">
        <f t="shared" si="158"/>
        <v>л/с №0000000124901</v>
      </c>
      <c r="E4911" t="str">
        <f t="shared" si="159"/>
        <v>Начисление услуг 00000012273 от 30.11.2024 23:59:59</v>
      </c>
    </row>
    <row r="4912" spans="1:5" x14ac:dyDescent="0.3">
      <c r="A4912" s="148" t="s">
        <v>33</v>
      </c>
      <c r="B4912" s="148" t="s">
        <v>34</v>
      </c>
      <c r="C4912" s="153">
        <v>1114.5</v>
      </c>
      <c r="D4912" t="str">
        <f t="shared" si="158"/>
        <v>Начисление услуг 00000012273 от 30.11.2024 23:59:59</v>
      </c>
      <c r="E4912" t="str">
        <f t="shared" si="159"/>
        <v>4МР/МБ/ДУ/3-13-ВТОР2</v>
      </c>
    </row>
    <row r="4913" spans="1:5" x14ac:dyDescent="0.3">
      <c r="A4913" s="148" t="s">
        <v>914</v>
      </c>
      <c r="B4913" s="148"/>
      <c r="C4913" s="153">
        <v>1114.5</v>
      </c>
      <c r="D4913" t="str">
        <f t="shared" si="158"/>
        <v>4МР/МБ/ДУ/3-13-ВТОР2</v>
      </c>
      <c r="E4913" t="str">
        <f t="shared" si="159"/>
        <v>л/с №0000000089268</v>
      </c>
    </row>
    <row r="4914" spans="1:5" x14ac:dyDescent="0.3">
      <c r="A4914" s="150" t="s">
        <v>793</v>
      </c>
      <c r="B4914" s="150"/>
      <c r="C4914" s="153">
        <v>1114.5</v>
      </c>
      <c r="D4914" t="str">
        <f t="shared" si="158"/>
        <v>л/с №0000000089268</v>
      </c>
      <c r="E4914" t="str">
        <f t="shared" si="159"/>
        <v>Начисление услуг 00000012273 от 30.11.2024 23:59:59</v>
      </c>
    </row>
    <row r="4915" spans="1:5" x14ac:dyDescent="0.3">
      <c r="A4915" s="148" t="s">
        <v>35</v>
      </c>
      <c r="B4915" s="148" t="s">
        <v>36</v>
      </c>
      <c r="C4915" s="153">
        <v>1713.37</v>
      </c>
      <c r="D4915" t="str">
        <f t="shared" si="158"/>
        <v>Начисление услуг 00000012273 от 30.11.2024 23:59:59</v>
      </c>
      <c r="E4915" t="str">
        <f t="shared" si="159"/>
        <v>4МР/ДУ-3-14</v>
      </c>
    </row>
    <row r="4916" spans="1:5" x14ac:dyDescent="0.3">
      <c r="A4916" s="148" t="s">
        <v>914</v>
      </c>
      <c r="B4916" s="148"/>
      <c r="C4916" s="153">
        <v>1713.37</v>
      </c>
      <c r="D4916" t="str">
        <f t="shared" si="158"/>
        <v>4МР/ДУ-3-14</v>
      </c>
      <c r="E4916" t="str">
        <f t="shared" si="159"/>
        <v>л/с №0000000089269</v>
      </c>
    </row>
    <row r="4917" spans="1:5" x14ac:dyDescent="0.3">
      <c r="A4917" s="150" t="s">
        <v>794</v>
      </c>
      <c r="B4917" s="150"/>
      <c r="C4917" s="153">
        <v>1713.37</v>
      </c>
      <c r="D4917" t="str">
        <f t="shared" si="158"/>
        <v>л/с №0000000089269</v>
      </c>
      <c r="E4917" t="str">
        <f t="shared" si="159"/>
        <v>Начисление услуг 00000012273 от 30.11.2024 23:59:59</v>
      </c>
    </row>
    <row r="4918" spans="1:5" x14ac:dyDescent="0.3">
      <c r="A4918" s="148" t="s">
        <v>37</v>
      </c>
      <c r="B4918" s="148" t="s">
        <v>38</v>
      </c>
      <c r="C4918" s="153">
        <v>3942.12</v>
      </c>
      <c r="D4918" t="str">
        <f t="shared" si="158"/>
        <v>Начисление услуг 00000012273 от 30.11.2024 23:59:59</v>
      </c>
      <c r="E4918" t="str">
        <f t="shared" si="159"/>
        <v>4МР/ДУ-3-15</v>
      </c>
    </row>
    <row r="4919" spans="1:5" x14ac:dyDescent="0.3">
      <c r="A4919" s="148" t="s">
        <v>914</v>
      </c>
      <c r="B4919" s="148"/>
      <c r="C4919" s="153">
        <v>3942.12</v>
      </c>
      <c r="D4919" t="str">
        <f t="shared" si="158"/>
        <v>4МР/ДУ-3-15</v>
      </c>
      <c r="E4919" t="str">
        <f t="shared" si="159"/>
        <v>л/с №0000000089270</v>
      </c>
    </row>
    <row r="4920" spans="1:5" x14ac:dyDescent="0.3">
      <c r="A4920" s="150" t="s">
        <v>795</v>
      </c>
      <c r="B4920" s="150"/>
      <c r="C4920" s="153">
        <v>3942.12</v>
      </c>
      <c r="D4920" t="str">
        <f t="shared" si="158"/>
        <v>л/с №0000000089270</v>
      </c>
      <c r="E4920" t="str">
        <f t="shared" si="159"/>
        <v>Начисление услуг 00000012273 от 30.11.2024 23:59:59</v>
      </c>
    </row>
    <row r="4921" spans="1:5" x14ac:dyDescent="0.3">
      <c r="A4921" s="148" t="s">
        <v>39</v>
      </c>
      <c r="B4921" s="148" t="s">
        <v>40</v>
      </c>
      <c r="C4921" s="153">
        <v>1261.46</v>
      </c>
      <c r="D4921" t="str">
        <f t="shared" si="158"/>
        <v>Начисление услуг 00000012273 от 30.11.2024 23:59:59</v>
      </c>
      <c r="E4921" t="str">
        <f t="shared" si="159"/>
        <v>4МР/ДУ-3-16</v>
      </c>
    </row>
    <row r="4922" spans="1:5" x14ac:dyDescent="0.3">
      <c r="A4922" s="148" t="s">
        <v>914</v>
      </c>
      <c r="B4922" s="148"/>
      <c r="C4922" s="153">
        <v>1261.46</v>
      </c>
      <c r="D4922" t="str">
        <f t="shared" si="158"/>
        <v>4МР/ДУ-3-16</v>
      </c>
      <c r="E4922" t="str">
        <f t="shared" si="159"/>
        <v>л/с №0000001153840</v>
      </c>
    </row>
    <row r="4923" spans="1:5" x14ac:dyDescent="0.3">
      <c r="A4923" s="150" t="s">
        <v>796</v>
      </c>
      <c r="B4923" s="150"/>
      <c r="C4923" s="153">
        <v>1261.46</v>
      </c>
      <c r="D4923" t="str">
        <f t="shared" si="158"/>
        <v>л/с №0000001153840</v>
      </c>
      <c r="E4923" t="str">
        <f t="shared" si="159"/>
        <v>Начисление услуг 00000012273 от 30.11.2024 23:59:59</v>
      </c>
    </row>
    <row r="4924" spans="1:5" x14ac:dyDescent="0.3">
      <c r="A4924" s="148" t="s">
        <v>41</v>
      </c>
      <c r="B4924" s="148" t="s">
        <v>42</v>
      </c>
      <c r="C4924" s="153">
        <v>1194.6600000000001</v>
      </c>
      <c r="D4924" t="str">
        <f t="shared" si="158"/>
        <v>Начисление услуг 00000012273 от 30.11.2024 23:59:59</v>
      </c>
      <c r="E4924" t="str">
        <f t="shared" si="159"/>
        <v>4МР/ДУ-3-17/Втор-1</v>
      </c>
    </row>
    <row r="4925" spans="1:5" x14ac:dyDescent="0.3">
      <c r="A4925" s="148" t="s">
        <v>914</v>
      </c>
      <c r="B4925" s="148"/>
      <c r="C4925" s="153">
        <v>1194.6600000000001</v>
      </c>
      <c r="D4925" t="str">
        <f t="shared" si="158"/>
        <v>4МР/ДУ-3-17/Втор-1</v>
      </c>
      <c r="E4925" t="str">
        <f t="shared" si="159"/>
        <v>л/с №0000000089272</v>
      </c>
    </row>
    <row r="4926" spans="1:5" x14ac:dyDescent="0.3">
      <c r="A4926" s="150" t="s">
        <v>797</v>
      </c>
      <c r="B4926" s="150"/>
      <c r="C4926" s="153">
        <v>1194.6600000000001</v>
      </c>
      <c r="D4926" t="str">
        <f t="shared" si="158"/>
        <v>л/с №0000000089272</v>
      </c>
      <c r="E4926" t="str">
        <f t="shared" si="159"/>
        <v>Начисление услуг 00000012273 от 30.11.2024 23:59:59</v>
      </c>
    </row>
    <row r="4927" spans="1:5" x14ac:dyDescent="0.3">
      <c r="A4927" s="148" t="s">
        <v>43</v>
      </c>
      <c r="B4927" s="148" t="s">
        <v>44</v>
      </c>
      <c r="C4927" s="153">
        <v>1752.68</v>
      </c>
      <c r="D4927" t="str">
        <f t="shared" si="158"/>
        <v>Начисление услуг 00000012273 от 30.11.2024 23:59:59</v>
      </c>
      <c r="E4927" t="str">
        <f t="shared" si="159"/>
        <v>4МР/ДУ-3-18</v>
      </c>
    </row>
    <row r="4928" spans="1:5" x14ac:dyDescent="0.3">
      <c r="A4928" s="148" t="s">
        <v>914</v>
      </c>
      <c r="B4928" s="148"/>
      <c r="C4928" s="153">
        <v>1752.68</v>
      </c>
      <c r="D4928" t="str">
        <f t="shared" si="158"/>
        <v>4МР/ДУ-3-18</v>
      </c>
      <c r="E4928" t="str">
        <f t="shared" si="159"/>
        <v>л/с №0000000094305</v>
      </c>
    </row>
    <row r="4929" spans="1:5" x14ac:dyDescent="0.3">
      <c r="A4929" s="150" t="s">
        <v>798</v>
      </c>
      <c r="B4929" s="150"/>
      <c r="C4929" s="153">
        <v>1752.68</v>
      </c>
      <c r="D4929" t="str">
        <f t="shared" si="158"/>
        <v>л/с №0000000094305</v>
      </c>
      <c r="E4929" t="str">
        <f t="shared" si="159"/>
        <v>Начисление услуг 00000012273 от 30.11.2024 23:59:59</v>
      </c>
    </row>
    <row r="4930" spans="1:5" x14ac:dyDescent="0.3">
      <c r="A4930" s="148" t="s">
        <v>45</v>
      </c>
      <c r="B4930" s="148" t="s">
        <v>46</v>
      </c>
      <c r="C4930" s="153">
        <v>2240.56</v>
      </c>
      <c r="D4930" t="str">
        <f t="shared" si="158"/>
        <v>Начисление услуг 00000012273 от 30.11.2024 23:59:59</v>
      </c>
      <c r="E4930" t="str">
        <f t="shared" si="159"/>
        <v>4МР/ДУ-3-19/ВТОР1</v>
      </c>
    </row>
    <row r="4931" spans="1:5" x14ac:dyDescent="0.3">
      <c r="A4931" s="148" t="s">
        <v>914</v>
      </c>
      <c r="B4931" s="148"/>
      <c r="C4931" s="153">
        <v>2240.56</v>
      </c>
      <c r="D4931" t="str">
        <f t="shared" si="158"/>
        <v>4МР/ДУ-3-19/ВТОР1</v>
      </c>
      <c r="E4931" t="str">
        <f t="shared" si="159"/>
        <v>л/с №0000000089256</v>
      </c>
    </row>
    <row r="4932" spans="1:5" x14ac:dyDescent="0.3">
      <c r="A4932" s="150" t="s">
        <v>799</v>
      </c>
      <c r="B4932" s="150"/>
      <c r="C4932" s="153">
        <v>2240.56</v>
      </c>
      <c r="D4932" t="str">
        <f t="shared" si="158"/>
        <v>л/с №0000000089256</v>
      </c>
      <c r="E4932" t="str">
        <f t="shared" si="159"/>
        <v>Начисление услуг 00000012273 от 30.11.2024 23:59:59</v>
      </c>
    </row>
    <row r="4933" spans="1:5" x14ac:dyDescent="0.3">
      <c r="A4933" s="148" t="s">
        <v>47</v>
      </c>
      <c r="B4933" s="148" t="s">
        <v>48</v>
      </c>
      <c r="C4933" s="153">
        <v>1128.3800000000001</v>
      </c>
      <c r="D4933" t="str">
        <f t="shared" si="158"/>
        <v>Начисление услуг 00000012273 от 30.11.2024 23:59:59</v>
      </c>
      <c r="E4933" t="str">
        <f t="shared" si="159"/>
        <v>4МР/ДУ-3-02</v>
      </c>
    </row>
    <row r="4934" spans="1:5" x14ac:dyDescent="0.3">
      <c r="A4934" s="148" t="s">
        <v>914</v>
      </c>
      <c r="B4934" s="148"/>
      <c r="C4934" s="153">
        <v>1128.3800000000001</v>
      </c>
      <c r="D4934" t="str">
        <f t="shared" si="158"/>
        <v>4МР/ДУ-3-02</v>
      </c>
      <c r="E4934" t="str">
        <f t="shared" si="159"/>
        <v>л/с №0000000089274</v>
      </c>
    </row>
    <row r="4935" spans="1:5" x14ac:dyDescent="0.3">
      <c r="A4935" s="150" t="s">
        <v>800</v>
      </c>
      <c r="B4935" s="150"/>
      <c r="C4935" s="153">
        <v>1128.3800000000001</v>
      </c>
      <c r="D4935" t="str">
        <f t="shared" si="158"/>
        <v>л/с №0000000089274</v>
      </c>
      <c r="E4935" t="str">
        <f t="shared" si="159"/>
        <v>Начисление услуг 00000012273 от 30.11.2024 23:59:59</v>
      </c>
    </row>
    <row r="4936" spans="1:5" x14ac:dyDescent="0.3">
      <c r="A4936" s="148" t="s">
        <v>49</v>
      </c>
      <c r="B4936" s="148" t="s">
        <v>50</v>
      </c>
      <c r="C4936" s="149">
        <v>992.72</v>
      </c>
      <c r="D4936" t="str">
        <f t="shared" si="158"/>
        <v>Начисление услуг 00000012273 от 30.11.2024 23:59:59</v>
      </c>
      <c r="E4936" t="str">
        <f t="shared" si="159"/>
        <v>4МР/ДУ-3-20</v>
      </c>
    </row>
    <row r="4937" spans="1:5" x14ac:dyDescent="0.3">
      <c r="A4937" s="148" t="s">
        <v>914</v>
      </c>
      <c r="B4937" s="148"/>
      <c r="C4937" s="149">
        <v>992.72</v>
      </c>
      <c r="D4937" t="str">
        <f t="shared" si="158"/>
        <v>4МР/ДУ-3-20</v>
      </c>
      <c r="E4937" t="str">
        <f t="shared" si="159"/>
        <v>л/с №0000000089275</v>
      </c>
    </row>
    <row r="4938" spans="1:5" x14ac:dyDescent="0.3">
      <c r="A4938" s="150" t="s">
        <v>801</v>
      </c>
      <c r="B4938" s="150"/>
      <c r="C4938" s="149">
        <v>992.72</v>
      </c>
      <c r="D4938" t="str">
        <f t="shared" si="158"/>
        <v>л/с №0000000089275</v>
      </c>
      <c r="E4938" t="str">
        <f t="shared" si="159"/>
        <v>Начисление услуг 00000012273 от 30.11.2024 23:59:59</v>
      </c>
    </row>
    <row r="4939" spans="1:5" x14ac:dyDescent="0.3">
      <c r="A4939" s="148" t="s">
        <v>51</v>
      </c>
      <c r="B4939" s="148" t="s">
        <v>52</v>
      </c>
      <c r="C4939" s="153">
        <v>1906.32</v>
      </c>
      <c r="D4939" t="str">
        <f t="shared" si="158"/>
        <v>Начисление услуг 00000012273 от 30.11.2024 23:59:59</v>
      </c>
      <c r="E4939" t="str">
        <f t="shared" si="159"/>
        <v>4МР/ДУ-3-21</v>
      </c>
    </row>
    <row r="4940" spans="1:5" x14ac:dyDescent="0.3">
      <c r="A4940" s="148" t="s">
        <v>914</v>
      </c>
      <c r="B4940" s="148"/>
      <c r="C4940" s="153">
        <v>1906.32</v>
      </c>
      <c r="D4940" t="str">
        <f t="shared" si="158"/>
        <v>4МР/ДУ-3-21</v>
      </c>
      <c r="E4940" t="str">
        <f t="shared" si="159"/>
        <v>л/с №0000000089276</v>
      </c>
    </row>
    <row r="4941" spans="1:5" x14ac:dyDescent="0.3">
      <c r="A4941" s="150" t="s">
        <v>802</v>
      </c>
      <c r="B4941" s="150"/>
      <c r="C4941" s="153">
        <v>1906.32</v>
      </c>
      <c r="D4941" t="str">
        <f t="shared" si="158"/>
        <v>л/с №0000000089276</v>
      </c>
      <c r="E4941" t="str">
        <f t="shared" si="159"/>
        <v>Начисление услуг 00000012273 от 30.11.2024 23:59:59</v>
      </c>
    </row>
    <row r="4942" spans="1:5" x14ac:dyDescent="0.3">
      <c r="A4942" s="148" t="s">
        <v>53</v>
      </c>
      <c r="B4942" s="148" t="s">
        <v>54</v>
      </c>
      <c r="C4942" s="153">
        <v>1726.48</v>
      </c>
      <c r="D4942" t="str">
        <f t="shared" si="158"/>
        <v>Начисление услуг 00000012273 от 30.11.2024 23:59:59</v>
      </c>
      <c r="E4942" t="str">
        <f t="shared" si="159"/>
        <v>4МР/ДУ-3-22</v>
      </c>
    </row>
    <row r="4943" spans="1:5" x14ac:dyDescent="0.3">
      <c r="A4943" s="148" t="s">
        <v>914</v>
      </c>
      <c r="B4943" s="148"/>
      <c r="C4943" s="153">
        <v>1726.48</v>
      </c>
      <c r="D4943" t="str">
        <f t="shared" si="158"/>
        <v>4МР/ДУ-3-22</v>
      </c>
      <c r="E4943" t="str">
        <f t="shared" si="159"/>
        <v>л/с №0000000089277</v>
      </c>
    </row>
    <row r="4944" spans="1:5" x14ac:dyDescent="0.3">
      <c r="A4944" s="150" t="s">
        <v>803</v>
      </c>
      <c r="B4944" s="150"/>
      <c r="C4944" s="153">
        <v>1726.48</v>
      </c>
      <c r="D4944" t="str">
        <f t="shared" si="158"/>
        <v>л/с №0000000089277</v>
      </c>
      <c r="E4944" t="str">
        <f t="shared" si="159"/>
        <v>Начисление услуг 00000012273 от 30.11.2024 23:59:59</v>
      </c>
    </row>
    <row r="4945" spans="1:5" x14ac:dyDescent="0.3">
      <c r="A4945" s="148" t="s">
        <v>55</v>
      </c>
      <c r="B4945" s="148" t="s">
        <v>56</v>
      </c>
      <c r="C4945" s="153">
        <v>1130.69</v>
      </c>
      <c r="D4945" t="str">
        <f t="shared" ref="D4945:D5008" si="160">A4946</f>
        <v>Начисление услуг 00000012273 от 30.11.2024 23:59:59</v>
      </c>
      <c r="E4945" t="str">
        <f t="shared" ref="E4945:E5008" si="161">A4947</f>
        <v>4МР/ДУ-3-23</v>
      </c>
    </row>
    <row r="4946" spans="1:5" x14ac:dyDescent="0.3">
      <c r="A4946" s="148" t="s">
        <v>914</v>
      </c>
      <c r="B4946" s="148"/>
      <c r="C4946" s="153">
        <v>1130.69</v>
      </c>
      <c r="D4946" t="str">
        <f t="shared" si="160"/>
        <v>4МР/ДУ-3-23</v>
      </c>
      <c r="E4946" t="str">
        <f t="shared" si="161"/>
        <v>л/с №0000000089278</v>
      </c>
    </row>
    <row r="4947" spans="1:5" x14ac:dyDescent="0.3">
      <c r="A4947" s="150" t="s">
        <v>804</v>
      </c>
      <c r="B4947" s="150"/>
      <c r="C4947" s="153">
        <v>1130.69</v>
      </c>
      <c r="D4947" t="str">
        <f t="shared" si="160"/>
        <v>л/с №0000000089278</v>
      </c>
      <c r="E4947" t="str">
        <f t="shared" si="161"/>
        <v>Начисление услуг 00000012273 от 30.11.2024 23:59:59</v>
      </c>
    </row>
    <row r="4948" spans="1:5" x14ac:dyDescent="0.3">
      <c r="A4948" s="148" t="s">
        <v>57</v>
      </c>
      <c r="B4948" s="148" t="s">
        <v>58</v>
      </c>
      <c r="C4948" s="153">
        <v>1056.7</v>
      </c>
      <c r="D4948" t="str">
        <f t="shared" si="160"/>
        <v>Начисление услуг 00000012273 от 30.11.2024 23:59:59</v>
      </c>
      <c r="E4948" t="str">
        <f t="shared" si="161"/>
        <v>4МР/ДУ-3-24</v>
      </c>
    </row>
    <row r="4949" spans="1:5" x14ac:dyDescent="0.3">
      <c r="A4949" s="148" t="s">
        <v>914</v>
      </c>
      <c r="B4949" s="148"/>
      <c r="C4949" s="153">
        <v>1056.7</v>
      </c>
      <c r="D4949" t="str">
        <f t="shared" si="160"/>
        <v>4МР/ДУ-3-24</v>
      </c>
      <c r="E4949" t="str">
        <f t="shared" si="161"/>
        <v>л/с №0000000089279</v>
      </c>
    </row>
    <row r="4950" spans="1:5" x14ac:dyDescent="0.3">
      <c r="A4950" s="150" t="s">
        <v>805</v>
      </c>
      <c r="B4950" s="150"/>
      <c r="C4950" s="153">
        <v>1056.7</v>
      </c>
      <c r="D4950" t="str">
        <f t="shared" si="160"/>
        <v>л/с №0000000089279</v>
      </c>
      <c r="E4950" t="str">
        <f t="shared" si="161"/>
        <v>Начисление услуг 00000012273 от 30.11.2024 23:59:59</v>
      </c>
    </row>
    <row r="4951" spans="1:5" x14ac:dyDescent="0.3">
      <c r="A4951" s="148" t="s">
        <v>59</v>
      </c>
      <c r="B4951" s="148" t="s">
        <v>60</v>
      </c>
      <c r="C4951" s="153">
        <v>1748.06</v>
      </c>
      <c r="D4951" t="str">
        <f t="shared" si="160"/>
        <v>Начисление услуг 00000012273 от 30.11.2024 23:59:59</v>
      </c>
      <c r="E4951" t="str">
        <f t="shared" si="161"/>
        <v>4МР/ДУ-3-25</v>
      </c>
    </row>
    <row r="4952" spans="1:5" x14ac:dyDescent="0.3">
      <c r="A4952" s="148" t="s">
        <v>914</v>
      </c>
      <c r="B4952" s="148"/>
      <c r="C4952" s="153">
        <v>1748.06</v>
      </c>
      <c r="D4952" t="str">
        <f t="shared" si="160"/>
        <v>4МР/ДУ-3-25</v>
      </c>
      <c r="E4952" t="str">
        <f t="shared" si="161"/>
        <v>л/с №0000000089280</v>
      </c>
    </row>
    <row r="4953" spans="1:5" x14ac:dyDescent="0.3">
      <c r="A4953" s="150" t="s">
        <v>806</v>
      </c>
      <c r="B4953" s="150"/>
      <c r="C4953" s="153">
        <v>1748.06</v>
      </c>
      <c r="D4953" t="str">
        <f t="shared" si="160"/>
        <v>л/с №0000000089280</v>
      </c>
      <c r="E4953" t="str">
        <f t="shared" si="161"/>
        <v>Начисление услуг 00000012273 от 30.11.2024 23:59:59</v>
      </c>
    </row>
    <row r="4954" spans="1:5" x14ac:dyDescent="0.3">
      <c r="A4954" s="148" t="s">
        <v>61</v>
      </c>
      <c r="B4954" s="148" t="s">
        <v>62</v>
      </c>
      <c r="C4954" s="153">
        <v>2240.56</v>
      </c>
      <c r="D4954" t="str">
        <f t="shared" si="160"/>
        <v>Начисление услуг 00000012273 от 30.11.2024 23:59:59</v>
      </c>
      <c r="E4954" t="str">
        <f t="shared" si="161"/>
        <v>4МР/ДУ-3-26</v>
      </c>
    </row>
    <row r="4955" spans="1:5" x14ac:dyDescent="0.3">
      <c r="A4955" s="148" t="s">
        <v>914</v>
      </c>
      <c r="B4955" s="148"/>
      <c r="C4955" s="153">
        <v>2240.56</v>
      </c>
      <c r="D4955" t="str">
        <f t="shared" si="160"/>
        <v>4МР/ДУ-3-26</v>
      </c>
      <c r="E4955" t="str">
        <f t="shared" si="161"/>
        <v>л/с №0000000094309</v>
      </c>
    </row>
    <row r="4956" spans="1:5" x14ac:dyDescent="0.3">
      <c r="A4956" s="150" t="s">
        <v>807</v>
      </c>
      <c r="B4956" s="150"/>
      <c r="C4956" s="153">
        <v>2240.56</v>
      </c>
      <c r="D4956" t="str">
        <f t="shared" si="160"/>
        <v>л/с №0000000094309</v>
      </c>
      <c r="E4956" t="str">
        <f t="shared" si="161"/>
        <v>Начисление услуг 00000012273 от 30.11.2024 23:59:59</v>
      </c>
    </row>
    <row r="4957" spans="1:5" x14ac:dyDescent="0.3">
      <c r="A4957" s="148" t="s">
        <v>63</v>
      </c>
      <c r="B4957" s="148" t="s">
        <v>64</v>
      </c>
      <c r="C4957" s="153">
        <v>1114.5</v>
      </c>
      <c r="D4957" t="str">
        <f t="shared" si="160"/>
        <v>Начисление услуг 00000012273 от 30.11.2024 23:59:59</v>
      </c>
      <c r="E4957" t="str">
        <f t="shared" si="161"/>
        <v>4МР/ДУ-3-27/ВТОР1</v>
      </c>
    </row>
    <row r="4958" spans="1:5" x14ac:dyDescent="0.3">
      <c r="A4958" s="148" t="s">
        <v>914</v>
      </c>
      <c r="B4958" s="148"/>
      <c r="C4958" s="153">
        <v>1114.5</v>
      </c>
      <c r="D4958" t="str">
        <f t="shared" si="160"/>
        <v>4МР/ДУ-3-27/ВТОР1</v>
      </c>
      <c r="E4958" t="str">
        <f t="shared" si="161"/>
        <v>л/с №0000001158684</v>
      </c>
    </row>
    <row r="4959" spans="1:5" x14ac:dyDescent="0.3">
      <c r="A4959" s="150" t="s">
        <v>808</v>
      </c>
      <c r="B4959" s="150"/>
      <c r="C4959" s="153">
        <v>1114.5</v>
      </c>
      <c r="D4959" t="str">
        <f t="shared" si="160"/>
        <v>л/с №0000001158684</v>
      </c>
      <c r="E4959" t="str">
        <f t="shared" si="161"/>
        <v>Начисление услуг 00000012273 от 30.11.2024 23:59:59</v>
      </c>
    </row>
    <row r="4960" spans="1:5" x14ac:dyDescent="0.3">
      <c r="A4960" s="148" t="s">
        <v>517</v>
      </c>
      <c r="B4960" s="148" t="s">
        <v>66</v>
      </c>
      <c r="C4960" s="153">
        <v>1711.06</v>
      </c>
      <c r="D4960" t="str">
        <f t="shared" si="160"/>
        <v>Начисление услуг 00000012273 от 30.11.2024 23:59:59</v>
      </c>
      <c r="E4960" t="str">
        <f t="shared" si="161"/>
        <v>4МР/ДУ-3-28/втор 1</v>
      </c>
    </row>
    <row r="4961" spans="1:5" x14ac:dyDescent="0.3">
      <c r="A4961" s="148" t="s">
        <v>914</v>
      </c>
      <c r="B4961" s="148"/>
      <c r="C4961" s="153">
        <v>1711.06</v>
      </c>
      <c r="D4961" t="str">
        <f t="shared" si="160"/>
        <v>4МР/ДУ-3-28/втор 1</v>
      </c>
      <c r="E4961" t="str">
        <f t="shared" si="161"/>
        <v>л/с №0000000147061</v>
      </c>
    </row>
    <row r="4962" spans="1:5" x14ac:dyDescent="0.3">
      <c r="A4962" s="150" t="s">
        <v>888</v>
      </c>
      <c r="B4962" s="150"/>
      <c r="C4962" s="153">
        <v>1711.06</v>
      </c>
      <c r="D4962" t="str">
        <f t="shared" si="160"/>
        <v>л/с №0000000147061</v>
      </c>
      <c r="E4962" t="str">
        <f t="shared" si="161"/>
        <v>Начисление услуг 00000012273 от 30.11.2024 23:59:59</v>
      </c>
    </row>
    <row r="4963" spans="1:5" x14ac:dyDescent="0.3">
      <c r="A4963" s="148" t="s">
        <v>67</v>
      </c>
      <c r="B4963" s="148" t="s">
        <v>68</v>
      </c>
      <c r="C4963" s="153">
        <v>3049.34</v>
      </c>
      <c r="D4963" t="str">
        <f t="shared" si="160"/>
        <v>Начисление услуг 00000012273 от 30.11.2024 23:59:59</v>
      </c>
      <c r="E4963" t="str">
        <f t="shared" si="161"/>
        <v>4МР/ДУ-3-29/ВТОР</v>
      </c>
    </row>
    <row r="4964" spans="1:5" x14ac:dyDescent="0.3">
      <c r="A4964" s="148" t="s">
        <v>914</v>
      </c>
      <c r="B4964" s="148"/>
      <c r="C4964" s="153">
        <v>3049.34</v>
      </c>
      <c r="D4964" t="str">
        <f t="shared" si="160"/>
        <v>4МР/ДУ-3-29/ВТОР</v>
      </c>
      <c r="E4964" t="str">
        <f t="shared" si="161"/>
        <v>л/с №0000000089257</v>
      </c>
    </row>
    <row r="4965" spans="1:5" x14ac:dyDescent="0.3">
      <c r="A4965" s="150" t="s">
        <v>810</v>
      </c>
      <c r="B4965" s="150"/>
      <c r="C4965" s="153">
        <v>3049.34</v>
      </c>
      <c r="D4965" t="str">
        <f t="shared" si="160"/>
        <v>л/с №0000000089257</v>
      </c>
      <c r="E4965" t="str">
        <f t="shared" si="161"/>
        <v>Начисление услуг 00000012273 от 30.11.2024 23:59:59</v>
      </c>
    </row>
    <row r="4966" spans="1:5" x14ac:dyDescent="0.3">
      <c r="A4966" s="148" t="s">
        <v>69</v>
      </c>
      <c r="B4966" s="148" t="s">
        <v>70</v>
      </c>
      <c r="C4966" s="153">
        <v>1075.19</v>
      </c>
      <c r="D4966" t="str">
        <f t="shared" si="160"/>
        <v>Начисление услуг 00000012273 от 30.11.2024 23:59:59</v>
      </c>
      <c r="E4966" t="str">
        <f t="shared" si="161"/>
        <v>4МР/ДУ-3-03</v>
      </c>
    </row>
    <row r="4967" spans="1:5" x14ac:dyDescent="0.3">
      <c r="A4967" s="148" t="s">
        <v>914</v>
      </c>
      <c r="B4967" s="148"/>
      <c r="C4967" s="153">
        <v>1075.19</v>
      </c>
      <c r="D4967" t="str">
        <f t="shared" si="160"/>
        <v>4МР/ДУ-3-03</v>
      </c>
      <c r="E4967" t="str">
        <f t="shared" si="161"/>
        <v>л/с №0000000095257</v>
      </c>
    </row>
    <row r="4968" spans="1:5" x14ac:dyDescent="0.3">
      <c r="A4968" s="150" t="s">
        <v>811</v>
      </c>
      <c r="B4968" s="150"/>
      <c r="C4968" s="153">
        <v>1075.19</v>
      </c>
      <c r="D4968" t="str">
        <f t="shared" si="160"/>
        <v>л/с №0000000095257</v>
      </c>
      <c r="E4968" t="str">
        <f t="shared" si="161"/>
        <v>Начисление услуг 00000012273 от 30.11.2024 23:59:59</v>
      </c>
    </row>
    <row r="4969" spans="1:5" x14ac:dyDescent="0.3">
      <c r="A4969" s="148" t="s">
        <v>71</v>
      </c>
      <c r="B4969" s="148" t="s">
        <v>72</v>
      </c>
      <c r="C4969" s="153">
        <v>1130.69</v>
      </c>
      <c r="D4969" t="str">
        <f t="shared" si="160"/>
        <v>Начисление услуг 00000012273 от 30.11.2024 23:59:59</v>
      </c>
      <c r="E4969" t="str">
        <f t="shared" si="161"/>
        <v>4МР/ДУ-3-втор30</v>
      </c>
    </row>
    <row r="4970" spans="1:5" x14ac:dyDescent="0.3">
      <c r="A4970" s="148" t="s">
        <v>914</v>
      </c>
      <c r="B4970" s="148"/>
      <c r="C4970" s="153">
        <v>1130.69</v>
      </c>
      <c r="D4970" t="str">
        <f t="shared" si="160"/>
        <v>4МР/ДУ-3-втор30</v>
      </c>
      <c r="E4970" t="str">
        <f t="shared" si="161"/>
        <v>л/с №0000000094847</v>
      </c>
    </row>
    <row r="4971" spans="1:5" x14ac:dyDescent="0.3">
      <c r="A4971" s="150" t="s">
        <v>812</v>
      </c>
      <c r="B4971" s="150"/>
      <c r="C4971" s="153">
        <v>1130.69</v>
      </c>
      <c r="D4971" t="str">
        <f t="shared" si="160"/>
        <v>л/с №0000000094847</v>
      </c>
      <c r="E4971" t="str">
        <f t="shared" si="161"/>
        <v>Начисление услуг 00000012273 от 30.11.2024 23:59:59</v>
      </c>
    </row>
    <row r="4972" spans="1:5" x14ac:dyDescent="0.3">
      <c r="A4972" s="148" t="s">
        <v>73</v>
      </c>
      <c r="B4972" s="148" t="s">
        <v>74</v>
      </c>
      <c r="C4972" s="153">
        <v>1075.19</v>
      </c>
      <c r="D4972" t="str">
        <f t="shared" si="160"/>
        <v>Начисление услуг 00000012273 от 30.11.2024 23:59:59</v>
      </c>
      <c r="E4972" t="str">
        <f t="shared" si="161"/>
        <v>4МР/ДУ-3-ВТОР31</v>
      </c>
    </row>
    <row r="4973" spans="1:5" x14ac:dyDescent="0.3">
      <c r="A4973" s="148" t="s">
        <v>914</v>
      </c>
      <c r="B4973" s="148"/>
      <c r="C4973" s="153">
        <v>1075.19</v>
      </c>
      <c r="D4973" t="str">
        <f t="shared" si="160"/>
        <v>4МР/ДУ-3-ВТОР31</v>
      </c>
      <c r="E4973" t="str">
        <f t="shared" si="161"/>
        <v>л/с №0000000094410</v>
      </c>
    </row>
    <row r="4974" spans="1:5" x14ac:dyDescent="0.3">
      <c r="A4974" s="150" t="s">
        <v>813</v>
      </c>
      <c r="B4974" s="150"/>
      <c r="C4974" s="153">
        <v>1075.19</v>
      </c>
      <c r="D4974" t="str">
        <f t="shared" si="160"/>
        <v>л/с №0000000094410</v>
      </c>
      <c r="E4974" t="str">
        <f t="shared" si="161"/>
        <v>Начисление услуг 00000012273 от 30.11.2024 23:59:59</v>
      </c>
    </row>
    <row r="4975" spans="1:5" x14ac:dyDescent="0.3">
      <c r="A4975" s="148" t="s">
        <v>75</v>
      </c>
      <c r="B4975" s="148" t="s">
        <v>76</v>
      </c>
      <c r="C4975" s="153">
        <v>2917.28</v>
      </c>
      <c r="D4975" t="str">
        <f t="shared" si="160"/>
        <v>Начисление услуг 00000012273 от 30.11.2024 23:59:59</v>
      </c>
      <c r="E4975" t="str">
        <f t="shared" si="161"/>
        <v>4МР/ДУ-3-32/ВТОР1</v>
      </c>
    </row>
    <row r="4976" spans="1:5" x14ac:dyDescent="0.3">
      <c r="A4976" s="148" t="s">
        <v>914</v>
      </c>
      <c r="B4976" s="148"/>
      <c r="C4976" s="153">
        <v>2917.28</v>
      </c>
      <c r="D4976" t="str">
        <f t="shared" si="160"/>
        <v>4МР/ДУ-3-32/ВТОР1</v>
      </c>
      <c r="E4976" t="str">
        <f t="shared" si="161"/>
        <v>л/с №0000000089287</v>
      </c>
    </row>
    <row r="4977" spans="1:5" x14ac:dyDescent="0.3">
      <c r="A4977" s="150" t="s">
        <v>814</v>
      </c>
      <c r="B4977" s="150"/>
      <c r="C4977" s="153">
        <v>2917.28</v>
      </c>
      <c r="D4977" t="str">
        <f t="shared" si="160"/>
        <v>л/с №0000000089287</v>
      </c>
      <c r="E4977" t="str">
        <f t="shared" si="161"/>
        <v>Начисление услуг 00000012273 от 30.11.2024 23:59:59</v>
      </c>
    </row>
    <row r="4978" spans="1:5" x14ac:dyDescent="0.3">
      <c r="A4978" s="148" t="s">
        <v>77</v>
      </c>
      <c r="B4978" s="148" t="s">
        <v>78</v>
      </c>
      <c r="C4978" s="153">
        <v>2242.88</v>
      </c>
      <c r="D4978" t="str">
        <f t="shared" si="160"/>
        <v>Начисление услуг 00000012273 от 30.11.2024 23:59:59</v>
      </c>
      <c r="E4978" t="str">
        <f t="shared" si="161"/>
        <v>4МР/ДУ-3-33</v>
      </c>
    </row>
    <row r="4979" spans="1:5" x14ac:dyDescent="0.3">
      <c r="A4979" s="148" t="s">
        <v>914</v>
      </c>
      <c r="B4979" s="148"/>
      <c r="C4979" s="153">
        <v>2242.88</v>
      </c>
      <c r="D4979" t="str">
        <f t="shared" si="160"/>
        <v>4МР/ДУ-3-33</v>
      </c>
      <c r="E4979" t="str">
        <f t="shared" si="161"/>
        <v>л/с №0000000104280</v>
      </c>
    </row>
    <row r="4980" spans="1:5" x14ac:dyDescent="0.3">
      <c r="A4980" s="150" t="s">
        <v>815</v>
      </c>
      <c r="B4980" s="150"/>
      <c r="C4980" s="153">
        <v>2242.88</v>
      </c>
      <c r="D4980" t="str">
        <f t="shared" si="160"/>
        <v>л/с №0000000104280</v>
      </c>
      <c r="E4980" t="str">
        <f t="shared" si="161"/>
        <v>Начисление услуг 00000012273 от 30.11.2024 23:59:59</v>
      </c>
    </row>
    <row r="4981" spans="1:5" x14ac:dyDescent="0.3">
      <c r="A4981" s="148" t="s">
        <v>79</v>
      </c>
      <c r="B4981" s="148" t="s">
        <v>80</v>
      </c>
      <c r="C4981" s="153">
        <v>1114.5</v>
      </c>
      <c r="D4981" t="str">
        <f t="shared" si="160"/>
        <v>Начисление услуг 00000012273 от 30.11.2024 23:59:59</v>
      </c>
      <c r="E4981" t="str">
        <f t="shared" si="161"/>
        <v>4МР/ДУ-3-34-ВТОР1</v>
      </c>
    </row>
    <row r="4982" spans="1:5" x14ac:dyDescent="0.3">
      <c r="A4982" s="148" t="s">
        <v>914</v>
      </c>
      <c r="B4982" s="148"/>
      <c r="C4982" s="153">
        <v>1114.5</v>
      </c>
      <c r="D4982" t="str">
        <f t="shared" si="160"/>
        <v>4МР/ДУ-3-34-ВТОР1</v>
      </c>
      <c r="E4982" t="str">
        <f t="shared" si="161"/>
        <v>л/с №0000000104558</v>
      </c>
    </row>
    <row r="4983" spans="1:5" x14ac:dyDescent="0.3">
      <c r="A4983" s="150" t="s">
        <v>816</v>
      </c>
      <c r="B4983" s="150"/>
      <c r="C4983" s="153">
        <v>1114.5</v>
      </c>
      <c r="D4983" t="str">
        <f t="shared" si="160"/>
        <v>л/с №0000000104558</v>
      </c>
      <c r="E4983" t="str">
        <f t="shared" si="161"/>
        <v>Начисление услуг 00000012273 от 30.11.2024 23:59:59</v>
      </c>
    </row>
    <row r="4984" spans="1:5" x14ac:dyDescent="0.3">
      <c r="A4984" s="148" t="s">
        <v>81</v>
      </c>
      <c r="B4984" s="148" t="s">
        <v>82</v>
      </c>
      <c r="C4984" s="153">
        <v>1711.06</v>
      </c>
      <c r="D4984" t="str">
        <f t="shared" si="160"/>
        <v>Начисление услуг 00000012273 от 30.11.2024 23:59:59</v>
      </c>
      <c r="E4984" t="str">
        <f t="shared" si="161"/>
        <v>4МР/ДУ-3-35/ВТОР</v>
      </c>
    </row>
    <row r="4985" spans="1:5" x14ac:dyDescent="0.3">
      <c r="A4985" s="148" t="s">
        <v>914</v>
      </c>
      <c r="B4985" s="148"/>
      <c r="C4985" s="153">
        <v>1711.06</v>
      </c>
      <c r="D4985" t="str">
        <f t="shared" si="160"/>
        <v>4МР/ДУ-3-35/ВТОР</v>
      </c>
      <c r="E4985" t="str">
        <f t="shared" si="161"/>
        <v>л/с №0000000089290</v>
      </c>
    </row>
    <row r="4986" spans="1:5" x14ac:dyDescent="0.3">
      <c r="A4986" s="150" t="s">
        <v>817</v>
      </c>
      <c r="B4986" s="150"/>
      <c r="C4986" s="153">
        <v>1711.06</v>
      </c>
      <c r="D4986" t="str">
        <f t="shared" si="160"/>
        <v>л/с №0000000089290</v>
      </c>
      <c r="E4986" t="str">
        <f t="shared" si="161"/>
        <v>Начисление услуг 00000012273 от 30.11.2024 23:59:59</v>
      </c>
    </row>
    <row r="4987" spans="1:5" x14ac:dyDescent="0.3">
      <c r="A4987" s="148" t="s">
        <v>83</v>
      </c>
      <c r="B4987" s="148" t="s">
        <v>84</v>
      </c>
      <c r="C4987" s="153">
        <v>2713.03</v>
      </c>
      <c r="D4987" t="str">
        <f t="shared" si="160"/>
        <v>Начисление услуг 00000012273 от 30.11.2024 23:59:59</v>
      </c>
      <c r="E4987" t="str">
        <f t="shared" si="161"/>
        <v>4МР/ДУ-3-36</v>
      </c>
    </row>
    <row r="4988" spans="1:5" x14ac:dyDescent="0.3">
      <c r="A4988" s="148" t="s">
        <v>914</v>
      </c>
      <c r="B4988" s="148"/>
      <c r="C4988" s="153">
        <v>2713.03</v>
      </c>
      <c r="D4988" t="str">
        <f t="shared" si="160"/>
        <v>4МР/ДУ-3-36</v>
      </c>
      <c r="E4988" t="str">
        <f t="shared" si="161"/>
        <v>л/с №0000000091879</v>
      </c>
    </row>
    <row r="4989" spans="1:5" x14ac:dyDescent="0.3">
      <c r="A4989" s="150" t="s">
        <v>818</v>
      </c>
      <c r="B4989" s="150"/>
      <c r="C4989" s="153">
        <v>2713.03</v>
      </c>
      <c r="D4989" t="str">
        <f t="shared" si="160"/>
        <v>л/с №0000000091879</v>
      </c>
      <c r="E4989" t="str">
        <f t="shared" si="161"/>
        <v>Начисление услуг 00000012273 от 30.11.2024 23:59:59</v>
      </c>
    </row>
    <row r="4990" spans="1:5" x14ac:dyDescent="0.3">
      <c r="A4990" s="148" t="s">
        <v>85</v>
      </c>
      <c r="B4990" s="148" t="s">
        <v>86</v>
      </c>
      <c r="C4990" s="153">
        <v>1130.69</v>
      </c>
      <c r="D4990" t="str">
        <f t="shared" si="160"/>
        <v>Начисление услуг 00000012273 от 30.11.2024 23:59:59</v>
      </c>
      <c r="E4990" t="str">
        <f t="shared" si="161"/>
        <v>4МР/ДУ-3-37</v>
      </c>
    </row>
    <row r="4991" spans="1:5" x14ac:dyDescent="0.3">
      <c r="A4991" s="148" t="s">
        <v>914</v>
      </c>
      <c r="B4991" s="148"/>
      <c r="C4991" s="153">
        <v>1130.69</v>
      </c>
      <c r="D4991" t="str">
        <f t="shared" si="160"/>
        <v>4МР/ДУ-3-37</v>
      </c>
      <c r="E4991" t="str">
        <f t="shared" si="161"/>
        <v>л/с №0000000089292</v>
      </c>
    </row>
    <row r="4992" spans="1:5" x14ac:dyDescent="0.3">
      <c r="A4992" s="150" t="s">
        <v>819</v>
      </c>
      <c r="B4992" s="150"/>
      <c r="C4992" s="153">
        <v>1130.69</v>
      </c>
      <c r="D4992" t="str">
        <f t="shared" si="160"/>
        <v>л/с №0000000089292</v>
      </c>
      <c r="E4992" t="str">
        <f t="shared" si="161"/>
        <v>Начисление услуг 00000012273 от 30.11.2024 23:59:59</v>
      </c>
    </row>
    <row r="4993" spans="1:5" x14ac:dyDescent="0.3">
      <c r="A4993" s="148" t="s">
        <v>87</v>
      </c>
      <c r="B4993" s="148" t="s">
        <v>88</v>
      </c>
      <c r="C4993" s="153">
        <v>1075.19</v>
      </c>
      <c r="D4993" t="str">
        <f t="shared" si="160"/>
        <v>Начисление услуг 00000012273 от 30.11.2024 23:59:59</v>
      </c>
      <c r="E4993" t="str">
        <f t="shared" si="161"/>
        <v>4МР/ДУ-3-38</v>
      </c>
    </row>
    <row r="4994" spans="1:5" x14ac:dyDescent="0.3">
      <c r="A4994" s="148" t="s">
        <v>914</v>
      </c>
      <c r="B4994" s="148"/>
      <c r="C4994" s="153">
        <v>1075.19</v>
      </c>
      <c r="D4994" t="str">
        <f t="shared" si="160"/>
        <v>4МР/ДУ-3-38</v>
      </c>
      <c r="E4994" t="str">
        <f t="shared" si="161"/>
        <v>л/с №0000000089293</v>
      </c>
    </row>
    <row r="4995" spans="1:5" x14ac:dyDescent="0.3">
      <c r="A4995" s="150" t="s">
        <v>820</v>
      </c>
      <c r="B4995" s="150"/>
      <c r="C4995" s="153">
        <v>1075.19</v>
      </c>
      <c r="D4995" t="str">
        <f t="shared" si="160"/>
        <v>л/с №0000000089293</v>
      </c>
      <c r="E4995" t="str">
        <f t="shared" si="161"/>
        <v>Начисление услуг 00000012273 от 30.11.2024 23:59:59</v>
      </c>
    </row>
    <row r="4996" spans="1:5" x14ac:dyDescent="0.3">
      <c r="A4996" s="148" t="s">
        <v>89</v>
      </c>
      <c r="B4996" s="148" t="s">
        <v>90</v>
      </c>
      <c r="C4996" s="153">
        <v>1752.68</v>
      </c>
      <c r="D4996" t="str">
        <f t="shared" si="160"/>
        <v>Начисление услуг 00000012273 от 30.11.2024 23:59:59</v>
      </c>
      <c r="E4996" t="str">
        <f t="shared" si="161"/>
        <v>4МР/ДУ-3-39</v>
      </c>
    </row>
    <row r="4997" spans="1:5" x14ac:dyDescent="0.3">
      <c r="A4997" s="148" t="s">
        <v>914</v>
      </c>
      <c r="B4997" s="148"/>
      <c r="C4997" s="153">
        <v>1752.68</v>
      </c>
      <c r="D4997" t="str">
        <f t="shared" si="160"/>
        <v>4МР/ДУ-3-39</v>
      </c>
      <c r="E4997" t="str">
        <f t="shared" si="161"/>
        <v>л/с №0000000089258</v>
      </c>
    </row>
    <row r="4998" spans="1:5" x14ac:dyDescent="0.3">
      <c r="A4998" s="150" t="s">
        <v>821</v>
      </c>
      <c r="B4998" s="150"/>
      <c r="C4998" s="153">
        <v>1752.68</v>
      </c>
      <c r="D4998" t="str">
        <f t="shared" si="160"/>
        <v>л/с №0000000089258</v>
      </c>
      <c r="E4998" t="str">
        <f t="shared" si="161"/>
        <v>Начисление услуг 00000012273 от 30.11.2024 23:59:59</v>
      </c>
    </row>
    <row r="4999" spans="1:5" x14ac:dyDescent="0.3">
      <c r="A4999" s="148" t="s">
        <v>91</v>
      </c>
      <c r="B4999" s="148" t="s">
        <v>92</v>
      </c>
      <c r="C4999" s="153">
        <v>1748.06</v>
      </c>
      <c r="D4999" t="str">
        <f t="shared" si="160"/>
        <v>Начисление услуг 00000012273 от 30.11.2024 23:59:59</v>
      </c>
      <c r="E4999" t="str">
        <f t="shared" si="161"/>
        <v>4МР/ДУ-3-04</v>
      </c>
    </row>
    <row r="5000" spans="1:5" x14ac:dyDescent="0.3">
      <c r="A5000" s="148" t="s">
        <v>914</v>
      </c>
      <c r="B5000" s="148"/>
      <c r="C5000" s="153">
        <v>1748.06</v>
      </c>
      <c r="D5000" t="str">
        <f t="shared" si="160"/>
        <v>4МР/ДУ-3-04</v>
      </c>
      <c r="E5000" t="str">
        <f t="shared" si="161"/>
        <v>л/с №0000000089294</v>
      </c>
    </row>
    <row r="5001" spans="1:5" x14ac:dyDescent="0.3">
      <c r="A5001" s="150" t="s">
        <v>822</v>
      </c>
      <c r="B5001" s="150"/>
      <c r="C5001" s="153">
        <v>1748.06</v>
      </c>
      <c r="D5001" t="str">
        <f t="shared" si="160"/>
        <v>л/с №0000000089294</v>
      </c>
      <c r="E5001" t="str">
        <f t="shared" si="161"/>
        <v>Начисление услуг 00000012273 от 30.11.2024 23:59:59</v>
      </c>
    </row>
    <row r="5002" spans="1:5" x14ac:dyDescent="0.3">
      <c r="A5002" s="148" t="s">
        <v>93</v>
      </c>
      <c r="B5002" s="148" t="s">
        <v>94</v>
      </c>
      <c r="C5002" s="153">
        <v>2494.65</v>
      </c>
      <c r="D5002" t="str">
        <f t="shared" si="160"/>
        <v>Начисление услуг 00000012273 от 30.11.2024 23:59:59</v>
      </c>
      <c r="E5002" t="str">
        <f t="shared" si="161"/>
        <v>4МР/ДУ-3-40</v>
      </c>
    </row>
    <row r="5003" spans="1:5" x14ac:dyDescent="0.3">
      <c r="A5003" s="148" t="s">
        <v>914</v>
      </c>
      <c r="B5003" s="148"/>
      <c r="C5003" s="153">
        <v>2494.65</v>
      </c>
      <c r="D5003" t="str">
        <f t="shared" si="160"/>
        <v>4МР/ДУ-3-40</v>
      </c>
      <c r="E5003" t="str">
        <f t="shared" si="161"/>
        <v>л/с №0000000089295</v>
      </c>
    </row>
    <row r="5004" spans="1:5" x14ac:dyDescent="0.3">
      <c r="A5004" s="150" t="s">
        <v>823</v>
      </c>
      <c r="B5004" s="150"/>
      <c r="C5004" s="153">
        <v>2494.65</v>
      </c>
      <c r="D5004" t="str">
        <f t="shared" si="160"/>
        <v>л/с №0000000089295</v>
      </c>
      <c r="E5004" t="str">
        <f t="shared" si="161"/>
        <v>Начисление услуг 00000012273 от 30.11.2024 23:59:59</v>
      </c>
    </row>
    <row r="5005" spans="1:5" x14ac:dyDescent="0.3">
      <c r="A5005" s="148" t="s">
        <v>95</v>
      </c>
      <c r="B5005" s="148" t="s">
        <v>96</v>
      </c>
      <c r="C5005" s="153">
        <v>1114.5</v>
      </c>
      <c r="D5005" t="str">
        <f t="shared" si="160"/>
        <v>Начисление услуг 00000012273 от 30.11.2024 23:59:59</v>
      </c>
      <c r="E5005" t="str">
        <f t="shared" si="161"/>
        <v>4МР/ДУ-3-41</v>
      </c>
    </row>
    <row r="5006" spans="1:5" x14ac:dyDescent="0.3">
      <c r="A5006" s="148" t="s">
        <v>914</v>
      </c>
      <c r="B5006" s="148"/>
      <c r="C5006" s="153">
        <v>1114.5</v>
      </c>
      <c r="D5006" t="str">
        <f t="shared" si="160"/>
        <v>4МР/ДУ-3-41</v>
      </c>
      <c r="E5006" t="str">
        <f t="shared" si="161"/>
        <v>л/с №0000001154035</v>
      </c>
    </row>
    <row r="5007" spans="1:5" x14ac:dyDescent="0.3">
      <c r="A5007" s="150" t="s">
        <v>824</v>
      </c>
      <c r="B5007" s="150"/>
      <c r="C5007" s="153">
        <v>1114.5</v>
      </c>
      <c r="D5007" t="str">
        <f t="shared" si="160"/>
        <v>л/с №0000001154035</v>
      </c>
      <c r="E5007" t="str">
        <f t="shared" si="161"/>
        <v>Начисление услуг 00000012273 от 30.11.2024 23:59:59</v>
      </c>
    </row>
    <row r="5008" spans="1:5" x14ac:dyDescent="0.3">
      <c r="A5008" s="148" t="s">
        <v>97</v>
      </c>
      <c r="B5008" s="148" t="s">
        <v>98</v>
      </c>
      <c r="C5008" s="153">
        <v>1711.06</v>
      </c>
      <c r="D5008" t="str">
        <f t="shared" si="160"/>
        <v>Начисление услуг 00000012273 от 30.11.2024 23:59:59</v>
      </c>
      <c r="E5008" t="str">
        <f t="shared" si="161"/>
        <v>МР/МР/ДУ/3-42</v>
      </c>
    </row>
    <row r="5009" spans="1:5" x14ac:dyDescent="0.3">
      <c r="A5009" s="148" t="s">
        <v>914</v>
      </c>
      <c r="B5009" s="148"/>
      <c r="C5009" s="153">
        <v>1711.06</v>
      </c>
      <c r="D5009" t="str">
        <f t="shared" ref="D5009:D5072" si="162">A5010</f>
        <v>МР/МР/ДУ/3-42</v>
      </c>
      <c r="E5009" t="str">
        <f t="shared" ref="E5009:E5072" si="163">A5011</f>
        <v>л/с №0000000089297</v>
      </c>
    </row>
    <row r="5010" spans="1:5" x14ac:dyDescent="0.3">
      <c r="A5010" s="150" t="s">
        <v>825</v>
      </c>
      <c r="B5010" s="150"/>
      <c r="C5010" s="153">
        <v>1711.06</v>
      </c>
      <c r="D5010" t="str">
        <f t="shared" si="162"/>
        <v>л/с №0000000089297</v>
      </c>
      <c r="E5010" t="str">
        <f t="shared" si="163"/>
        <v>Начисление услуг 00000012273 от 30.11.2024 23:59:59</v>
      </c>
    </row>
    <row r="5011" spans="1:5" x14ac:dyDescent="0.3">
      <c r="A5011" s="148" t="s">
        <v>99</v>
      </c>
      <c r="B5011" s="148" t="s">
        <v>100</v>
      </c>
      <c r="C5011" s="153">
        <v>2471.5300000000002</v>
      </c>
      <c r="D5011" t="str">
        <f t="shared" si="162"/>
        <v>Начисление услуг 00000012273 от 30.11.2024 23:59:59</v>
      </c>
      <c r="E5011" t="str">
        <f t="shared" si="163"/>
        <v>4МР/ДУ-3-43</v>
      </c>
    </row>
    <row r="5012" spans="1:5" x14ac:dyDescent="0.3">
      <c r="A5012" s="148" t="s">
        <v>914</v>
      </c>
      <c r="B5012" s="148"/>
      <c r="C5012" s="153">
        <v>2471.5300000000002</v>
      </c>
      <c r="D5012" t="str">
        <f t="shared" si="162"/>
        <v>4МР/ДУ-3-43</v>
      </c>
      <c r="E5012" t="str">
        <f t="shared" si="163"/>
        <v>л/с №0000000128455</v>
      </c>
    </row>
    <row r="5013" spans="1:5" x14ac:dyDescent="0.3">
      <c r="A5013" s="150" t="s">
        <v>826</v>
      </c>
      <c r="B5013" s="150"/>
      <c r="C5013" s="153">
        <v>2471.5300000000002</v>
      </c>
      <c r="D5013" t="str">
        <f t="shared" si="162"/>
        <v>л/с №0000000128455</v>
      </c>
      <c r="E5013" t="str">
        <f t="shared" si="163"/>
        <v>Начисление услуг 00000012273 от 30.11.2024 23:59:59</v>
      </c>
    </row>
    <row r="5014" spans="1:5" x14ac:dyDescent="0.3">
      <c r="A5014" s="148" t="s">
        <v>101</v>
      </c>
      <c r="B5014" s="148" t="s">
        <v>102</v>
      </c>
      <c r="C5014" s="153">
        <v>2215.13</v>
      </c>
      <c r="D5014" t="str">
        <f t="shared" si="162"/>
        <v>Начисление услуг 00000012273 от 30.11.2024 23:59:59</v>
      </c>
      <c r="E5014" t="str">
        <f t="shared" si="163"/>
        <v>4МР/ДУ-3-44, 45</v>
      </c>
    </row>
    <row r="5015" spans="1:5" x14ac:dyDescent="0.3">
      <c r="A5015" s="148" t="s">
        <v>914</v>
      </c>
      <c r="B5015" s="148"/>
      <c r="C5015" s="153">
        <v>2215.13</v>
      </c>
      <c r="D5015" t="str">
        <f t="shared" si="162"/>
        <v>4МР/ДУ-3-44, 45</v>
      </c>
      <c r="E5015" t="str">
        <f t="shared" si="163"/>
        <v>л/с №0000000089300</v>
      </c>
    </row>
    <row r="5016" spans="1:5" x14ac:dyDescent="0.3">
      <c r="A5016" s="150" t="s">
        <v>827</v>
      </c>
      <c r="B5016" s="150"/>
      <c r="C5016" s="153">
        <v>2215.13</v>
      </c>
      <c r="D5016" t="str">
        <f t="shared" si="162"/>
        <v>л/с №0000000089300</v>
      </c>
      <c r="E5016" t="str">
        <f t="shared" si="163"/>
        <v>Начисление услуг 00000012273 от 30.11.2024 23:59:59</v>
      </c>
    </row>
    <row r="5017" spans="1:5" x14ac:dyDescent="0.3">
      <c r="A5017" s="148" t="s">
        <v>103</v>
      </c>
      <c r="B5017" s="148" t="s">
        <v>104</v>
      </c>
      <c r="C5017" s="153">
        <v>1750.37</v>
      </c>
      <c r="D5017" t="str">
        <f t="shared" si="162"/>
        <v>Начисление услуг 00000012273 от 30.11.2024 23:59:59</v>
      </c>
      <c r="E5017" t="str">
        <f t="shared" si="163"/>
        <v>4МР/ДУ-3-46</v>
      </c>
    </row>
    <row r="5018" spans="1:5" x14ac:dyDescent="0.3">
      <c r="A5018" s="148" t="s">
        <v>914</v>
      </c>
      <c r="B5018" s="148"/>
      <c r="C5018" s="153">
        <v>1750.37</v>
      </c>
      <c r="D5018" t="str">
        <f t="shared" si="162"/>
        <v>4МР/ДУ-3-46</v>
      </c>
      <c r="E5018" t="str">
        <f t="shared" si="163"/>
        <v>л/с №0000000153934</v>
      </c>
    </row>
    <row r="5019" spans="1:5" x14ac:dyDescent="0.3">
      <c r="A5019" s="150" t="s">
        <v>828</v>
      </c>
      <c r="B5019" s="150"/>
      <c r="C5019" s="153">
        <v>1750.37</v>
      </c>
      <c r="D5019" t="str">
        <f t="shared" si="162"/>
        <v>л/с №0000000153934</v>
      </c>
      <c r="E5019" t="str">
        <f t="shared" si="163"/>
        <v>Начисление услуг 00000012273 от 30.11.2024 23:59:59</v>
      </c>
    </row>
    <row r="5020" spans="1:5" x14ac:dyDescent="0.3">
      <c r="A5020" s="148" t="s">
        <v>105</v>
      </c>
      <c r="B5020" s="148" t="s">
        <v>106</v>
      </c>
      <c r="C5020" s="153">
        <v>2242.88</v>
      </c>
      <c r="D5020" t="str">
        <f t="shared" si="162"/>
        <v>Начисление услуг 00000012273 от 30.11.2024 23:59:59</v>
      </c>
      <c r="E5020" t="str">
        <f t="shared" si="163"/>
        <v>4МР/ДУ/-3-47 ВТОР</v>
      </c>
    </row>
    <row r="5021" spans="1:5" x14ac:dyDescent="0.3">
      <c r="A5021" s="148" t="s">
        <v>914</v>
      </c>
      <c r="B5021" s="148"/>
      <c r="C5021" s="153">
        <v>2242.88</v>
      </c>
      <c r="D5021" t="str">
        <f t="shared" si="162"/>
        <v>4МР/ДУ/-3-47 ВТОР</v>
      </c>
      <c r="E5021" t="str">
        <f t="shared" si="163"/>
        <v>л/с №0000000090878</v>
      </c>
    </row>
    <row r="5022" spans="1:5" x14ac:dyDescent="0.3">
      <c r="A5022" s="150" t="s">
        <v>829</v>
      </c>
      <c r="B5022" s="150"/>
      <c r="C5022" s="153">
        <v>2242.88</v>
      </c>
      <c r="D5022" t="str">
        <f t="shared" si="162"/>
        <v>л/с №0000000090878</v>
      </c>
      <c r="E5022" t="str">
        <f t="shared" si="163"/>
        <v>Начисление услуг 00000012273 от 30.11.2024 23:59:59</v>
      </c>
    </row>
    <row r="5023" spans="1:5" x14ac:dyDescent="0.3">
      <c r="A5023" s="148" t="s">
        <v>107</v>
      </c>
      <c r="B5023" s="148" t="s">
        <v>108</v>
      </c>
      <c r="C5023" s="153">
        <v>1112.19</v>
      </c>
      <c r="D5023" t="str">
        <f t="shared" si="162"/>
        <v>Начисление услуг 00000012273 от 30.11.2024 23:59:59</v>
      </c>
      <c r="E5023" t="str">
        <f t="shared" si="163"/>
        <v>4МР/ДУ-3-48</v>
      </c>
    </row>
    <row r="5024" spans="1:5" x14ac:dyDescent="0.3">
      <c r="A5024" s="148" t="s">
        <v>914</v>
      </c>
      <c r="B5024" s="148"/>
      <c r="C5024" s="153">
        <v>1112.19</v>
      </c>
      <c r="D5024" t="str">
        <f t="shared" si="162"/>
        <v>4МР/ДУ-3-48</v>
      </c>
      <c r="E5024" t="str">
        <f t="shared" si="163"/>
        <v>л/с №0000000089302</v>
      </c>
    </row>
    <row r="5025" spans="1:5" x14ac:dyDescent="0.3">
      <c r="A5025" s="150" t="s">
        <v>830</v>
      </c>
      <c r="B5025" s="150"/>
      <c r="C5025" s="153">
        <v>1112.19</v>
      </c>
      <c r="D5025" t="str">
        <f t="shared" si="162"/>
        <v>л/с №0000000089302</v>
      </c>
      <c r="E5025" t="str">
        <f t="shared" si="163"/>
        <v>Начисление услуг 00000012273 от 30.11.2024 23:59:59</v>
      </c>
    </row>
    <row r="5026" spans="1:5" x14ac:dyDescent="0.3">
      <c r="A5026" s="148" t="s">
        <v>109</v>
      </c>
      <c r="B5026" s="148" t="s">
        <v>110</v>
      </c>
      <c r="C5026" s="153">
        <v>2281.41</v>
      </c>
      <c r="D5026" t="str">
        <f t="shared" si="162"/>
        <v>Начисление услуг 00000012273 от 30.11.2024 23:59:59</v>
      </c>
      <c r="E5026" t="str">
        <f t="shared" si="163"/>
        <v>4МР/ДУ-3-49</v>
      </c>
    </row>
    <row r="5027" spans="1:5" x14ac:dyDescent="0.3">
      <c r="A5027" s="148" t="s">
        <v>914</v>
      </c>
      <c r="B5027" s="148"/>
      <c r="C5027" s="153">
        <v>2281.41</v>
      </c>
      <c r="D5027" t="str">
        <f t="shared" si="162"/>
        <v>4МР/ДУ-3-49</v>
      </c>
      <c r="E5027" t="str">
        <f t="shared" si="163"/>
        <v>л/с №0000000089259</v>
      </c>
    </row>
    <row r="5028" spans="1:5" x14ac:dyDescent="0.3">
      <c r="A5028" s="150" t="s">
        <v>831</v>
      </c>
      <c r="B5028" s="150"/>
      <c r="C5028" s="153">
        <v>2281.41</v>
      </c>
      <c r="D5028" t="str">
        <f t="shared" si="162"/>
        <v>л/с №0000000089259</v>
      </c>
      <c r="E5028" t="str">
        <f t="shared" si="163"/>
        <v>Начисление услуг 00000012273 от 30.11.2024 23:59:59</v>
      </c>
    </row>
    <row r="5029" spans="1:5" x14ac:dyDescent="0.3">
      <c r="A5029" s="148" t="s">
        <v>111</v>
      </c>
      <c r="B5029" s="148" t="s">
        <v>112</v>
      </c>
      <c r="C5029" s="153">
        <v>2242.88</v>
      </c>
      <c r="D5029" t="str">
        <f t="shared" si="162"/>
        <v>Начисление услуг 00000012273 от 30.11.2024 23:59:59</v>
      </c>
      <c r="E5029" t="str">
        <f t="shared" si="163"/>
        <v>4МР/ДУ-3-05</v>
      </c>
    </row>
    <row r="5030" spans="1:5" x14ac:dyDescent="0.3">
      <c r="A5030" s="148" t="s">
        <v>914</v>
      </c>
      <c r="B5030" s="148"/>
      <c r="C5030" s="153">
        <v>2242.88</v>
      </c>
      <c r="D5030" t="str">
        <f t="shared" si="162"/>
        <v>4МР/ДУ-3-05</v>
      </c>
      <c r="E5030" t="str">
        <f t="shared" si="163"/>
        <v>л/с №0000000128731</v>
      </c>
    </row>
    <row r="5031" spans="1:5" x14ac:dyDescent="0.3">
      <c r="A5031" s="150" t="s">
        <v>832</v>
      </c>
      <c r="B5031" s="150"/>
      <c r="C5031" s="153">
        <v>2242.88</v>
      </c>
      <c r="D5031" t="str">
        <f t="shared" si="162"/>
        <v>л/с №0000000128731</v>
      </c>
      <c r="E5031" t="str">
        <f t="shared" si="163"/>
        <v>Начисление услуг 00000012273 от 30.11.2024 23:59:59</v>
      </c>
    </row>
    <row r="5032" spans="1:5" x14ac:dyDescent="0.3">
      <c r="A5032" s="148" t="s">
        <v>113</v>
      </c>
      <c r="B5032" s="148" t="s">
        <v>114</v>
      </c>
      <c r="C5032" s="153">
        <v>2224.38</v>
      </c>
      <c r="D5032" t="str">
        <f t="shared" si="162"/>
        <v>Начисление услуг 00000012273 от 30.11.2024 23:59:59</v>
      </c>
      <c r="E5032" t="str">
        <f t="shared" si="163"/>
        <v>МР/МБ/ДУ-3-50</v>
      </c>
    </row>
    <row r="5033" spans="1:5" x14ac:dyDescent="0.3">
      <c r="A5033" s="148" t="s">
        <v>914</v>
      </c>
      <c r="B5033" s="148"/>
      <c r="C5033" s="153">
        <v>2224.38</v>
      </c>
      <c r="D5033" t="str">
        <f t="shared" si="162"/>
        <v>МР/МБ/ДУ-3-50</v>
      </c>
      <c r="E5033" t="str">
        <f t="shared" si="163"/>
        <v>л/с №0000000089304</v>
      </c>
    </row>
    <row r="5034" spans="1:5" x14ac:dyDescent="0.3">
      <c r="A5034" s="150" t="s">
        <v>833</v>
      </c>
      <c r="B5034" s="150"/>
      <c r="C5034" s="153">
        <v>2224.38</v>
      </c>
      <c r="D5034" t="str">
        <f t="shared" si="162"/>
        <v>л/с №0000000089304</v>
      </c>
      <c r="E5034" t="str">
        <f t="shared" si="163"/>
        <v>Начисление услуг 00000012273 от 30.11.2024 23:59:59</v>
      </c>
    </row>
    <row r="5035" spans="1:5" x14ac:dyDescent="0.3">
      <c r="A5035" s="148" t="s">
        <v>115</v>
      </c>
      <c r="B5035" s="148" t="s">
        <v>116</v>
      </c>
      <c r="C5035" s="153">
        <v>1018.67</v>
      </c>
      <c r="D5035" t="str">
        <f t="shared" si="162"/>
        <v>Начисление услуг 00000012273 от 30.11.2024 23:59:59</v>
      </c>
      <c r="E5035" t="str">
        <f t="shared" si="163"/>
        <v>4МР/ДУ-3-51</v>
      </c>
    </row>
    <row r="5036" spans="1:5" x14ac:dyDescent="0.3">
      <c r="A5036" s="148" t="s">
        <v>914</v>
      </c>
      <c r="B5036" s="148"/>
      <c r="C5036" s="153">
        <v>1018.67</v>
      </c>
      <c r="D5036" t="str">
        <f t="shared" si="162"/>
        <v>4МР/ДУ-3-51</v>
      </c>
      <c r="E5036" t="str">
        <f t="shared" si="163"/>
        <v>л/с №0000000112448</v>
      </c>
    </row>
    <row r="5037" spans="1:5" x14ac:dyDescent="0.3">
      <c r="A5037" s="150" t="s">
        <v>834</v>
      </c>
      <c r="B5037" s="150"/>
      <c r="C5037" s="153">
        <v>1018.67</v>
      </c>
      <c r="D5037" t="str">
        <f t="shared" si="162"/>
        <v>л/с №0000000112448</v>
      </c>
      <c r="E5037" t="str">
        <f t="shared" si="163"/>
        <v>Начисление услуг 00000012273 от 30.11.2024 23:59:59</v>
      </c>
    </row>
    <row r="5038" spans="1:5" x14ac:dyDescent="0.3">
      <c r="A5038" s="148" t="s">
        <v>117</v>
      </c>
      <c r="B5038" s="148" t="s">
        <v>118</v>
      </c>
      <c r="C5038" s="149">
        <v>837.55</v>
      </c>
      <c r="D5038" t="str">
        <f t="shared" si="162"/>
        <v>Начисление услуг 00000012273 от 30.11.2024 23:59:59</v>
      </c>
      <c r="E5038" t="str">
        <f t="shared" si="163"/>
        <v>4МР/ДУ-3-52/ВТОР</v>
      </c>
    </row>
    <row r="5039" spans="1:5" x14ac:dyDescent="0.3">
      <c r="A5039" s="148" t="s">
        <v>914</v>
      </c>
      <c r="B5039" s="148"/>
      <c r="C5039" s="153">
        <v>2093.87</v>
      </c>
      <c r="D5039" t="str">
        <f t="shared" si="162"/>
        <v>4МР/ДУ-3-52/ВТОР</v>
      </c>
      <c r="E5039" t="str">
        <f t="shared" si="163"/>
        <v>Корректировка начислений 00000009210 от 13.12.2024 0:00:00</v>
      </c>
    </row>
    <row r="5040" spans="1:5" x14ac:dyDescent="0.3">
      <c r="A5040" s="150" t="s">
        <v>835</v>
      </c>
      <c r="B5040" s="150"/>
      <c r="C5040" s="153">
        <v>2093.87</v>
      </c>
      <c r="D5040" t="str">
        <f t="shared" si="162"/>
        <v>Корректировка начислений 00000009210 от 13.12.2024 0:00:00</v>
      </c>
      <c r="E5040" t="str">
        <f t="shared" si="163"/>
        <v>4МР/ДУ-3-52/ВТОР</v>
      </c>
    </row>
    <row r="5041" spans="1:5" x14ac:dyDescent="0.3">
      <c r="A5041" s="148" t="s">
        <v>915</v>
      </c>
      <c r="B5041" s="148"/>
      <c r="C5041" s="153">
        <v>-1256.32</v>
      </c>
      <c r="D5041" t="str">
        <f t="shared" si="162"/>
        <v>4МР/ДУ-3-52/ВТОР</v>
      </c>
      <c r="E5041" t="str">
        <f t="shared" si="163"/>
        <v>л/с №0000001159242</v>
      </c>
    </row>
    <row r="5042" spans="1:5" x14ac:dyDescent="0.3">
      <c r="A5042" s="150" t="s">
        <v>835</v>
      </c>
      <c r="B5042" s="150"/>
      <c r="C5042" s="153">
        <v>-1256.32</v>
      </c>
      <c r="D5042" t="str">
        <f t="shared" si="162"/>
        <v>л/с №0000001159242</v>
      </c>
      <c r="E5042" t="str">
        <f t="shared" si="163"/>
        <v>Ввод начального сальдо 00000002313 от 13.12.2024 0:00:00</v>
      </c>
    </row>
    <row r="5043" spans="1:5" x14ac:dyDescent="0.3">
      <c r="A5043" s="148" t="s">
        <v>519</v>
      </c>
      <c r="B5043" s="148" t="s">
        <v>118</v>
      </c>
      <c r="C5043" s="153">
        <v>1256.32</v>
      </c>
      <c r="D5043" t="str">
        <f t="shared" si="162"/>
        <v>Ввод начального сальдо 00000002313 от 13.12.2024 0:00:00</v>
      </c>
      <c r="E5043" t="str">
        <f t="shared" si="163"/>
        <v>МР/МР4/ДУ-3-52/ВТОР1</v>
      </c>
    </row>
    <row r="5044" spans="1:5" x14ac:dyDescent="0.3">
      <c r="A5044" s="148" t="s">
        <v>916</v>
      </c>
      <c r="B5044" s="148"/>
      <c r="C5044" s="153">
        <v>1256.32</v>
      </c>
      <c r="D5044" t="str">
        <f t="shared" si="162"/>
        <v>МР/МР4/ДУ-3-52/ВТОР1</v>
      </c>
      <c r="E5044" t="str">
        <f t="shared" si="163"/>
        <v>л/с №0000000089306</v>
      </c>
    </row>
    <row r="5045" spans="1:5" x14ac:dyDescent="0.3">
      <c r="A5045" s="150" t="s">
        <v>917</v>
      </c>
      <c r="B5045" s="150"/>
      <c r="C5045" s="153">
        <v>1256.32</v>
      </c>
      <c r="D5045" t="str">
        <f t="shared" si="162"/>
        <v>л/с №0000000089306</v>
      </c>
      <c r="E5045" t="str">
        <f t="shared" si="163"/>
        <v>Начисление услуг 00000012273 от 30.11.2024 23:59:59</v>
      </c>
    </row>
    <row r="5046" spans="1:5" x14ac:dyDescent="0.3">
      <c r="A5046" s="148" t="s">
        <v>119</v>
      </c>
      <c r="B5046" s="148" t="s">
        <v>120</v>
      </c>
      <c r="C5046" s="153">
        <v>2284.5</v>
      </c>
      <c r="D5046" t="str">
        <f t="shared" si="162"/>
        <v>Начисление услуг 00000012273 от 30.11.2024 23:59:59</v>
      </c>
      <c r="E5046" t="str">
        <f t="shared" si="163"/>
        <v>4МР/ДУ-3-53</v>
      </c>
    </row>
    <row r="5047" spans="1:5" x14ac:dyDescent="0.3">
      <c r="A5047" s="148" t="s">
        <v>914</v>
      </c>
      <c r="B5047" s="148"/>
      <c r="C5047" s="153">
        <v>2284.5</v>
      </c>
      <c r="D5047" t="str">
        <f t="shared" si="162"/>
        <v>4МР/ДУ-3-53</v>
      </c>
      <c r="E5047" t="str">
        <f t="shared" si="163"/>
        <v>л/с №0000000089307</v>
      </c>
    </row>
    <row r="5048" spans="1:5" x14ac:dyDescent="0.3">
      <c r="A5048" s="150" t="s">
        <v>836</v>
      </c>
      <c r="B5048" s="150"/>
      <c r="C5048" s="153">
        <v>2284.5</v>
      </c>
      <c r="D5048" t="str">
        <f t="shared" si="162"/>
        <v>л/с №0000000089307</v>
      </c>
      <c r="E5048" t="str">
        <f t="shared" si="163"/>
        <v>Начисление услуг 00000012273 от 30.11.2024 23:59:59</v>
      </c>
    </row>
    <row r="5049" spans="1:5" x14ac:dyDescent="0.3">
      <c r="A5049" s="148" t="s">
        <v>121</v>
      </c>
      <c r="B5049" s="148" t="s">
        <v>122</v>
      </c>
      <c r="C5049" s="153">
        <v>1116.81</v>
      </c>
      <c r="D5049" t="str">
        <f t="shared" si="162"/>
        <v>Начисление услуг 00000012273 от 30.11.2024 23:59:59</v>
      </c>
      <c r="E5049" t="str">
        <f t="shared" si="163"/>
        <v>4МР/ДУ-3-54</v>
      </c>
    </row>
    <row r="5050" spans="1:5" x14ac:dyDescent="0.3">
      <c r="A5050" s="148" t="s">
        <v>914</v>
      </c>
      <c r="B5050" s="148"/>
      <c r="C5050" s="153">
        <v>1116.81</v>
      </c>
      <c r="D5050" t="str">
        <f t="shared" si="162"/>
        <v>4МР/ДУ-3-54</v>
      </c>
      <c r="E5050" t="str">
        <f t="shared" si="163"/>
        <v>л/с №0000000089308</v>
      </c>
    </row>
    <row r="5051" spans="1:5" x14ac:dyDescent="0.3">
      <c r="A5051" s="150" t="s">
        <v>837</v>
      </c>
      <c r="B5051" s="150"/>
      <c r="C5051" s="153">
        <v>1116.81</v>
      </c>
      <c r="D5051" t="str">
        <f t="shared" si="162"/>
        <v>л/с №0000000089308</v>
      </c>
      <c r="E5051" t="str">
        <f t="shared" si="163"/>
        <v>Начисление услуг 00000012273 от 30.11.2024 23:59:59</v>
      </c>
    </row>
    <row r="5052" spans="1:5" x14ac:dyDescent="0.3">
      <c r="A5052" s="148" t="s">
        <v>123</v>
      </c>
      <c r="B5052" s="148" t="s">
        <v>124</v>
      </c>
      <c r="C5052" s="153">
        <v>1708.75</v>
      </c>
      <c r="D5052" t="str">
        <f t="shared" si="162"/>
        <v>Начисление услуг 00000012273 от 30.11.2024 23:59:59</v>
      </c>
      <c r="E5052" t="str">
        <f t="shared" si="163"/>
        <v>4МР/ДУ-3-55</v>
      </c>
    </row>
    <row r="5053" spans="1:5" x14ac:dyDescent="0.3">
      <c r="A5053" s="148" t="s">
        <v>914</v>
      </c>
      <c r="B5053" s="148"/>
      <c r="C5053" s="153">
        <v>1708.75</v>
      </c>
      <c r="D5053" t="str">
        <f t="shared" si="162"/>
        <v>4МР/ДУ-3-55</v>
      </c>
      <c r="E5053" t="str">
        <f t="shared" si="163"/>
        <v>л/с №0000000089309</v>
      </c>
    </row>
    <row r="5054" spans="1:5" x14ac:dyDescent="0.3">
      <c r="A5054" s="150" t="s">
        <v>838</v>
      </c>
      <c r="B5054" s="150"/>
      <c r="C5054" s="153">
        <v>1708.75</v>
      </c>
      <c r="D5054" t="str">
        <f t="shared" si="162"/>
        <v>л/с №0000000089309</v>
      </c>
      <c r="E5054" t="str">
        <f t="shared" si="163"/>
        <v>Начисление услуг 00000012273 от 30.11.2024 23:59:59</v>
      </c>
    </row>
    <row r="5055" spans="1:5" x14ac:dyDescent="0.3">
      <c r="A5055" s="148" t="s">
        <v>125</v>
      </c>
      <c r="B5055" s="148" t="s">
        <v>126</v>
      </c>
      <c r="C5055" s="153">
        <v>1730.07</v>
      </c>
      <c r="D5055" t="str">
        <f t="shared" si="162"/>
        <v>Начисление услуг 00000012273 от 30.11.2024 23:59:59</v>
      </c>
      <c r="E5055" t="str">
        <f t="shared" si="163"/>
        <v>4МР/ДУ-3-56</v>
      </c>
    </row>
    <row r="5056" spans="1:5" x14ac:dyDescent="0.3">
      <c r="A5056" s="148" t="s">
        <v>914</v>
      </c>
      <c r="B5056" s="148"/>
      <c r="C5056" s="153">
        <v>1730.07</v>
      </c>
      <c r="D5056" t="str">
        <f t="shared" si="162"/>
        <v>4МР/ДУ-3-56</v>
      </c>
      <c r="E5056" t="str">
        <f t="shared" si="163"/>
        <v>л/с №0000000090466</v>
      </c>
    </row>
    <row r="5057" spans="1:5" x14ac:dyDescent="0.3">
      <c r="A5057" s="150" t="s">
        <v>839</v>
      </c>
      <c r="B5057" s="150"/>
      <c r="C5057" s="153">
        <v>1730.07</v>
      </c>
      <c r="D5057" t="str">
        <f t="shared" si="162"/>
        <v>л/с №0000000090466</v>
      </c>
      <c r="E5057" t="str">
        <f t="shared" si="163"/>
        <v>Начисление услуг 00000012273 от 30.11.2024 23:59:59</v>
      </c>
    </row>
    <row r="5058" spans="1:5" x14ac:dyDescent="0.3">
      <c r="A5058" s="148" t="s">
        <v>127</v>
      </c>
      <c r="B5058" s="148" t="s">
        <v>128</v>
      </c>
      <c r="C5058" s="153">
        <v>1287.1500000000001</v>
      </c>
      <c r="D5058" t="str">
        <f t="shared" si="162"/>
        <v>Начисление услуг 00000012273 от 30.11.2024 23:59:59</v>
      </c>
      <c r="E5058" t="str">
        <f t="shared" si="163"/>
        <v>4МР/ДУ-3-57</v>
      </c>
    </row>
    <row r="5059" spans="1:5" x14ac:dyDescent="0.3">
      <c r="A5059" s="148" t="s">
        <v>914</v>
      </c>
      <c r="B5059" s="148"/>
      <c r="C5059" s="153">
        <v>1287.1500000000001</v>
      </c>
      <c r="D5059" t="str">
        <f t="shared" si="162"/>
        <v>4МР/ДУ-3-57</v>
      </c>
      <c r="E5059" t="str">
        <f t="shared" si="163"/>
        <v>л/с №0000000089310</v>
      </c>
    </row>
    <row r="5060" spans="1:5" x14ac:dyDescent="0.3">
      <c r="A5060" s="150" t="s">
        <v>840</v>
      </c>
      <c r="B5060" s="150"/>
      <c r="C5060" s="153">
        <v>1287.1500000000001</v>
      </c>
      <c r="D5060" t="str">
        <f t="shared" si="162"/>
        <v>л/с №0000000089310</v>
      </c>
      <c r="E5060" t="str">
        <f t="shared" si="163"/>
        <v>Начисление услуг 00000012273 от 30.11.2024 23:59:59</v>
      </c>
    </row>
    <row r="5061" spans="1:5" x14ac:dyDescent="0.3">
      <c r="A5061" s="148" t="s">
        <v>129</v>
      </c>
      <c r="B5061" s="148" t="s">
        <v>130</v>
      </c>
      <c r="C5061" s="153">
        <v>1675.09</v>
      </c>
      <c r="D5061" t="str">
        <f t="shared" si="162"/>
        <v>Начисление услуг 00000012273 от 30.11.2024 23:59:59</v>
      </c>
      <c r="E5061" t="str">
        <f t="shared" si="163"/>
        <v>4МР/ДУ-3-58</v>
      </c>
    </row>
    <row r="5062" spans="1:5" x14ac:dyDescent="0.3">
      <c r="A5062" s="148" t="s">
        <v>914</v>
      </c>
      <c r="B5062" s="148"/>
      <c r="C5062" s="153">
        <v>1675.09</v>
      </c>
      <c r="D5062" t="str">
        <f t="shared" si="162"/>
        <v>4МР/ДУ-3-58</v>
      </c>
      <c r="E5062" t="str">
        <f t="shared" si="163"/>
        <v>л/с №0000000089311</v>
      </c>
    </row>
    <row r="5063" spans="1:5" x14ac:dyDescent="0.3">
      <c r="A5063" s="150" t="s">
        <v>841</v>
      </c>
      <c r="B5063" s="150"/>
      <c r="C5063" s="153">
        <v>1675.09</v>
      </c>
      <c r="D5063" t="str">
        <f t="shared" si="162"/>
        <v>л/с №0000000089311</v>
      </c>
      <c r="E5063" t="str">
        <f t="shared" si="163"/>
        <v>Начисление услуг 00000012273 от 30.11.2024 23:59:59</v>
      </c>
    </row>
    <row r="5064" spans="1:5" x14ac:dyDescent="0.3">
      <c r="A5064" s="148" t="s">
        <v>131</v>
      </c>
      <c r="B5064" s="148" t="s">
        <v>132</v>
      </c>
      <c r="C5064" s="153">
        <v>2030.66</v>
      </c>
      <c r="D5064" t="str">
        <f t="shared" si="162"/>
        <v>Начисление услуг 00000012273 от 30.11.2024 23:59:59</v>
      </c>
      <c r="E5064" t="str">
        <f t="shared" si="163"/>
        <v>4МР/ДУ-3-59</v>
      </c>
    </row>
    <row r="5065" spans="1:5" x14ac:dyDescent="0.3">
      <c r="A5065" s="148" t="s">
        <v>914</v>
      </c>
      <c r="B5065" s="148"/>
      <c r="C5065" s="153">
        <v>2030.66</v>
      </c>
      <c r="D5065" t="str">
        <f t="shared" si="162"/>
        <v>4МР/ДУ-3-59</v>
      </c>
      <c r="E5065" t="str">
        <f t="shared" si="163"/>
        <v>л/с №0000000089260</v>
      </c>
    </row>
    <row r="5066" spans="1:5" x14ac:dyDescent="0.3">
      <c r="A5066" s="150" t="s">
        <v>842</v>
      </c>
      <c r="B5066" s="150"/>
      <c r="C5066" s="153">
        <v>2030.66</v>
      </c>
      <c r="D5066" t="str">
        <f t="shared" si="162"/>
        <v>л/с №0000000089260</v>
      </c>
      <c r="E5066" t="str">
        <f t="shared" si="163"/>
        <v>Начисление услуг 00000012273 от 30.11.2024 23:59:59</v>
      </c>
    </row>
    <row r="5067" spans="1:5" x14ac:dyDescent="0.3">
      <c r="A5067" s="148" t="s">
        <v>133</v>
      </c>
      <c r="B5067" s="148" t="s">
        <v>134</v>
      </c>
      <c r="C5067" s="153">
        <v>1114.5</v>
      </c>
      <c r="D5067" t="str">
        <f t="shared" si="162"/>
        <v>Начисление услуг 00000012273 от 30.11.2024 23:59:59</v>
      </c>
      <c r="E5067" t="str">
        <f t="shared" si="163"/>
        <v>4МР/ДУ-3-06</v>
      </c>
    </row>
    <row r="5068" spans="1:5" x14ac:dyDescent="0.3">
      <c r="A5068" s="148" t="s">
        <v>914</v>
      </c>
      <c r="B5068" s="148"/>
      <c r="C5068" s="153">
        <v>1114.5</v>
      </c>
      <c r="D5068" t="str">
        <f t="shared" si="162"/>
        <v>4МР/ДУ-3-06</v>
      </c>
      <c r="E5068" t="str">
        <f t="shared" si="163"/>
        <v>л/с №0000000089312</v>
      </c>
    </row>
    <row r="5069" spans="1:5" x14ac:dyDescent="0.3">
      <c r="A5069" s="150" t="s">
        <v>843</v>
      </c>
      <c r="B5069" s="150"/>
      <c r="C5069" s="153">
        <v>1114.5</v>
      </c>
      <c r="D5069" t="str">
        <f t="shared" si="162"/>
        <v>л/с №0000000089312</v>
      </c>
      <c r="E5069" t="str">
        <f t="shared" si="163"/>
        <v>Начисление услуг 00000012273 от 30.11.2024 23:59:59</v>
      </c>
    </row>
    <row r="5070" spans="1:5" x14ac:dyDescent="0.3">
      <c r="A5070" s="148" t="s">
        <v>135</v>
      </c>
      <c r="B5070" s="148" t="s">
        <v>136</v>
      </c>
      <c r="C5070" s="153">
        <v>1116.81</v>
      </c>
      <c r="D5070" t="str">
        <f t="shared" si="162"/>
        <v>Начисление услуг 00000012273 от 30.11.2024 23:59:59</v>
      </c>
      <c r="E5070" t="str">
        <f t="shared" si="163"/>
        <v>4МР/ДУ-3-60</v>
      </c>
    </row>
    <row r="5071" spans="1:5" x14ac:dyDescent="0.3">
      <c r="A5071" s="148" t="s">
        <v>914</v>
      </c>
      <c r="B5071" s="148"/>
      <c r="C5071" s="153">
        <v>1116.81</v>
      </c>
      <c r="D5071" t="str">
        <f t="shared" si="162"/>
        <v>4МР/ДУ-3-60</v>
      </c>
      <c r="E5071" t="str">
        <f t="shared" si="163"/>
        <v>л/с №0000000089313</v>
      </c>
    </row>
    <row r="5072" spans="1:5" x14ac:dyDescent="0.3">
      <c r="A5072" s="150" t="s">
        <v>844</v>
      </c>
      <c r="B5072" s="150"/>
      <c r="C5072" s="153">
        <v>1116.81</v>
      </c>
      <c r="D5072" t="str">
        <f t="shared" si="162"/>
        <v>л/с №0000000089313</v>
      </c>
      <c r="E5072" t="str">
        <f t="shared" si="163"/>
        <v>Начисление услуг 00000012273 от 30.11.2024 23:59:59</v>
      </c>
    </row>
    <row r="5073" spans="1:5" x14ac:dyDescent="0.3">
      <c r="A5073" s="148" t="s">
        <v>137</v>
      </c>
      <c r="B5073" s="148" t="s">
        <v>138</v>
      </c>
      <c r="C5073" s="153">
        <v>1708.75</v>
      </c>
      <c r="D5073" t="str">
        <f t="shared" ref="D5073:D5136" si="164">A5074</f>
        <v>Начисление услуг 00000012273 от 30.11.2024 23:59:59</v>
      </c>
      <c r="E5073" t="str">
        <f t="shared" ref="E5073:E5136" si="165">A5075</f>
        <v>4МР/ДУ-3-61</v>
      </c>
    </row>
    <row r="5074" spans="1:5" x14ac:dyDescent="0.3">
      <c r="A5074" s="148" t="s">
        <v>914</v>
      </c>
      <c r="B5074" s="148"/>
      <c r="C5074" s="153">
        <v>1708.75</v>
      </c>
      <c r="D5074" t="str">
        <f t="shared" si="164"/>
        <v>4МР/ДУ-3-61</v>
      </c>
      <c r="E5074" t="str">
        <f t="shared" si="165"/>
        <v>л/с №0000000089314</v>
      </c>
    </row>
    <row r="5075" spans="1:5" x14ac:dyDescent="0.3">
      <c r="A5075" s="150" t="s">
        <v>845</v>
      </c>
      <c r="B5075" s="150"/>
      <c r="C5075" s="153">
        <v>1708.75</v>
      </c>
      <c r="D5075" t="str">
        <f t="shared" si="164"/>
        <v>л/с №0000000089314</v>
      </c>
      <c r="E5075" t="str">
        <f t="shared" si="165"/>
        <v>Начисление услуг 00000012273 от 30.11.2024 23:59:59</v>
      </c>
    </row>
    <row r="5076" spans="1:5" x14ac:dyDescent="0.3">
      <c r="A5076" s="148" t="s">
        <v>139</v>
      </c>
      <c r="B5076" s="148" t="s">
        <v>140</v>
      </c>
      <c r="C5076" s="153">
        <v>2463.8200000000002</v>
      </c>
      <c r="D5076" t="str">
        <f t="shared" si="164"/>
        <v>Начисление услуг 00000012273 от 30.11.2024 23:59:59</v>
      </c>
      <c r="E5076" t="str">
        <f t="shared" si="165"/>
        <v>4МР/ДУ-3-62</v>
      </c>
    </row>
    <row r="5077" spans="1:5" x14ac:dyDescent="0.3">
      <c r="A5077" s="148" t="s">
        <v>914</v>
      </c>
      <c r="B5077" s="148"/>
      <c r="C5077" s="153">
        <v>2463.8200000000002</v>
      </c>
      <c r="D5077" t="str">
        <f t="shared" si="164"/>
        <v>4МР/ДУ-3-62</v>
      </c>
      <c r="E5077" t="str">
        <f t="shared" si="165"/>
        <v>л/с №0000000106522</v>
      </c>
    </row>
    <row r="5078" spans="1:5" x14ac:dyDescent="0.3">
      <c r="A5078" s="150" t="s">
        <v>846</v>
      </c>
      <c r="B5078" s="150"/>
      <c r="C5078" s="153">
        <v>2463.8200000000002</v>
      </c>
      <c r="D5078" t="str">
        <f t="shared" si="164"/>
        <v>л/с №0000000106522</v>
      </c>
      <c r="E5078" t="str">
        <f t="shared" si="165"/>
        <v>Начисление услуг 00000012273 от 30.11.2024 23:59:59</v>
      </c>
    </row>
    <row r="5079" spans="1:5" x14ac:dyDescent="0.3">
      <c r="A5079" s="148" t="s">
        <v>141</v>
      </c>
      <c r="B5079" s="148" t="s">
        <v>142</v>
      </c>
      <c r="C5079" s="153">
        <v>1935.35</v>
      </c>
      <c r="D5079" t="str">
        <f t="shared" si="164"/>
        <v>Начисление услуг 00000012273 от 30.11.2024 23:59:59</v>
      </c>
      <c r="E5079" t="str">
        <f t="shared" si="165"/>
        <v>4МР/ДУ-3-63 Втор-1</v>
      </c>
    </row>
    <row r="5080" spans="1:5" x14ac:dyDescent="0.3">
      <c r="A5080" s="148" t="s">
        <v>914</v>
      </c>
      <c r="B5080" s="148"/>
      <c r="C5080" s="153">
        <v>1935.35</v>
      </c>
      <c r="D5080" t="str">
        <f t="shared" si="164"/>
        <v>4МР/ДУ-3-63 Втор-1</v>
      </c>
      <c r="E5080" t="str">
        <f t="shared" si="165"/>
        <v>л/с №0000000095976</v>
      </c>
    </row>
    <row r="5081" spans="1:5" x14ac:dyDescent="0.3">
      <c r="A5081" s="150" t="s">
        <v>847</v>
      </c>
      <c r="B5081" s="150"/>
      <c r="C5081" s="153">
        <v>1935.35</v>
      </c>
      <c r="D5081" t="str">
        <f t="shared" si="164"/>
        <v>л/с №0000000095976</v>
      </c>
      <c r="E5081" t="str">
        <f t="shared" si="165"/>
        <v>Начисление услуг 00000012273 от 30.11.2024 23:59:59</v>
      </c>
    </row>
    <row r="5082" spans="1:5" x14ac:dyDescent="0.3">
      <c r="A5082" s="148" t="s">
        <v>143</v>
      </c>
      <c r="B5082" s="148" t="s">
        <v>144</v>
      </c>
      <c r="C5082" s="153">
        <v>1884.48</v>
      </c>
      <c r="D5082" t="str">
        <f t="shared" si="164"/>
        <v>Начисление услуг 00000012273 от 30.11.2024 23:59:59</v>
      </c>
      <c r="E5082" t="str">
        <f t="shared" si="165"/>
        <v>4МР/ДУ-3-64/ВТОР</v>
      </c>
    </row>
    <row r="5083" spans="1:5" x14ac:dyDescent="0.3">
      <c r="A5083" s="148" t="s">
        <v>914</v>
      </c>
      <c r="B5083" s="148"/>
      <c r="C5083" s="153">
        <v>1884.48</v>
      </c>
      <c r="D5083" t="str">
        <f t="shared" si="164"/>
        <v>4МР/ДУ-3-64/ВТОР</v>
      </c>
      <c r="E5083" t="str">
        <f t="shared" si="165"/>
        <v>л/с №0000000089316</v>
      </c>
    </row>
    <row r="5084" spans="1:5" x14ac:dyDescent="0.3">
      <c r="A5084" s="150" t="s">
        <v>848</v>
      </c>
      <c r="B5084" s="150"/>
      <c r="C5084" s="153">
        <v>1884.48</v>
      </c>
      <c r="D5084" t="str">
        <f t="shared" si="164"/>
        <v>л/с №0000000089316</v>
      </c>
      <c r="E5084" t="str">
        <f t="shared" si="165"/>
        <v>Начисление услуг 00000012273 от 30.11.2024 23:59:59</v>
      </c>
    </row>
    <row r="5085" spans="1:5" x14ac:dyDescent="0.3">
      <c r="A5085" s="148" t="s">
        <v>145</v>
      </c>
      <c r="B5085" s="148" t="s">
        <v>146</v>
      </c>
      <c r="C5085" s="153">
        <v>2284.5</v>
      </c>
      <c r="D5085" t="str">
        <f t="shared" si="164"/>
        <v>Начисление услуг 00000012273 от 30.11.2024 23:59:59</v>
      </c>
      <c r="E5085" t="str">
        <f t="shared" si="165"/>
        <v>4МР/ДУ-3-65</v>
      </c>
    </row>
    <row r="5086" spans="1:5" x14ac:dyDescent="0.3">
      <c r="A5086" s="148" t="s">
        <v>914</v>
      </c>
      <c r="B5086" s="148"/>
      <c r="C5086" s="153">
        <v>2284.5</v>
      </c>
      <c r="D5086" t="str">
        <f t="shared" si="164"/>
        <v>4МР/ДУ-3-65</v>
      </c>
      <c r="E5086" t="str">
        <f t="shared" si="165"/>
        <v>л/с №0000000089317</v>
      </c>
    </row>
    <row r="5087" spans="1:5" x14ac:dyDescent="0.3">
      <c r="A5087" s="150" t="s">
        <v>849</v>
      </c>
      <c r="B5087" s="150"/>
      <c r="C5087" s="153">
        <v>2284.5</v>
      </c>
      <c r="D5087" t="str">
        <f t="shared" si="164"/>
        <v>л/с №0000000089317</v>
      </c>
      <c r="E5087" t="str">
        <f t="shared" si="165"/>
        <v>Начисление услуг 00000012273 от 30.11.2024 23:59:59</v>
      </c>
    </row>
    <row r="5088" spans="1:5" x14ac:dyDescent="0.3">
      <c r="A5088" s="148" t="s">
        <v>147</v>
      </c>
      <c r="B5088" s="148" t="s">
        <v>148</v>
      </c>
      <c r="C5088" s="153">
        <v>1112.19</v>
      </c>
      <c r="D5088" t="str">
        <f t="shared" si="164"/>
        <v>Начисление услуг 00000012273 от 30.11.2024 23:59:59</v>
      </c>
      <c r="E5088" t="str">
        <f t="shared" si="165"/>
        <v>4МР/ДУ-3-66</v>
      </c>
    </row>
    <row r="5089" spans="1:5" x14ac:dyDescent="0.3">
      <c r="A5089" s="148" t="s">
        <v>914</v>
      </c>
      <c r="B5089" s="148"/>
      <c r="C5089" s="153">
        <v>1112.19</v>
      </c>
      <c r="D5089" t="str">
        <f t="shared" si="164"/>
        <v>4МР/ДУ-3-66</v>
      </c>
      <c r="E5089" t="str">
        <f t="shared" si="165"/>
        <v>л/с №0000000089318</v>
      </c>
    </row>
    <row r="5090" spans="1:5" x14ac:dyDescent="0.3">
      <c r="A5090" s="150" t="s">
        <v>850</v>
      </c>
      <c r="B5090" s="150"/>
      <c r="C5090" s="153">
        <v>1112.19</v>
      </c>
      <c r="D5090" t="str">
        <f t="shared" si="164"/>
        <v>л/с №0000000089318</v>
      </c>
      <c r="E5090" t="str">
        <f t="shared" si="165"/>
        <v>Начисление услуг 00000012273 от 30.11.2024 23:59:59</v>
      </c>
    </row>
    <row r="5091" spans="1:5" x14ac:dyDescent="0.3">
      <c r="A5091" s="148" t="s">
        <v>149</v>
      </c>
      <c r="B5091" s="148" t="s">
        <v>150</v>
      </c>
      <c r="C5091" s="153">
        <v>1711.06</v>
      </c>
      <c r="D5091" t="str">
        <f t="shared" si="164"/>
        <v>Начисление услуг 00000012273 от 30.11.2024 23:59:59</v>
      </c>
      <c r="E5091" t="str">
        <f t="shared" si="165"/>
        <v>4МР/ДУ-3-67</v>
      </c>
    </row>
    <row r="5092" spans="1:5" x14ac:dyDescent="0.3">
      <c r="A5092" s="148" t="s">
        <v>914</v>
      </c>
      <c r="B5092" s="148"/>
      <c r="C5092" s="153">
        <v>1711.06</v>
      </c>
      <c r="D5092" t="str">
        <f t="shared" si="164"/>
        <v>4МР/ДУ-3-67</v>
      </c>
      <c r="E5092" t="str">
        <f t="shared" si="165"/>
        <v>л/с №0000000089319</v>
      </c>
    </row>
    <row r="5093" spans="1:5" x14ac:dyDescent="0.3">
      <c r="A5093" s="150" t="s">
        <v>851</v>
      </c>
      <c r="B5093" s="150"/>
      <c r="C5093" s="153">
        <v>1711.06</v>
      </c>
      <c r="D5093" t="str">
        <f t="shared" si="164"/>
        <v>л/с №0000000089319</v>
      </c>
      <c r="E5093" t="str">
        <f t="shared" si="165"/>
        <v>Начисление услуг 00000012273 от 30.11.2024 23:59:59</v>
      </c>
    </row>
    <row r="5094" spans="1:5" x14ac:dyDescent="0.3">
      <c r="A5094" s="148" t="s">
        <v>151</v>
      </c>
      <c r="B5094" s="148" t="s">
        <v>152</v>
      </c>
      <c r="C5094" s="153">
        <v>1973.11</v>
      </c>
      <c r="D5094" t="str">
        <f t="shared" si="164"/>
        <v>Начисление услуг 00000012273 от 30.11.2024 23:59:59</v>
      </c>
      <c r="E5094" t="str">
        <f t="shared" si="165"/>
        <v>4МР/ДУ-3-68</v>
      </c>
    </row>
    <row r="5095" spans="1:5" x14ac:dyDescent="0.3">
      <c r="A5095" s="148" t="s">
        <v>914</v>
      </c>
      <c r="B5095" s="148"/>
      <c r="C5095" s="153">
        <v>1973.11</v>
      </c>
      <c r="D5095" t="str">
        <f t="shared" si="164"/>
        <v>4МР/ДУ-3-68</v>
      </c>
      <c r="E5095" t="str">
        <f t="shared" si="165"/>
        <v>л/с №0000000106848</v>
      </c>
    </row>
    <row r="5096" spans="1:5" x14ac:dyDescent="0.3">
      <c r="A5096" s="150" t="s">
        <v>852</v>
      </c>
      <c r="B5096" s="150"/>
      <c r="C5096" s="153">
        <v>1973.11</v>
      </c>
      <c r="D5096" t="str">
        <f t="shared" si="164"/>
        <v>л/с №0000000106848</v>
      </c>
      <c r="E5096" t="str">
        <f t="shared" si="165"/>
        <v>Начисление услуг 00000012273 от 30.11.2024 23:59:59</v>
      </c>
    </row>
    <row r="5097" spans="1:5" x14ac:dyDescent="0.3">
      <c r="A5097" s="148" t="s">
        <v>153</v>
      </c>
      <c r="B5097" s="148" t="s">
        <v>154</v>
      </c>
      <c r="C5097" s="153">
        <v>1937.66</v>
      </c>
      <c r="D5097" t="str">
        <f t="shared" si="164"/>
        <v>Начисление услуг 00000012273 от 30.11.2024 23:59:59</v>
      </c>
      <c r="E5097" t="str">
        <f t="shared" si="165"/>
        <v>4МР/ДУ-3-69/ВТОР-1</v>
      </c>
    </row>
    <row r="5098" spans="1:5" x14ac:dyDescent="0.3">
      <c r="A5098" s="148" t="s">
        <v>914</v>
      </c>
      <c r="B5098" s="148"/>
      <c r="C5098" s="153">
        <v>1937.66</v>
      </c>
      <c r="D5098" t="str">
        <f t="shared" si="164"/>
        <v>4МР/ДУ-3-69/ВТОР-1</v>
      </c>
      <c r="E5098" t="str">
        <f t="shared" si="165"/>
        <v>л/с №0000000093046</v>
      </c>
    </row>
    <row r="5099" spans="1:5" x14ac:dyDescent="0.3">
      <c r="A5099" s="150" t="s">
        <v>853</v>
      </c>
      <c r="B5099" s="150"/>
      <c r="C5099" s="153">
        <v>1937.66</v>
      </c>
      <c r="D5099" t="str">
        <f t="shared" si="164"/>
        <v>л/с №0000000093046</v>
      </c>
      <c r="E5099" t="str">
        <f t="shared" si="165"/>
        <v>Начисление услуг 00000012273 от 30.11.2024 23:59:59</v>
      </c>
    </row>
    <row r="5100" spans="1:5" x14ac:dyDescent="0.3">
      <c r="A5100" s="148" t="s">
        <v>155</v>
      </c>
      <c r="B5100" s="148" t="s">
        <v>156</v>
      </c>
      <c r="C5100" s="153">
        <v>1704.12</v>
      </c>
      <c r="D5100" t="str">
        <f t="shared" si="164"/>
        <v>Начисление услуг 00000012273 от 30.11.2024 23:59:59</v>
      </c>
      <c r="E5100" t="str">
        <f t="shared" si="165"/>
        <v>4МР/ДУ-3-07/ВТОР</v>
      </c>
    </row>
    <row r="5101" spans="1:5" x14ac:dyDescent="0.3">
      <c r="A5101" s="148" t="s">
        <v>914</v>
      </c>
      <c r="B5101" s="148"/>
      <c r="C5101" s="153">
        <v>1704.12</v>
      </c>
      <c r="D5101" t="str">
        <f t="shared" si="164"/>
        <v>4МР/ДУ-3-07/ВТОР</v>
      </c>
      <c r="E5101" t="str">
        <f t="shared" si="165"/>
        <v>л/с №0000000106846</v>
      </c>
    </row>
    <row r="5102" spans="1:5" x14ac:dyDescent="0.3">
      <c r="A5102" s="150" t="s">
        <v>854</v>
      </c>
      <c r="B5102" s="150"/>
      <c r="C5102" s="153">
        <v>1704.12</v>
      </c>
      <c r="D5102" t="str">
        <f t="shared" si="164"/>
        <v>л/с №0000000106846</v>
      </c>
      <c r="E5102" t="str">
        <f t="shared" si="165"/>
        <v>Начисление услуг 00000012273 от 30.11.2024 23:59:59</v>
      </c>
    </row>
    <row r="5103" spans="1:5" x14ac:dyDescent="0.3">
      <c r="A5103" s="148" t="s">
        <v>157</v>
      </c>
      <c r="B5103" s="148" t="s">
        <v>158</v>
      </c>
      <c r="C5103" s="149">
        <v>838.57</v>
      </c>
      <c r="D5103" t="str">
        <f t="shared" si="164"/>
        <v>Начисление услуг 00000012273 от 30.11.2024 23:59:59</v>
      </c>
      <c r="E5103" t="str">
        <f t="shared" si="165"/>
        <v>4МР/ДУ-3-70/ВТОР-1</v>
      </c>
    </row>
    <row r="5104" spans="1:5" x14ac:dyDescent="0.3">
      <c r="A5104" s="148" t="s">
        <v>914</v>
      </c>
      <c r="B5104" s="148"/>
      <c r="C5104" s="149">
        <v>838.57</v>
      </c>
      <c r="D5104" t="str">
        <f t="shared" si="164"/>
        <v>4МР/ДУ-3-70/ВТОР-1</v>
      </c>
      <c r="E5104" t="str">
        <f t="shared" si="165"/>
        <v>л/с №0000000089320</v>
      </c>
    </row>
    <row r="5105" spans="1:5" x14ac:dyDescent="0.3">
      <c r="A5105" s="150" t="s">
        <v>855</v>
      </c>
      <c r="B5105" s="150"/>
      <c r="C5105" s="149">
        <v>838.57</v>
      </c>
      <c r="D5105" t="str">
        <f t="shared" si="164"/>
        <v>л/с №0000000089320</v>
      </c>
      <c r="E5105" t="str">
        <f t="shared" si="165"/>
        <v>Начисление услуг 00000012273 от 30.11.2024 23:59:59</v>
      </c>
    </row>
    <row r="5106" spans="1:5" x14ac:dyDescent="0.3">
      <c r="A5106" s="148" t="s">
        <v>159</v>
      </c>
      <c r="B5106" s="148" t="s">
        <v>160</v>
      </c>
      <c r="C5106" s="153">
        <v>2279.87</v>
      </c>
      <c r="D5106" t="str">
        <f t="shared" si="164"/>
        <v>Начисление услуг 00000012273 от 30.11.2024 23:59:59</v>
      </c>
      <c r="E5106" t="str">
        <f t="shared" si="165"/>
        <v>4МР/ДУ-3-71</v>
      </c>
    </row>
    <row r="5107" spans="1:5" x14ac:dyDescent="0.3">
      <c r="A5107" s="148" t="s">
        <v>914</v>
      </c>
      <c r="B5107" s="148"/>
      <c r="C5107" s="153">
        <v>2279.87</v>
      </c>
      <c r="D5107" t="str">
        <f t="shared" si="164"/>
        <v>4МР/ДУ-3-71</v>
      </c>
      <c r="E5107" t="str">
        <f t="shared" si="165"/>
        <v>л/с №0000000089321</v>
      </c>
    </row>
    <row r="5108" spans="1:5" x14ac:dyDescent="0.3">
      <c r="A5108" s="150" t="s">
        <v>856</v>
      </c>
      <c r="B5108" s="150"/>
      <c r="C5108" s="153">
        <v>2279.87</v>
      </c>
      <c r="D5108" t="str">
        <f t="shared" si="164"/>
        <v>л/с №0000000089321</v>
      </c>
      <c r="E5108" t="str">
        <f t="shared" si="165"/>
        <v>Начисление услуг 00000012273 от 30.11.2024 23:59:59</v>
      </c>
    </row>
    <row r="5109" spans="1:5" x14ac:dyDescent="0.3">
      <c r="A5109" s="148" t="s">
        <v>161</v>
      </c>
      <c r="B5109" s="148" t="s">
        <v>162</v>
      </c>
      <c r="C5109" s="153">
        <v>1116.81</v>
      </c>
      <c r="D5109" t="str">
        <f t="shared" si="164"/>
        <v>Начисление услуг 00000012273 от 30.11.2024 23:59:59</v>
      </c>
      <c r="E5109" t="str">
        <f t="shared" si="165"/>
        <v>4МР/ДУ-3-72</v>
      </c>
    </row>
    <row r="5110" spans="1:5" x14ac:dyDescent="0.3">
      <c r="A5110" s="148" t="s">
        <v>914</v>
      </c>
      <c r="B5110" s="148"/>
      <c r="C5110" s="153">
        <v>1116.81</v>
      </c>
      <c r="D5110" t="str">
        <f t="shared" si="164"/>
        <v>4МР/ДУ-3-72</v>
      </c>
      <c r="E5110" t="str">
        <f t="shared" si="165"/>
        <v>л/с №0000000089322</v>
      </c>
    </row>
    <row r="5111" spans="1:5" x14ac:dyDescent="0.3">
      <c r="A5111" s="150" t="s">
        <v>857</v>
      </c>
      <c r="B5111" s="150"/>
      <c r="C5111" s="153">
        <v>1116.81</v>
      </c>
      <c r="D5111" t="str">
        <f t="shared" si="164"/>
        <v>л/с №0000000089322</v>
      </c>
      <c r="E5111" t="str">
        <f t="shared" si="165"/>
        <v>Начисление услуг 00000012273 от 30.11.2024 23:59:59</v>
      </c>
    </row>
    <row r="5112" spans="1:5" x14ac:dyDescent="0.3">
      <c r="A5112" s="148" t="s">
        <v>163</v>
      </c>
      <c r="B5112" s="148" t="s">
        <v>164</v>
      </c>
      <c r="C5112" s="153">
        <v>1708.75</v>
      </c>
      <c r="D5112" t="str">
        <f t="shared" si="164"/>
        <v>Начисление услуг 00000012273 от 30.11.2024 23:59:59</v>
      </c>
      <c r="E5112" t="str">
        <f t="shared" si="165"/>
        <v>4МР/ДУ-3-73</v>
      </c>
    </row>
    <row r="5113" spans="1:5" x14ac:dyDescent="0.3">
      <c r="A5113" s="148" t="s">
        <v>914</v>
      </c>
      <c r="B5113" s="148"/>
      <c r="C5113" s="153">
        <v>1708.75</v>
      </c>
      <c r="D5113" t="str">
        <f t="shared" si="164"/>
        <v>4МР/ДУ-3-73</v>
      </c>
      <c r="E5113" t="str">
        <f t="shared" si="165"/>
        <v>л/с №0000001158686</v>
      </c>
    </row>
    <row r="5114" spans="1:5" x14ac:dyDescent="0.3">
      <c r="A5114" s="150" t="s">
        <v>858</v>
      </c>
      <c r="B5114" s="150"/>
      <c r="C5114" s="153">
        <v>1708.75</v>
      </c>
      <c r="D5114" t="str">
        <f t="shared" si="164"/>
        <v>л/с №0000001158686</v>
      </c>
      <c r="E5114" t="str">
        <f t="shared" si="165"/>
        <v>Начисление услуг 00000012273 от 30.11.2024 23:59:59</v>
      </c>
    </row>
    <row r="5115" spans="1:5" x14ac:dyDescent="0.3">
      <c r="A5115" s="148" t="s">
        <v>518</v>
      </c>
      <c r="B5115" s="148" t="s">
        <v>166</v>
      </c>
      <c r="C5115" s="153">
        <v>2219.75</v>
      </c>
      <c r="D5115" t="str">
        <f t="shared" si="164"/>
        <v>Начисление услуг 00000012273 от 30.11.2024 23:59:59</v>
      </c>
      <c r="E5115" t="str">
        <f t="shared" si="165"/>
        <v>4МР/ДУ-3-74/втор 1</v>
      </c>
    </row>
    <row r="5116" spans="1:5" x14ac:dyDescent="0.3">
      <c r="A5116" s="148" t="s">
        <v>914</v>
      </c>
      <c r="B5116" s="148"/>
      <c r="C5116" s="153">
        <v>2219.75</v>
      </c>
      <c r="D5116" t="str">
        <f t="shared" si="164"/>
        <v>4МР/ДУ-3-74/втор 1</v>
      </c>
      <c r="E5116" t="str">
        <f t="shared" si="165"/>
        <v>л/с №0000000089324</v>
      </c>
    </row>
    <row r="5117" spans="1:5" x14ac:dyDescent="0.3">
      <c r="A5117" s="150" t="s">
        <v>909</v>
      </c>
      <c r="B5117" s="150"/>
      <c r="C5117" s="153">
        <v>2219.75</v>
      </c>
      <c r="D5117" t="str">
        <f t="shared" si="164"/>
        <v>л/с №0000000089324</v>
      </c>
      <c r="E5117" t="str">
        <f t="shared" si="165"/>
        <v>Начисление услуг 00000012273 от 30.11.2024 23:59:59</v>
      </c>
    </row>
    <row r="5118" spans="1:5" x14ac:dyDescent="0.3">
      <c r="A5118" s="148" t="s">
        <v>167</v>
      </c>
      <c r="B5118" s="148" t="s">
        <v>168</v>
      </c>
      <c r="C5118" s="153">
        <v>1718.25</v>
      </c>
      <c r="D5118" t="str">
        <f t="shared" si="164"/>
        <v>Начисление услуг 00000012273 от 30.11.2024 23:59:59</v>
      </c>
      <c r="E5118" t="str">
        <f t="shared" si="165"/>
        <v>4МР/ДУ-3-75</v>
      </c>
    </row>
    <row r="5119" spans="1:5" x14ac:dyDescent="0.3">
      <c r="A5119" s="148" t="s">
        <v>914</v>
      </c>
      <c r="B5119" s="148"/>
      <c r="C5119" s="153">
        <v>1718.25</v>
      </c>
      <c r="D5119" t="str">
        <f t="shared" si="164"/>
        <v>4МР/ДУ-3-75</v>
      </c>
      <c r="E5119" t="str">
        <f t="shared" si="165"/>
        <v>л/с №0000000089325</v>
      </c>
    </row>
    <row r="5120" spans="1:5" x14ac:dyDescent="0.3">
      <c r="A5120" s="150" t="s">
        <v>860</v>
      </c>
      <c r="B5120" s="150"/>
      <c r="C5120" s="153">
        <v>1718.25</v>
      </c>
      <c r="D5120" t="str">
        <f t="shared" si="164"/>
        <v>л/с №0000000089325</v>
      </c>
      <c r="E5120" t="str">
        <f t="shared" si="165"/>
        <v>Начисление услуг 00000012273 от 30.11.2024 23:59:59</v>
      </c>
    </row>
    <row r="5121" spans="1:5" x14ac:dyDescent="0.3">
      <c r="A5121" s="148" t="s">
        <v>169</v>
      </c>
      <c r="B5121" s="148" t="s">
        <v>170</v>
      </c>
      <c r="C5121" s="153">
        <v>1882.17</v>
      </c>
      <c r="D5121" t="str">
        <f t="shared" si="164"/>
        <v>Начисление услуг 00000012273 от 30.11.2024 23:59:59</v>
      </c>
      <c r="E5121" t="str">
        <f t="shared" si="165"/>
        <v>4МР/ДУ-3-76</v>
      </c>
    </row>
    <row r="5122" spans="1:5" x14ac:dyDescent="0.3">
      <c r="A5122" s="148" t="s">
        <v>914</v>
      </c>
      <c r="B5122" s="148"/>
      <c r="C5122" s="153">
        <v>1882.17</v>
      </c>
      <c r="D5122" t="str">
        <f t="shared" si="164"/>
        <v>4МР/ДУ-3-76</v>
      </c>
      <c r="E5122" t="str">
        <f t="shared" si="165"/>
        <v>л/с №0000000089326</v>
      </c>
    </row>
    <row r="5123" spans="1:5" x14ac:dyDescent="0.3">
      <c r="A5123" s="150" t="s">
        <v>861</v>
      </c>
      <c r="B5123" s="150"/>
      <c r="C5123" s="153">
        <v>1882.17</v>
      </c>
      <c r="D5123" t="str">
        <f t="shared" si="164"/>
        <v>л/с №0000000089326</v>
      </c>
      <c r="E5123" t="str">
        <f t="shared" si="165"/>
        <v>Начисление услуг 00000012273 от 30.11.2024 23:59:59</v>
      </c>
    </row>
    <row r="5124" spans="1:5" x14ac:dyDescent="0.3">
      <c r="A5124" s="148" t="s">
        <v>171</v>
      </c>
      <c r="B5124" s="148" t="s">
        <v>172</v>
      </c>
      <c r="C5124" s="153">
        <v>2277.56</v>
      </c>
      <c r="D5124" t="str">
        <f t="shared" si="164"/>
        <v>Начисление услуг 00000012273 от 30.11.2024 23:59:59</v>
      </c>
      <c r="E5124" t="str">
        <f t="shared" si="165"/>
        <v>4МР/ДУ-3-77</v>
      </c>
    </row>
    <row r="5125" spans="1:5" x14ac:dyDescent="0.3">
      <c r="A5125" s="148" t="s">
        <v>914</v>
      </c>
      <c r="B5125" s="148"/>
      <c r="C5125" s="153">
        <v>2277.56</v>
      </c>
      <c r="D5125" t="str">
        <f t="shared" si="164"/>
        <v>4МР/ДУ-3-77</v>
      </c>
      <c r="E5125" t="str">
        <f t="shared" si="165"/>
        <v>л/с №0000000089327</v>
      </c>
    </row>
    <row r="5126" spans="1:5" x14ac:dyDescent="0.3">
      <c r="A5126" s="150" t="s">
        <v>862</v>
      </c>
      <c r="B5126" s="150"/>
      <c r="C5126" s="153">
        <v>2277.56</v>
      </c>
      <c r="D5126" t="str">
        <f t="shared" si="164"/>
        <v>л/с №0000000089327</v>
      </c>
      <c r="E5126" t="str">
        <f t="shared" si="165"/>
        <v>Начисление услуг 00000012273 от 30.11.2024 23:59:59</v>
      </c>
    </row>
    <row r="5127" spans="1:5" x14ac:dyDescent="0.3">
      <c r="A5127" s="148" t="s">
        <v>173</v>
      </c>
      <c r="B5127" s="148" t="s">
        <v>174</v>
      </c>
      <c r="C5127" s="149">
        <v>496.36</v>
      </c>
      <c r="D5127" t="str">
        <f t="shared" si="164"/>
        <v>Начисление услуг 00000012273 от 30.11.2024 23:59:59</v>
      </c>
      <c r="E5127" t="str">
        <f t="shared" si="165"/>
        <v>4МР/ДУ-3-78</v>
      </c>
    </row>
    <row r="5128" spans="1:5" x14ac:dyDescent="0.3">
      <c r="A5128" s="148" t="s">
        <v>914</v>
      </c>
      <c r="B5128" s="148"/>
      <c r="C5128" s="149">
        <v>496.36</v>
      </c>
      <c r="D5128" t="str">
        <f t="shared" si="164"/>
        <v>4МР/ДУ-3-78</v>
      </c>
      <c r="E5128" t="str">
        <f t="shared" si="165"/>
        <v>л/с №0000000090683</v>
      </c>
    </row>
    <row r="5129" spans="1:5" x14ac:dyDescent="0.3">
      <c r="A5129" s="150" t="s">
        <v>863</v>
      </c>
      <c r="B5129" s="150"/>
      <c r="C5129" s="149">
        <v>496.36</v>
      </c>
      <c r="D5129" t="str">
        <f t="shared" si="164"/>
        <v>л/с №0000000090683</v>
      </c>
      <c r="E5129" t="str">
        <f t="shared" si="165"/>
        <v>Начисление услуг 00000012273 от 30.11.2024 23:59:59</v>
      </c>
    </row>
    <row r="5130" spans="1:5" x14ac:dyDescent="0.3">
      <c r="A5130" s="148" t="s">
        <v>175</v>
      </c>
      <c r="B5130" s="148" t="s">
        <v>176</v>
      </c>
      <c r="C5130" s="153">
        <v>1715.69</v>
      </c>
      <c r="D5130" t="str">
        <f t="shared" si="164"/>
        <v>Начисление услуг 00000012273 от 30.11.2024 23:59:59</v>
      </c>
      <c r="E5130" t="str">
        <f t="shared" si="165"/>
        <v>4МР/ДУ-3-79</v>
      </c>
    </row>
    <row r="5131" spans="1:5" x14ac:dyDescent="0.3">
      <c r="A5131" s="148" t="s">
        <v>914</v>
      </c>
      <c r="B5131" s="148"/>
      <c r="C5131" s="153">
        <v>1715.69</v>
      </c>
      <c r="D5131" t="str">
        <f t="shared" si="164"/>
        <v>4МР/ДУ-3-79</v>
      </c>
      <c r="E5131" t="str">
        <f t="shared" si="165"/>
        <v>л/с №0000000089262</v>
      </c>
    </row>
    <row r="5132" spans="1:5" x14ac:dyDescent="0.3">
      <c r="A5132" s="150" t="s">
        <v>864</v>
      </c>
      <c r="B5132" s="150"/>
      <c r="C5132" s="153">
        <v>1715.69</v>
      </c>
      <c r="D5132" t="str">
        <f t="shared" si="164"/>
        <v>л/с №0000000089262</v>
      </c>
      <c r="E5132" t="str">
        <f t="shared" si="165"/>
        <v>Начисление услуг 00000012273 от 30.11.2024 23:59:59</v>
      </c>
    </row>
    <row r="5133" spans="1:5" x14ac:dyDescent="0.3">
      <c r="A5133" s="148" t="s">
        <v>177</v>
      </c>
      <c r="B5133" s="148" t="s">
        <v>178</v>
      </c>
      <c r="C5133" s="153">
        <v>3179.59</v>
      </c>
      <c r="D5133" t="str">
        <f t="shared" si="164"/>
        <v>Начисление услуг 00000012273 от 30.11.2024 23:59:59</v>
      </c>
      <c r="E5133" t="str">
        <f t="shared" si="165"/>
        <v>4МР/ДУ-3-08</v>
      </c>
    </row>
    <row r="5134" spans="1:5" x14ac:dyDescent="0.3">
      <c r="A5134" s="148" t="s">
        <v>914</v>
      </c>
      <c r="B5134" s="148"/>
      <c r="C5134" s="153">
        <v>3179.59</v>
      </c>
      <c r="D5134" t="str">
        <f t="shared" si="164"/>
        <v>4МР/ДУ-3-08</v>
      </c>
      <c r="E5134" t="str">
        <f t="shared" si="165"/>
        <v>л/с №0000000089328</v>
      </c>
    </row>
    <row r="5135" spans="1:5" x14ac:dyDescent="0.3">
      <c r="A5135" s="150" t="s">
        <v>865</v>
      </c>
      <c r="B5135" s="150"/>
      <c r="C5135" s="153">
        <v>3179.59</v>
      </c>
      <c r="D5135" t="str">
        <f t="shared" si="164"/>
        <v>л/с №0000000089328</v>
      </c>
      <c r="E5135" t="str">
        <f t="shared" si="165"/>
        <v>Начисление услуг 00000012273 от 30.11.2024 23:59:59</v>
      </c>
    </row>
    <row r="5136" spans="1:5" x14ac:dyDescent="0.3">
      <c r="A5136" s="148" t="s">
        <v>179</v>
      </c>
      <c r="B5136" s="148" t="s">
        <v>180</v>
      </c>
      <c r="C5136" s="153">
        <v>3445.76</v>
      </c>
      <c r="D5136" t="str">
        <f t="shared" si="164"/>
        <v>Начисление услуг 00000012273 от 30.11.2024 23:59:59</v>
      </c>
      <c r="E5136" t="str">
        <f t="shared" si="165"/>
        <v>4МР/ДУ-3-80</v>
      </c>
    </row>
    <row r="5137" spans="1:5" x14ac:dyDescent="0.3">
      <c r="A5137" s="148" t="s">
        <v>914</v>
      </c>
      <c r="B5137" s="148"/>
      <c r="C5137" s="153">
        <v>3445.76</v>
      </c>
      <c r="D5137" t="str">
        <f t="shared" ref="D5137:D5175" si="166">A5138</f>
        <v>4МР/ДУ-3-80</v>
      </c>
      <c r="E5137" t="str">
        <f t="shared" ref="E5137:E5175" si="167">A5139</f>
        <v>л/с №0000001156610</v>
      </c>
    </row>
    <row r="5138" spans="1:5" x14ac:dyDescent="0.3">
      <c r="A5138" s="150" t="s">
        <v>866</v>
      </c>
      <c r="B5138" s="150"/>
      <c r="C5138" s="153">
        <v>3445.76</v>
      </c>
      <c r="D5138" t="str">
        <f t="shared" si="166"/>
        <v>л/с №0000001156610</v>
      </c>
      <c r="E5138" t="str">
        <f t="shared" si="167"/>
        <v>Начисление услуг 00000012273 от 30.11.2024 23:59:59</v>
      </c>
    </row>
    <row r="5139" spans="1:5" x14ac:dyDescent="0.3">
      <c r="A5139" s="148" t="s">
        <v>182</v>
      </c>
      <c r="B5139" s="148" t="s">
        <v>183</v>
      </c>
      <c r="C5139" s="153">
        <v>5798.08</v>
      </c>
      <c r="D5139" t="str">
        <f t="shared" si="166"/>
        <v>Начисление услуг 00000012273 от 30.11.2024 23:59:59</v>
      </c>
      <c r="E5139" t="str">
        <f t="shared" si="167"/>
        <v>4МР/ДУ-3-81-82</v>
      </c>
    </row>
    <row r="5140" spans="1:5" x14ac:dyDescent="0.3">
      <c r="A5140" s="148" t="s">
        <v>914</v>
      </c>
      <c r="B5140" s="148"/>
      <c r="C5140" s="153">
        <v>5798.08</v>
      </c>
      <c r="D5140" t="str">
        <f t="shared" si="166"/>
        <v>4МР/ДУ-3-81-82</v>
      </c>
      <c r="E5140" t="str">
        <f t="shared" si="167"/>
        <v>л/с №0000000089329</v>
      </c>
    </row>
    <row r="5141" spans="1:5" x14ac:dyDescent="0.3">
      <c r="A5141" s="150" t="s">
        <v>867</v>
      </c>
      <c r="B5141" s="150"/>
      <c r="C5141" s="153">
        <v>5798.08</v>
      </c>
      <c r="D5141" t="str">
        <f t="shared" si="166"/>
        <v>л/с №0000000089329</v>
      </c>
      <c r="E5141" t="str">
        <f t="shared" si="167"/>
        <v>Начисление услуг 00000012273 от 30.11.2024 23:59:59</v>
      </c>
    </row>
    <row r="5142" spans="1:5" x14ac:dyDescent="0.3">
      <c r="A5142" s="148" t="s">
        <v>185</v>
      </c>
      <c r="B5142" s="148" t="s">
        <v>186</v>
      </c>
      <c r="C5142" s="153">
        <v>2284.5</v>
      </c>
      <c r="D5142" t="str">
        <f t="shared" si="166"/>
        <v>Начисление услуг 00000012273 от 30.11.2024 23:59:59</v>
      </c>
      <c r="E5142" t="str">
        <f t="shared" si="167"/>
        <v>4МР/ДУ-3-83</v>
      </c>
    </row>
    <row r="5143" spans="1:5" x14ac:dyDescent="0.3">
      <c r="A5143" s="148" t="s">
        <v>914</v>
      </c>
      <c r="B5143" s="148"/>
      <c r="C5143" s="153">
        <v>2284.5</v>
      </c>
      <c r="D5143" t="str">
        <f t="shared" si="166"/>
        <v>4МР/ДУ-3-83</v>
      </c>
      <c r="E5143" t="str">
        <f t="shared" si="167"/>
        <v>л/с №0000000089330</v>
      </c>
    </row>
    <row r="5144" spans="1:5" x14ac:dyDescent="0.3">
      <c r="A5144" s="150" t="s">
        <v>868</v>
      </c>
      <c r="B5144" s="150"/>
      <c r="C5144" s="153">
        <v>2284.5</v>
      </c>
      <c r="D5144" t="str">
        <f t="shared" si="166"/>
        <v>л/с №0000000089330</v>
      </c>
      <c r="E5144" t="str">
        <f t="shared" si="167"/>
        <v>Начисление услуг 00000012273 от 30.11.2024 23:59:59</v>
      </c>
    </row>
    <row r="5145" spans="1:5" x14ac:dyDescent="0.3">
      <c r="A5145" s="148" t="s">
        <v>187</v>
      </c>
      <c r="B5145" s="148" t="s">
        <v>188</v>
      </c>
      <c r="C5145" s="153">
        <v>1121.44</v>
      </c>
      <c r="D5145" t="str">
        <f t="shared" si="166"/>
        <v>Начисление услуг 00000012273 от 30.11.2024 23:59:59</v>
      </c>
      <c r="E5145" t="str">
        <f t="shared" si="167"/>
        <v>4МР/ДУ-3-84</v>
      </c>
    </row>
    <row r="5146" spans="1:5" x14ac:dyDescent="0.3">
      <c r="A5146" s="148" t="s">
        <v>914</v>
      </c>
      <c r="B5146" s="148"/>
      <c r="C5146" s="153">
        <v>1121.44</v>
      </c>
      <c r="D5146" t="str">
        <f t="shared" si="166"/>
        <v>4МР/ДУ-3-84</v>
      </c>
      <c r="E5146" t="str">
        <f t="shared" si="167"/>
        <v>л/с №0000000089331</v>
      </c>
    </row>
    <row r="5147" spans="1:5" x14ac:dyDescent="0.3">
      <c r="A5147" s="150" t="s">
        <v>869</v>
      </c>
      <c r="B5147" s="150"/>
      <c r="C5147" s="153">
        <v>1121.44</v>
      </c>
      <c r="D5147" t="str">
        <f t="shared" si="166"/>
        <v>л/с №0000000089331</v>
      </c>
      <c r="E5147" t="str">
        <f t="shared" si="167"/>
        <v>Начисление услуг 00000012273 от 30.11.2024 23:59:59</v>
      </c>
    </row>
    <row r="5148" spans="1:5" x14ac:dyDescent="0.3">
      <c r="A5148" s="148" t="s">
        <v>189</v>
      </c>
      <c r="B5148" s="148" t="s">
        <v>190</v>
      </c>
      <c r="C5148" s="153">
        <v>1711.06</v>
      </c>
      <c r="D5148" t="str">
        <f t="shared" si="166"/>
        <v>Начисление услуг 00000012273 от 30.11.2024 23:59:59</v>
      </c>
      <c r="E5148" t="str">
        <f t="shared" si="167"/>
        <v>4МР/ДУ-3-85</v>
      </c>
    </row>
    <row r="5149" spans="1:5" x14ac:dyDescent="0.3">
      <c r="A5149" s="148" t="s">
        <v>914</v>
      </c>
      <c r="B5149" s="148"/>
      <c r="C5149" s="153">
        <v>1711.06</v>
      </c>
      <c r="D5149" t="str">
        <f t="shared" si="166"/>
        <v>4МР/ДУ-3-85</v>
      </c>
      <c r="E5149" t="str">
        <f t="shared" si="167"/>
        <v>л/с №0000000092057</v>
      </c>
    </row>
    <row r="5150" spans="1:5" x14ac:dyDescent="0.3">
      <c r="A5150" s="150" t="s">
        <v>870</v>
      </c>
      <c r="B5150" s="150"/>
      <c r="C5150" s="153">
        <v>1711.06</v>
      </c>
      <c r="D5150" t="str">
        <f t="shared" si="166"/>
        <v>л/с №0000000092057</v>
      </c>
      <c r="E5150" t="str">
        <f t="shared" si="167"/>
        <v>Начисление услуг 00000012273 от 30.11.2024 23:59:59</v>
      </c>
    </row>
    <row r="5151" spans="1:5" x14ac:dyDescent="0.3">
      <c r="A5151" s="148" t="s">
        <v>191</v>
      </c>
      <c r="B5151" s="148" t="s">
        <v>192</v>
      </c>
      <c r="C5151" s="153">
        <v>4914.55</v>
      </c>
      <c r="D5151" t="str">
        <f t="shared" si="166"/>
        <v>Начисление услуг 00000012273 от 30.11.2024 23:59:59</v>
      </c>
      <c r="E5151" t="str">
        <f t="shared" si="167"/>
        <v>4МР/ДУ-3-86</v>
      </c>
    </row>
    <row r="5152" spans="1:5" x14ac:dyDescent="0.3">
      <c r="A5152" s="148" t="s">
        <v>914</v>
      </c>
      <c r="B5152" s="148"/>
      <c r="C5152" s="153">
        <v>4914.55</v>
      </c>
      <c r="D5152" t="str">
        <f t="shared" si="166"/>
        <v>4МР/ДУ-3-86</v>
      </c>
      <c r="E5152" t="str">
        <f t="shared" si="167"/>
        <v>л/с №0000000090487</v>
      </c>
    </row>
    <row r="5153" spans="1:5" x14ac:dyDescent="0.3">
      <c r="A5153" s="150" t="s">
        <v>871</v>
      </c>
      <c r="B5153" s="150"/>
      <c r="C5153" s="153">
        <v>4914.55</v>
      </c>
      <c r="D5153" t="str">
        <f t="shared" si="166"/>
        <v>л/с №0000000090487</v>
      </c>
      <c r="E5153" t="str">
        <f t="shared" si="167"/>
        <v>Начисление услуг 00000012273 от 30.11.2024 23:59:59</v>
      </c>
    </row>
    <row r="5154" spans="1:5" x14ac:dyDescent="0.3">
      <c r="A5154" s="148" t="s">
        <v>193</v>
      </c>
      <c r="B5154" s="148" t="s">
        <v>194</v>
      </c>
      <c r="C5154" s="153">
        <v>2589.71</v>
      </c>
      <c r="D5154" t="str">
        <f t="shared" si="166"/>
        <v>Начисление услуг 00000012273 от 30.11.2024 23:59:59</v>
      </c>
      <c r="E5154" t="str">
        <f t="shared" si="167"/>
        <v>4МР/ДУ-3-87</v>
      </c>
    </row>
    <row r="5155" spans="1:5" x14ac:dyDescent="0.3">
      <c r="A5155" s="148" t="s">
        <v>914</v>
      </c>
      <c r="B5155" s="148"/>
      <c r="C5155" s="153">
        <v>2589.71</v>
      </c>
      <c r="D5155" t="str">
        <f t="shared" si="166"/>
        <v>4МР/ДУ-3-87</v>
      </c>
      <c r="E5155" t="str">
        <f t="shared" si="167"/>
        <v>л/с №0000000090808</v>
      </c>
    </row>
    <row r="5156" spans="1:5" x14ac:dyDescent="0.3">
      <c r="A5156" s="150" t="s">
        <v>872</v>
      </c>
      <c r="B5156" s="150"/>
      <c r="C5156" s="153">
        <v>2589.71</v>
      </c>
      <c r="D5156" t="str">
        <f t="shared" si="166"/>
        <v>л/с №0000000090808</v>
      </c>
      <c r="E5156" t="str">
        <f t="shared" si="167"/>
        <v>Начисление услуг 00000012273 от 30.11.2024 23:59:59</v>
      </c>
    </row>
    <row r="5157" spans="1:5" x14ac:dyDescent="0.3">
      <c r="A5157" s="148" t="s">
        <v>195</v>
      </c>
      <c r="B5157" s="148" t="s">
        <v>196</v>
      </c>
      <c r="C5157" s="153">
        <v>4328.5200000000004</v>
      </c>
      <c r="D5157" t="str">
        <f t="shared" si="166"/>
        <v>Начисление услуг 00000012273 от 30.11.2024 23:59:59</v>
      </c>
      <c r="E5157" t="str">
        <f t="shared" si="167"/>
        <v>4МР/ДУ-3-88</v>
      </c>
    </row>
    <row r="5158" spans="1:5" x14ac:dyDescent="0.3">
      <c r="A5158" s="148" t="s">
        <v>914</v>
      </c>
      <c r="B5158" s="148"/>
      <c r="C5158" s="153">
        <v>4328.5200000000004</v>
      </c>
      <c r="D5158" t="str">
        <f t="shared" si="166"/>
        <v>4МР/ДУ-3-88</v>
      </c>
      <c r="E5158" t="str">
        <f t="shared" si="167"/>
        <v>л/с №0000000089263</v>
      </c>
    </row>
    <row r="5159" spans="1:5" x14ac:dyDescent="0.3">
      <c r="A5159" s="150" t="s">
        <v>873</v>
      </c>
      <c r="B5159" s="150"/>
      <c r="C5159" s="153">
        <v>4328.5200000000004</v>
      </c>
      <c r="D5159" t="str">
        <f t="shared" si="166"/>
        <v>л/с №0000000089263</v>
      </c>
      <c r="E5159" t="str">
        <f t="shared" si="167"/>
        <v>Начисление услуг 00000012273 от 30.11.2024 23:59:59</v>
      </c>
    </row>
    <row r="5160" spans="1:5" x14ac:dyDescent="0.3">
      <c r="A5160" s="148" t="s">
        <v>197</v>
      </c>
      <c r="B5160" s="148" t="s">
        <v>198</v>
      </c>
      <c r="C5160" s="153">
        <v>1126.06</v>
      </c>
      <c r="D5160" t="str">
        <f t="shared" si="166"/>
        <v>Начисление услуг 00000012273 от 30.11.2024 23:59:59</v>
      </c>
      <c r="E5160" t="str">
        <f t="shared" si="167"/>
        <v>4МР/ДУ-3-09</v>
      </c>
    </row>
    <row r="5161" spans="1:5" x14ac:dyDescent="0.3">
      <c r="A5161" s="148" t="s">
        <v>914</v>
      </c>
      <c r="B5161" s="148"/>
      <c r="C5161" s="153">
        <v>1126.06</v>
      </c>
      <c r="D5161" t="str">
        <f t="shared" si="166"/>
        <v>4МР/ДУ-3-09</v>
      </c>
      <c r="E5161" t="str">
        <f t="shared" si="167"/>
        <v>л/с №0000000090536</v>
      </c>
    </row>
    <row r="5162" spans="1:5" x14ac:dyDescent="0.3">
      <c r="A5162" s="150" t="s">
        <v>874</v>
      </c>
      <c r="B5162" s="150"/>
      <c r="C5162" s="153">
        <v>1126.06</v>
      </c>
      <c r="D5162" t="str">
        <f t="shared" si="166"/>
        <v>л/с №0000000090536</v>
      </c>
      <c r="E5162" t="str">
        <f t="shared" si="167"/>
        <v>Начисление услуг 00000012273 от 30.11.2024 23:59:59</v>
      </c>
    </row>
    <row r="5163" spans="1:5" x14ac:dyDescent="0.3">
      <c r="A5163" s="148" t="s">
        <v>199</v>
      </c>
      <c r="B5163" s="148" t="s">
        <v>200</v>
      </c>
      <c r="C5163" s="153">
        <v>2321.4899999999998</v>
      </c>
      <c r="D5163" t="str">
        <f t="shared" si="166"/>
        <v>Начисление услуг 00000012273 от 30.11.2024 23:59:59</v>
      </c>
      <c r="E5163" t="str">
        <f t="shared" si="167"/>
        <v>4МР/ДУ-3-1/НЖ</v>
      </c>
    </row>
    <row r="5164" spans="1:5" x14ac:dyDescent="0.3">
      <c r="A5164" s="148" t="s">
        <v>914</v>
      </c>
      <c r="B5164" s="148"/>
      <c r="C5164" s="153">
        <v>2321.4899999999998</v>
      </c>
      <c r="D5164" t="str">
        <f t="shared" si="166"/>
        <v>4МР/ДУ-3-1/НЖ</v>
      </c>
      <c r="E5164" t="str">
        <f t="shared" si="167"/>
        <v>л/с №0000000090578</v>
      </c>
    </row>
    <row r="5165" spans="1:5" x14ac:dyDescent="0.3">
      <c r="A5165" s="150" t="s">
        <v>875</v>
      </c>
      <c r="B5165" s="150"/>
      <c r="C5165" s="153">
        <v>2321.4899999999998</v>
      </c>
      <c r="D5165" t="str">
        <f t="shared" si="166"/>
        <v>л/с №0000000090578</v>
      </c>
      <c r="E5165" t="str">
        <f t="shared" si="167"/>
        <v>Начисление услуг 00000012273 от 30.11.2024 23:59:59</v>
      </c>
    </row>
    <row r="5166" spans="1:5" x14ac:dyDescent="0.3">
      <c r="A5166" s="148" t="s">
        <v>201</v>
      </c>
      <c r="B5166" s="148" t="s">
        <v>202</v>
      </c>
      <c r="C5166" s="153">
        <v>2172.48</v>
      </c>
      <c r="D5166" t="str">
        <f t="shared" si="166"/>
        <v>Начисление услуг 00000012273 от 30.11.2024 23:59:59</v>
      </c>
      <c r="E5166" t="str">
        <f t="shared" si="167"/>
        <v>4МР/ДУ-3-2/НЖ</v>
      </c>
    </row>
    <row r="5167" spans="1:5" x14ac:dyDescent="0.3">
      <c r="A5167" s="148" t="s">
        <v>914</v>
      </c>
      <c r="B5167" s="148"/>
      <c r="C5167" s="153">
        <v>2172.48</v>
      </c>
      <c r="D5167" t="str">
        <f t="shared" si="166"/>
        <v>4МР/ДУ-3-2/НЖ</v>
      </c>
      <c r="E5167" t="str">
        <f t="shared" si="167"/>
        <v>л/с №0000000091829</v>
      </c>
    </row>
    <row r="5168" spans="1:5" x14ac:dyDescent="0.3">
      <c r="A5168" s="150" t="s">
        <v>876</v>
      </c>
      <c r="B5168" s="150"/>
      <c r="C5168" s="153">
        <v>2172.48</v>
      </c>
      <c r="D5168" t="str">
        <f t="shared" si="166"/>
        <v>л/с №0000000091829</v>
      </c>
      <c r="E5168" t="str">
        <f t="shared" si="167"/>
        <v>Начисление услуг 00000012273 от 30.11.2024 23:59:59</v>
      </c>
    </row>
    <row r="5169" spans="1:5" x14ac:dyDescent="0.3">
      <c r="A5169" s="148" t="s">
        <v>203</v>
      </c>
      <c r="B5169" s="148" t="s">
        <v>204</v>
      </c>
      <c r="C5169" s="153">
        <v>3489.69</v>
      </c>
      <c r="D5169" t="str">
        <f t="shared" si="166"/>
        <v>Начисление услуг 00000012273 от 30.11.2024 23:59:59</v>
      </c>
      <c r="E5169" t="str">
        <f t="shared" si="167"/>
        <v>4МР/ДУ-3-3/НЖ</v>
      </c>
    </row>
    <row r="5170" spans="1:5" x14ac:dyDescent="0.3">
      <c r="A5170" s="148" t="s">
        <v>914</v>
      </c>
      <c r="B5170" s="148"/>
      <c r="C5170" s="153">
        <v>3489.69</v>
      </c>
      <c r="D5170" t="str">
        <f t="shared" si="166"/>
        <v>4МР/ДУ-3-3/НЖ</v>
      </c>
      <c r="E5170" t="str">
        <f t="shared" si="167"/>
        <v>л/с №0000000090495</v>
      </c>
    </row>
    <row r="5171" spans="1:5" x14ac:dyDescent="0.3">
      <c r="A5171" s="150" t="s">
        <v>877</v>
      </c>
      <c r="B5171" s="150"/>
      <c r="C5171" s="153">
        <v>3489.69</v>
      </c>
      <c r="D5171" t="str">
        <f t="shared" si="166"/>
        <v>л/с №0000000090495</v>
      </c>
      <c r="E5171" t="str">
        <f t="shared" si="167"/>
        <v>Начисление услуг 00000012273 от 30.11.2024 23:59:59</v>
      </c>
    </row>
    <row r="5172" spans="1:5" x14ac:dyDescent="0.3">
      <c r="A5172" s="148" t="s">
        <v>205</v>
      </c>
      <c r="B5172" s="148" t="s">
        <v>206</v>
      </c>
      <c r="C5172" s="153">
        <v>2862.81</v>
      </c>
      <c r="D5172" t="str">
        <f t="shared" si="166"/>
        <v>Начисление услуг 00000012273 от 30.11.2024 23:59:59</v>
      </c>
      <c r="E5172" t="str">
        <f t="shared" si="167"/>
        <v>4МР/ДУ-3-4/НЖ -1</v>
      </c>
    </row>
    <row r="5173" spans="1:5" x14ac:dyDescent="0.3">
      <c r="A5173" s="148" t="s">
        <v>914</v>
      </c>
      <c r="B5173" s="148"/>
      <c r="C5173" s="153">
        <v>2862.81</v>
      </c>
      <c r="D5173" t="str">
        <f t="shared" si="166"/>
        <v>4МР/ДУ-3-4/НЖ -1</v>
      </c>
      <c r="E5173" t="str">
        <f t="shared" si="167"/>
        <v>Итог</v>
      </c>
    </row>
    <row r="5174" spans="1:5" x14ac:dyDescent="0.3">
      <c r="A5174" s="150" t="s">
        <v>878</v>
      </c>
      <c r="B5174" s="150"/>
      <c r="C5174" s="153">
        <v>2862.81</v>
      </c>
      <c r="D5174" t="str">
        <f t="shared" si="166"/>
        <v>Итог</v>
      </c>
      <c r="E5174">
        <f t="shared" si="167"/>
        <v>0</v>
      </c>
    </row>
    <row r="5175" spans="1:5" x14ac:dyDescent="0.3">
      <c r="A5175" s="304" t="s">
        <v>630</v>
      </c>
      <c r="B5175" s="304"/>
      <c r="C5175" s="152">
        <v>188558.16</v>
      </c>
      <c r="D5175">
        <f t="shared" si="166"/>
        <v>0</v>
      </c>
      <c r="E5175">
        <f t="shared" si="167"/>
        <v>0</v>
      </c>
    </row>
    <row r="5176" spans="1:5" x14ac:dyDescent="0.3">
      <c r="A5176" s="154"/>
      <c r="B5176" s="154"/>
      <c r="C5176" s="154"/>
    </row>
    <row r="5177" spans="1:5" x14ac:dyDescent="0.3">
      <c r="A5177" s="154"/>
      <c r="B5177" s="154"/>
      <c r="C5177" s="154"/>
    </row>
    <row r="5178" spans="1:5" x14ac:dyDescent="0.3">
      <c r="A5178" s="154"/>
      <c r="B5178" s="154"/>
      <c r="C5178" s="154"/>
    </row>
    <row r="5179" spans="1:5" x14ac:dyDescent="0.3">
      <c r="A5179" s="154"/>
      <c r="B5179" s="154"/>
      <c r="C5179" s="154"/>
    </row>
    <row r="5180" spans="1:5" x14ac:dyDescent="0.3">
      <c r="A5180" s="151" t="s">
        <v>207</v>
      </c>
      <c r="B5180" s="151"/>
      <c r="C5180" s="152">
        <v>15211.57</v>
      </c>
    </row>
    <row r="5181" spans="1:5" x14ac:dyDescent="0.3">
      <c r="A5181" s="148" t="s">
        <v>208</v>
      </c>
      <c r="B5181" s="148" t="s">
        <v>209</v>
      </c>
      <c r="C5181" s="149">
        <v>136.68</v>
      </c>
      <c r="D5181" t="str">
        <f>A5182</f>
        <v>Начисление услуг 00000013555 от 31.12.2024 23:59:59</v>
      </c>
      <c r="E5181" t="str">
        <f>A5183</f>
        <v>4МР/ДУ-3/ММ-01</v>
      </c>
    </row>
    <row r="5182" spans="1:5" hidden="1" x14ac:dyDescent="0.3">
      <c r="A5182" s="148" t="s">
        <v>918</v>
      </c>
      <c r="B5182" s="148"/>
      <c r="C5182" s="149">
        <v>136.68</v>
      </c>
      <c r="D5182" t="str">
        <f t="shared" ref="D5182:D5245" si="168">A5183</f>
        <v>4МР/ДУ-3/ММ-01</v>
      </c>
      <c r="E5182" t="str">
        <f t="shared" ref="E5182:E5245" si="169">A5184</f>
        <v>л/с №0000000089487</v>
      </c>
    </row>
    <row r="5183" spans="1:5" hidden="1" x14ac:dyDescent="0.3">
      <c r="A5183" s="150" t="s">
        <v>633</v>
      </c>
      <c r="B5183" s="150"/>
      <c r="C5183" s="149">
        <v>136.68</v>
      </c>
      <c r="D5183" t="str">
        <f t="shared" si="168"/>
        <v>л/с №0000000089487</v>
      </c>
      <c r="E5183" t="str">
        <f t="shared" si="169"/>
        <v>Начисление услуг 00000013555 от 31.12.2024 23:59:59</v>
      </c>
    </row>
    <row r="5184" spans="1:5" x14ac:dyDescent="0.3">
      <c r="A5184" s="148" t="s">
        <v>210</v>
      </c>
      <c r="B5184" s="148" t="s">
        <v>211</v>
      </c>
      <c r="C5184" s="149">
        <v>136.68</v>
      </c>
      <c r="D5184" t="str">
        <f t="shared" si="168"/>
        <v>Начисление услуг 00000013555 от 31.12.2024 23:59:59</v>
      </c>
      <c r="E5184" t="str">
        <f t="shared" si="169"/>
        <v>4МР/ДУ-3/ММ-10</v>
      </c>
    </row>
    <row r="5185" spans="1:5" hidden="1" x14ac:dyDescent="0.3">
      <c r="A5185" s="148" t="s">
        <v>918</v>
      </c>
      <c r="B5185" s="148"/>
      <c r="C5185" s="149">
        <v>136.68</v>
      </c>
      <c r="D5185" t="str">
        <f t="shared" si="168"/>
        <v>4МР/ДУ-3/ММ-10</v>
      </c>
      <c r="E5185" t="str">
        <f t="shared" si="169"/>
        <v>л/с №0000000089488</v>
      </c>
    </row>
    <row r="5186" spans="1:5" hidden="1" x14ac:dyDescent="0.3">
      <c r="A5186" s="150" t="s">
        <v>635</v>
      </c>
      <c r="B5186" s="150"/>
      <c r="C5186" s="149">
        <v>136.68</v>
      </c>
      <c r="D5186" t="str">
        <f t="shared" si="168"/>
        <v>л/с №0000000089488</v>
      </c>
      <c r="E5186" t="str">
        <f t="shared" si="169"/>
        <v>Начисление услуг 00000013555 от 31.12.2024 23:59:59</v>
      </c>
    </row>
    <row r="5187" spans="1:5" x14ac:dyDescent="0.3">
      <c r="A5187" s="148" t="s">
        <v>212</v>
      </c>
      <c r="B5187" s="148" t="s">
        <v>213</v>
      </c>
      <c r="C5187" s="149">
        <v>136.68</v>
      </c>
      <c r="D5187" t="str">
        <f t="shared" si="168"/>
        <v>Начисление услуг 00000013555 от 31.12.2024 23:59:59</v>
      </c>
      <c r="E5187" t="str">
        <f t="shared" si="169"/>
        <v>4МР/ДУ-3/ММ-11</v>
      </c>
    </row>
    <row r="5188" spans="1:5" hidden="1" x14ac:dyDescent="0.3">
      <c r="A5188" s="148" t="s">
        <v>918</v>
      </c>
      <c r="B5188" s="148"/>
      <c r="C5188" s="149">
        <v>136.68</v>
      </c>
      <c r="D5188" t="str">
        <f t="shared" si="168"/>
        <v>4МР/ДУ-3/ММ-11</v>
      </c>
      <c r="E5188" t="str">
        <f t="shared" si="169"/>
        <v>л/с №0000000112485</v>
      </c>
    </row>
    <row r="5189" spans="1:5" hidden="1" x14ac:dyDescent="0.3">
      <c r="A5189" s="150" t="s">
        <v>636</v>
      </c>
      <c r="B5189" s="150"/>
      <c r="C5189" s="149">
        <v>136.68</v>
      </c>
      <c r="D5189" t="str">
        <f t="shared" si="168"/>
        <v>л/с №0000000112485</v>
      </c>
      <c r="E5189" t="str">
        <f t="shared" si="169"/>
        <v>Начисление услуг 00000013555 от 31.12.2024 23:59:59</v>
      </c>
    </row>
    <row r="5190" spans="1:5" x14ac:dyDescent="0.3">
      <c r="A5190" s="148" t="s">
        <v>214</v>
      </c>
      <c r="B5190" s="148" t="s">
        <v>215</v>
      </c>
      <c r="C5190" s="149">
        <v>136.68</v>
      </c>
      <c r="D5190" t="str">
        <f t="shared" si="168"/>
        <v>Начисление услуг 00000013555 от 31.12.2024 23:59:59</v>
      </c>
      <c r="E5190" t="str">
        <f t="shared" si="169"/>
        <v>4МР/ДУ-3/ММ-12/ВТОР</v>
      </c>
    </row>
    <row r="5191" spans="1:5" hidden="1" x14ac:dyDescent="0.3">
      <c r="A5191" s="148" t="s">
        <v>918</v>
      </c>
      <c r="B5191" s="148"/>
      <c r="C5191" s="149">
        <v>136.68</v>
      </c>
      <c r="D5191" t="str">
        <f t="shared" si="168"/>
        <v>4МР/ДУ-3/ММ-12/ВТОР</v>
      </c>
      <c r="E5191" t="str">
        <f t="shared" si="169"/>
        <v>л/с №0000000089490</v>
      </c>
    </row>
    <row r="5192" spans="1:5" hidden="1" x14ac:dyDescent="0.3">
      <c r="A5192" s="150" t="s">
        <v>637</v>
      </c>
      <c r="B5192" s="150"/>
      <c r="C5192" s="149">
        <v>136.68</v>
      </c>
      <c r="D5192" t="str">
        <f t="shared" si="168"/>
        <v>л/с №0000000089490</v>
      </c>
      <c r="E5192" t="str">
        <f t="shared" si="169"/>
        <v>Начисление услуг 00000013555 от 31.12.2024 23:59:59</v>
      </c>
    </row>
    <row r="5193" spans="1:5" x14ac:dyDescent="0.3">
      <c r="A5193" s="148" t="s">
        <v>216</v>
      </c>
      <c r="B5193" s="148" t="s">
        <v>217</v>
      </c>
      <c r="C5193" s="149">
        <v>136.68</v>
      </c>
      <c r="D5193" t="str">
        <f t="shared" si="168"/>
        <v>Начисление услуг 00000013555 от 31.12.2024 23:59:59</v>
      </c>
      <c r="E5193" t="str">
        <f t="shared" si="169"/>
        <v>4МР/ДУ-3/ММ-13</v>
      </c>
    </row>
    <row r="5194" spans="1:5" hidden="1" x14ac:dyDescent="0.3">
      <c r="A5194" s="148" t="s">
        <v>918</v>
      </c>
      <c r="B5194" s="148"/>
      <c r="C5194" s="149">
        <v>136.68</v>
      </c>
      <c r="D5194" t="str">
        <f t="shared" si="168"/>
        <v>4МР/ДУ-3/ММ-13</v>
      </c>
      <c r="E5194" t="str">
        <f t="shared" si="169"/>
        <v>л/с №0000000089491</v>
      </c>
    </row>
    <row r="5195" spans="1:5" hidden="1" x14ac:dyDescent="0.3">
      <c r="A5195" s="150" t="s">
        <v>638</v>
      </c>
      <c r="B5195" s="150"/>
      <c r="C5195" s="149">
        <v>136.68</v>
      </c>
      <c r="D5195" t="str">
        <f t="shared" si="168"/>
        <v>л/с №0000000089491</v>
      </c>
      <c r="E5195" t="str">
        <f t="shared" si="169"/>
        <v>Начисление услуг 00000013555 от 31.12.2024 23:59:59</v>
      </c>
    </row>
    <row r="5196" spans="1:5" x14ac:dyDescent="0.3">
      <c r="A5196" s="148" t="s">
        <v>218</v>
      </c>
      <c r="B5196" s="148" t="s">
        <v>219</v>
      </c>
      <c r="C5196" s="149">
        <v>136.68</v>
      </c>
      <c r="D5196" t="str">
        <f t="shared" si="168"/>
        <v>Начисление услуг 00000013555 от 31.12.2024 23:59:59</v>
      </c>
      <c r="E5196" t="str">
        <f t="shared" si="169"/>
        <v>4МР/ДУ-3/ММ-14</v>
      </c>
    </row>
    <row r="5197" spans="1:5" hidden="1" x14ac:dyDescent="0.3">
      <c r="A5197" s="148" t="s">
        <v>918</v>
      </c>
      <c r="B5197" s="148"/>
      <c r="C5197" s="149">
        <v>136.68</v>
      </c>
      <c r="D5197" t="str">
        <f t="shared" si="168"/>
        <v>4МР/ДУ-3/ММ-14</v>
      </c>
      <c r="E5197" t="str">
        <f t="shared" si="169"/>
        <v>л/с №0000000089492</v>
      </c>
    </row>
    <row r="5198" spans="1:5" hidden="1" x14ac:dyDescent="0.3">
      <c r="A5198" s="150" t="s">
        <v>639</v>
      </c>
      <c r="B5198" s="150"/>
      <c r="C5198" s="149">
        <v>136.68</v>
      </c>
      <c r="D5198" t="str">
        <f t="shared" si="168"/>
        <v>л/с №0000000089492</v>
      </c>
      <c r="E5198" t="str">
        <f t="shared" si="169"/>
        <v>Начисление услуг 00000013555 от 31.12.2024 23:59:59</v>
      </c>
    </row>
    <row r="5199" spans="1:5" x14ac:dyDescent="0.3">
      <c r="A5199" s="148" t="s">
        <v>220</v>
      </c>
      <c r="B5199" s="148" t="s">
        <v>221</v>
      </c>
      <c r="C5199" s="149">
        <v>136.68</v>
      </c>
      <c r="D5199" t="str">
        <f t="shared" si="168"/>
        <v>Начисление услуг 00000013555 от 31.12.2024 23:59:59</v>
      </c>
      <c r="E5199" t="str">
        <f t="shared" si="169"/>
        <v>4МР/ДУ-3/ММ-15</v>
      </c>
    </row>
    <row r="5200" spans="1:5" hidden="1" x14ac:dyDescent="0.3">
      <c r="A5200" s="148" t="s">
        <v>918</v>
      </c>
      <c r="B5200" s="148"/>
      <c r="C5200" s="149">
        <v>136.68</v>
      </c>
      <c r="D5200" t="str">
        <f t="shared" si="168"/>
        <v>4МР/ДУ-3/ММ-15</v>
      </c>
      <c r="E5200" t="str">
        <f t="shared" si="169"/>
        <v>л/с №0000000089493</v>
      </c>
    </row>
    <row r="5201" spans="1:5" hidden="1" x14ac:dyDescent="0.3">
      <c r="A5201" s="150" t="s">
        <v>640</v>
      </c>
      <c r="B5201" s="150"/>
      <c r="C5201" s="149">
        <v>136.68</v>
      </c>
      <c r="D5201" t="str">
        <f t="shared" si="168"/>
        <v>л/с №0000000089493</v>
      </c>
      <c r="E5201" t="str">
        <f t="shared" si="169"/>
        <v>Начисление услуг 00000013555 от 31.12.2024 23:59:59</v>
      </c>
    </row>
    <row r="5202" spans="1:5" x14ac:dyDescent="0.3">
      <c r="A5202" s="148" t="s">
        <v>222</v>
      </c>
      <c r="B5202" s="148" t="s">
        <v>223</v>
      </c>
      <c r="C5202" s="149">
        <v>136.68</v>
      </c>
      <c r="D5202" t="str">
        <f t="shared" si="168"/>
        <v>Начисление услуг 00000013555 от 31.12.2024 23:59:59</v>
      </c>
      <c r="E5202" t="str">
        <f t="shared" si="169"/>
        <v>4МР/ДУ-3/ММ-16</v>
      </c>
    </row>
    <row r="5203" spans="1:5" hidden="1" x14ac:dyDescent="0.3">
      <c r="A5203" s="148" t="s">
        <v>918</v>
      </c>
      <c r="B5203" s="148"/>
      <c r="C5203" s="149">
        <v>136.68</v>
      </c>
      <c r="D5203" t="str">
        <f t="shared" si="168"/>
        <v>4МР/ДУ-3/ММ-16</v>
      </c>
      <c r="E5203" t="str">
        <f t="shared" si="169"/>
        <v>л/с №0000000089494</v>
      </c>
    </row>
    <row r="5204" spans="1:5" hidden="1" x14ac:dyDescent="0.3">
      <c r="A5204" s="150" t="s">
        <v>641</v>
      </c>
      <c r="B5204" s="150"/>
      <c r="C5204" s="149">
        <v>136.68</v>
      </c>
      <c r="D5204" t="str">
        <f t="shared" si="168"/>
        <v>л/с №0000000089494</v>
      </c>
      <c r="E5204" t="str">
        <f t="shared" si="169"/>
        <v>Начисление услуг 00000013555 от 31.12.2024 23:59:59</v>
      </c>
    </row>
    <row r="5205" spans="1:5" x14ac:dyDescent="0.3">
      <c r="A5205" s="148" t="s">
        <v>224</v>
      </c>
      <c r="B5205" s="148" t="s">
        <v>225</v>
      </c>
      <c r="C5205" s="149">
        <v>136.68</v>
      </c>
      <c r="D5205" t="str">
        <f t="shared" si="168"/>
        <v>Начисление услуг 00000013555 от 31.12.2024 23:59:59</v>
      </c>
      <c r="E5205" t="str">
        <f t="shared" si="169"/>
        <v>4МР/ДУ-3/ММ-17</v>
      </c>
    </row>
    <row r="5206" spans="1:5" hidden="1" x14ac:dyDescent="0.3">
      <c r="A5206" s="148" t="s">
        <v>918</v>
      </c>
      <c r="B5206" s="148"/>
      <c r="C5206" s="149">
        <v>136.68</v>
      </c>
      <c r="D5206" t="str">
        <f t="shared" si="168"/>
        <v>4МР/ДУ-3/ММ-17</v>
      </c>
      <c r="E5206" t="str">
        <f t="shared" si="169"/>
        <v>л/с №0000000150804</v>
      </c>
    </row>
    <row r="5207" spans="1:5" hidden="1" x14ac:dyDescent="0.3">
      <c r="A5207" s="150" t="s">
        <v>642</v>
      </c>
      <c r="B5207" s="150"/>
      <c r="C5207" s="149">
        <v>136.68</v>
      </c>
      <c r="D5207" t="str">
        <f t="shared" si="168"/>
        <v>л/с №0000000150804</v>
      </c>
      <c r="E5207" t="str">
        <f t="shared" si="169"/>
        <v>Начисление услуг 00000013555 от 31.12.2024 23:59:59</v>
      </c>
    </row>
    <row r="5208" spans="1:5" x14ac:dyDescent="0.3">
      <c r="A5208" s="148" t="s">
        <v>226</v>
      </c>
      <c r="B5208" s="148" t="s">
        <v>227</v>
      </c>
      <c r="C5208" s="149">
        <v>136.68</v>
      </c>
      <c r="D5208" t="str">
        <f t="shared" si="168"/>
        <v>Начисление услуг 00000013555 от 31.12.2024 23:59:59</v>
      </c>
      <c r="E5208" t="str">
        <f t="shared" si="169"/>
        <v>4МР/ДУ-3/ММ-18-ВТОР</v>
      </c>
    </row>
    <row r="5209" spans="1:5" hidden="1" x14ac:dyDescent="0.3">
      <c r="A5209" s="148" t="s">
        <v>918</v>
      </c>
      <c r="B5209" s="148"/>
      <c r="C5209" s="149">
        <v>136.68</v>
      </c>
      <c r="D5209" t="str">
        <f t="shared" si="168"/>
        <v>4МР/ДУ-3/ММ-18-ВТОР</v>
      </c>
      <c r="E5209" t="str">
        <f t="shared" si="169"/>
        <v>л/с №0000000089496</v>
      </c>
    </row>
    <row r="5210" spans="1:5" hidden="1" x14ac:dyDescent="0.3">
      <c r="A5210" s="150" t="s">
        <v>643</v>
      </c>
      <c r="B5210" s="150"/>
      <c r="C5210" s="149">
        <v>136.68</v>
      </c>
      <c r="D5210" t="str">
        <f t="shared" si="168"/>
        <v>л/с №0000000089496</v>
      </c>
      <c r="E5210" t="str">
        <f t="shared" si="169"/>
        <v>Начисление услуг 00000013555 от 31.12.2024 23:59:59</v>
      </c>
    </row>
    <row r="5211" spans="1:5" x14ac:dyDescent="0.3">
      <c r="A5211" s="148" t="s">
        <v>228</v>
      </c>
      <c r="B5211" s="148" t="s">
        <v>229</v>
      </c>
      <c r="C5211" s="149">
        <v>136.68</v>
      </c>
      <c r="D5211" t="str">
        <f t="shared" si="168"/>
        <v>Начисление услуг 00000013555 от 31.12.2024 23:59:59</v>
      </c>
      <c r="E5211" t="str">
        <f t="shared" si="169"/>
        <v>4МР/ДУ-3/ММ-19</v>
      </c>
    </row>
    <row r="5212" spans="1:5" hidden="1" x14ac:dyDescent="0.3">
      <c r="A5212" s="148" t="s">
        <v>918</v>
      </c>
      <c r="B5212" s="148"/>
      <c r="C5212" s="149">
        <v>136.68</v>
      </c>
      <c r="D5212" t="str">
        <f t="shared" si="168"/>
        <v>4МР/ДУ-3/ММ-19</v>
      </c>
      <c r="E5212" t="str">
        <f t="shared" si="169"/>
        <v>л/с №0000000089480</v>
      </c>
    </row>
    <row r="5213" spans="1:5" hidden="1" x14ac:dyDescent="0.3">
      <c r="A5213" s="150" t="s">
        <v>644</v>
      </c>
      <c r="B5213" s="150"/>
      <c r="C5213" s="149">
        <v>136.68</v>
      </c>
      <c r="D5213" t="str">
        <f t="shared" si="168"/>
        <v>л/с №0000000089480</v>
      </c>
      <c r="E5213" t="str">
        <f t="shared" si="169"/>
        <v>Начисление услуг 00000013555 от 31.12.2024 23:59:59</v>
      </c>
    </row>
    <row r="5214" spans="1:5" x14ac:dyDescent="0.3">
      <c r="A5214" s="148" t="s">
        <v>230</v>
      </c>
      <c r="B5214" s="148" t="s">
        <v>231</v>
      </c>
      <c r="C5214" s="149">
        <v>136.68</v>
      </c>
      <c r="D5214" t="str">
        <f t="shared" si="168"/>
        <v>Начисление услуг 00000013555 от 31.12.2024 23:59:59</v>
      </c>
      <c r="E5214" t="str">
        <f t="shared" si="169"/>
        <v>4МР/ДУ-3/ММ-02</v>
      </c>
    </row>
    <row r="5215" spans="1:5" hidden="1" x14ac:dyDescent="0.3">
      <c r="A5215" s="148" t="s">
        <v>918</v>
      </c>
      <c r="B5215" s="148"/>
      <c r="C5215" s="149">
        <v>136.68</v>
      </c>
      <c r="D5215" t="str">
        <f t="shared" si="168"/>
        <v>4МР/ДУ-3/ММ-02</v>
      </c>
      <c r="E5215" t="str">
        <f t="shared" si="169"/>
        <v>л/с №0000000089497</v>
      </c>
    </row>
    <row r="5216" spans="1:5" hidden="1" x14ac:dyDescent="0.3">
      <c r="A5216" s="150" t="s">
        <v>645</v>
      </c>
      <c r="B5216" s="150"/>
      <c r="C5216" s="149">
        <v>136.68</v>
      </c>
      <c r="D5216" t="str">
        <f t="shared" si="168"/>
        <v>л/с №0000000089497</v>
      </c>
      <c r="E5216" t="str">
        <f t="shared" si="169"/>
        <v>Начисление услуг 00000013555 от 31.12.2024 23:59:59</v>
      </c>
    </row>
    <row r="5217" spans="1:5" x14ac:dyDescent="0.3">
      <c r="A5217" s="148" t="s">
        <v>232</v>
      </c>
      <c r="B5217" s="148" t="s">
        <v>233</v>
      </c>
      <c r="C5217" s="149">
        <v>136.68</v>
      </c>
      <c r="D5217" t="str">
        <f t="shared" si="168"/>
        <v>Начисление услуг 00000013555 от 31.12.2024 23:59:59</v>
      </c>
      <c r="E5217" t="str">
        <f t="shared" si="169"/>
        <v>4МР/ДУ-3/ММ-20</v>
      </c>
    </row>
    <row r="5218" spans="1:5" hidden="1" x14ac:dyDescent="0.3">
      <c r="A5218" s="148" t="s">
        <v>918</v>
      </c>
      <c r="B5218" s="148"/>
      <c r="C5218" s="149">
        <v>136.68</v>
      </c>
      <c r="D5218" t="str">
        <f t="shared" si="168"/>
        <v>4МР/ДУ-3/ММ-20</v>
      </c>
      <c r="E5218" t="str">
        <f t="shared" si="169"/>
        <v>л/с №0000001153877</v>
      </c>
    </row>
    <row r="5219" spans="1:5" hidden="1" x14ac:dyDescent="0.3">
      <c r="A5219" s="150" t="s">
        <v>646</v>
      </c>
      <c r="B5219" s="150"/>
      <c r="C5219" s="149">
        <v>136.68</v>
      </c>
      <c r="D5219" t="str">
        <f t="shared" si="168"/>
        <v>л/с №0000001153877</v>
      </c>
      <c r="E5219" t="str">
        <f t="shared" si="169"/>
        <v>Начисление услуг 00000013555 от 31.12.2024 23:59:59</v>
      </c>
    </row>
    <row r="5220" spans="1:5" x14ac:dyDescent="0.3">
      <c r="A5220" s="148" t="s">
        <v>234</v>
      </c>
      <c r="B5220" s="148" t="s">
        <v>235</v>
      </c>
      <c r="C5220" s="149">
        <v>136.68</v>
      </c>
      <c r="D5220" t="str">
        <f t="shared" si="168"/>
        <v>Начисление услуг 00000013555 от 31.12.2024 23:59:59</v>
      </c>
      <c r="E5220" t="str">
        <f t="shared" si="169"/>
        <v>4МР/ДУ-3/ММ-21/ВТОР-1</v>
      </c>
    </row>
    <row r="5221" spans="1:5" hidden="1" x14ac:dyDescent="0.3">
      <c r="A5221" s="148" t="s">
        <v>918</v>
      </c>
      <c r="B5221" s="148"/>
      <c r="C5221" s="149">
        <v>136.68</v>
      </c>
      <c r="D5221" t="str">
        <f t="shared" si="168"/>
        <v>4МР/ДУ-3/ММ-21/ВТОР-1</v>
      </c>
      <c r="E5221" t="str">
        <f t="shared" si="169"/>
        <v>л/с №0000000089499</v>
      </c>
    </row>
    <row r="5222" spans="1:5" hidden="1" x14ac:dyDescent="0.3">
      <c r="A5222" s="150" t="s">
        <v>647</v>
      </c>
      <c r="B5222" s="150"/>
      <c r="C5222" s="149">
        <v>136.68</v>
      </c>
      <c r="D5222" t="str">
        <f t="shared" si="168"/>
        <v>л/с №0000000089499</v>
      </c>
      <c r="E5222" t="str">
        <f t="shared" si="169"/>
        <v>Начисление услуг 00000013555 от 31.12.2024 23:59:59</v>
      </c>
    </row>
    <row r="5223" spans="1:5" x14ac:dyDescent="0.3">
      <c r="A5223" s="148" t="s">
        <v>236</v>
      </c>
      <c r="B5223" s="148" t="s">
        <v>237</v>
      </c>
      <c r="C5223" s="149">
        <v>136.68</v>
      </c>
      <c r="D5223" t="str">
        <f t="shared" si="168"/>
        <v>Начисление услуг 00000013555 от 31.12.2024 23:59:59</v>
      </c>
      <c r="E5223" t="str">
        <f t="shared" si="169"/>
        <v>4МР/ДУ-3/ММ-22</v>
      </c>
    </row>
    <row r="5224" spans="1:5" hidden="1" x14ac:dyDescent="0.3">
      <c r="A5224" s="148" t="s">
        <v>918</v>
      </c>
      <c r="B5224" s="148"/>
      <c r="C5224" s="149">
        <v>136.68</v>
      </c>
      <c r="D5224" t="str">
        <f t="shared" si="168"/>
        <v>4МР/ДУ-3/ММ-22</v>
      </c>
      <c r="E5224" t="str">
        <f t="shared" si="169"/>
        <v>л/с №0000000089500</v>
      </c>
    </row>
    <row r="5225" spans="1:5" hidden="1" x14ac:dyDescent="0.3">
      <c r="A5225" s="150" t="s">
        <v>648</v>
      </c>
      <c r="B5225" s="150"/>
      <c r="C5225" s="149">
        <v>136.68</v>
      </c>
      <c r="D5225" t="str">
        <f t="shared" si="168"/>
        <v>л/с №0000000089500</v>
      </c>
      <c r="E5225" t="str">
        <f t="shared" si="169"/>
        <v>Начисление услуг 00000013555 от 31.12.2024 23:59:59</v>
      </c>
    </row>
    <row r="5226" spans="1:5" x14ac:dyDescent="0.3">
      <c r="A5226" s="148" t="s">
        <v>238</v>
      </c>
      <c r="B5226" s="148" t="s">
        <v>239</v>
      </c>
      <c r="C5226" s="149">
        <v>136.68</v>
      </c>
      <c r="D5226" t="str">
        <f t="shared" si="168"/>
        <v>Начисление услуг 00000013555 от 31.12.2024 23:59:59</v>
      </c>
      <c r="E5226" t="str">
        <f t="shared" si="169"/>
        <v>4МР/ДУ-3/ММ-23</v>
      </c>
    </row>
    <row r="5227" spans="1:5" hidden="1" x14ac:dyDescent="0.3">
      <c r="A5227" s="148" t="s">
        <v>918</v>
      </c>
      <c r="B5227" s="148"/>
      <c r="C5227" s="149">
        <v>136.68</v>
      </c>
      <c r="D5227" t="str">
        <f t="shared" si="168"/>
        <v>4МР/ДУ-3/ММ-23</v>
      </c>
      <c r="E5227" t="str">
        <f t="shared" si="169"/>
        <v>л/с №0000000089501</v>
      </c>
    </row>
    <row r="5228" spans="1:5" hidden="1" x14ac:dyDescent="0.3">
      <c r="A5228" s="150" t="s">
        <v>649</v>
      </c>
      <c r="B5228" s="150"/>
      <c r="C5228" s="149">
        <v>136.68</v>
      </c>
      <c r="D5228" t="str">
        <f t="shared" si="168"/>
        <v>л/с №0000000089501</v>
      </c>
      <c r="E5228" t="str">
        <f t="shared" si="169"/>
        <v>Начисление услуг 00000013555 от 31.12.2024 23:59:59</v>
      </c>
    </row>
    <row r="5229" spans="1:5" x14ac:dyDescent="0.3">
      <c r="A5229" s="148" t="s">
        <v>240</v>
      </c>
      <c r="B5229" s="148" t="s">
        <v>241</v>
      </c>
      <c r="C5229" s="149">
        <v>136.68</v>
      </c>
      <c r="D5229" t="str">
        <f t="shared" si="168"/>
        <v>Начисление услуг 00000013555 от 31.12.2024 23:59:59</v>
      </c>
      <c r="E5229" t="str">
        <f t="shared" si="169"/>
        <v>4МР/ДУ-3/ММ-24</v>
      </c>
    </row>
    <row r="5230" spans="1:5" hidden="1" x14ac:dyDescent="0.3">
      <c r="A5230" s="148" t="s">
        <v>918</v>
      </c>
      <c r="B5230" s="148"/>
      <c r="C5230" s="149">
        <v>136.68</v>
      </c>
      <c r="D5230" t="str">
        <f t="shared" si="168"/>
        <v>4МР/ДУ-3/ММ-24</v>
      </c>
      <c r="E5230" t="str">
        <f t="shared" si="169"/>
        <v>л/с №0000000089502</v>
      </c>
    </row>
    <row r="5231" spans="1:5" hidden="1" x14ac:dyDescent="0.3">
      <c r="A5231" s="150" t="s">
        <v>650</v>
      </c>
      <c r="B5231" s="150"/>
      <c r="C5231" s="149">
        <v>136.68</v>
      </c>
      <c r="D5231" t="str">
        <f t="shared" si="168"/>
        <v>л/с №0000000089502</v>
      </c>
      <c r="E5231" t="str">
        <f t="shared" si="169"/>
        <v>Начисление услуг 00000013555 от 31.12.2024 23:59:59</v>
      </c>
    </row>
    <row r="5232" spans="1:5" x14ac:dyDescent="0.3">
      <c r="A5232" s="148" t="s">
        <v>242</v>
      </c>
      <c r="B5232" s="148" t="s">
        <v>243</v>
      </c>
      <c r="C5232" s="149">
        <v>136.68</v>
      </c>
      <c r="D5232" t="str">
        <f t="shared" si="168"/>
        <v>Начисление услуг 00000013555 от 31.12.2024 23:59:59</v>
      </c>
      <c r="E5232" t="str">
        <f t="shared" si="169"/>
        <v>4МР/ДУ-3/ММ-25</v>
      </c>
    </row>
    <row r="5233" spans="1:5" hidden="1" x14ac:dyDescent="0.3">
      <c r="A5233" s="148" t="s">
        <v>918</v>
      </c>
      <c r="B5233" s="148"/>
      <c r="C5233" s="149">
        <v>136.68</v>
      </c>
      <c r="D5233" t="str">
        <f t="shared" si="168"/>
        <v>4МР/ДУ-3/ММ-25</v>
      </c>
      <c r="E5233" t="str">
        <f t="shared" si="169"/>
        <v>л/с №0000000089503</v>
      </c>
    </row>
    <row r="5234" spans="1:5" hidden="1" x14ac:dyDescent="0.3">
      <c r="A5234" s="150" t="s">
        <v>651</v>
      </c>
      <c r="B5234" s="150"/>
      <c r="C5234" s="149">
        <v>136.68</v>
      </c>
      <c r="D5234" t="str">
        <f t="shared" si="168"/>
        <v>л/с №0000000089503</v>
      </c>
      <c r="E5234" t="str">
        <f t="shared" si="169"/>
        <v>Начисление услуг 00000013555 от 31.12.2024 23:59:59</v>
      </c>
    </row>
    <row r="5235" spans="1:5" x14ac:dyDescent="0.3">
      <c r="A5235" s="148" t="s">
        <v>244</v>
      </c>
      <c r="B5235" s="148" t="s">
        <v>245</v>
      </c>
      <c r="C5235" s="149">
        <v>136.68</v>
      </c>
      <c r="D5235" t="str">
        <f t="shared" si="168"/>
        <v>Начисление услуг 00000013555 от 31.12.2024 23:59:59</v>
      </c>
      <c r="E5235" t="str">
        <f t="shared" si="169"/>
        <v>4МР/ДУ-3/ММ-26</v>
      </c>
    </row>
    <row r="5236" spans="1:5" hidden="1" x14ac:dyDescent="0.3">
      <c r="A5236" s="148" t="s">
        <v>918</v>
      </c>
      <c r="B5236" s="148"/>
      <c r="C5236" s="149">
        <v>136.68</v>
      </c>
      <c r="D5236" t="str">
        <f t="shared" si="168"/>
        <v>4МР/ДУ-3/ММ-26</v>
      </c>
      <c r="E5236" t="str">
        <f t="shared" si="169"/>
        <v>л/с №0000000089504</v>
      </c>
    </row>
    <row r="5237" spans="1:5" hidden="1" x14ac:dyDescent="0.3">
      <c r="A5237" s="150" t="s">
        <v>652</v>
      </c>
      <c r="B5237" s="150"/>
      <c r="C5237" s="149">
        <v>136.68</v>
      </c>
      <c r="D5237" t="str">
        <f t="shared" si="168"/>
        <v>л/с №0000000089504</v>
      </c>
      <c r="E5237" t="str">
        <f t="shared" si="169"/>
        <v>Начисление услуг 00000013555 от 31.12.2024 23:59:59</v>
      </c>
    </row>
    <row r="5238" spans="1:5" x14ac:dyDescent="0.3">
      <c r="A5238" s="148" t="s">
        <v>246</v>
      </c>
      <c r="B5238" s="148" t="s">
        <v>247</v>
      </c>
      <c r="C5238" s="149">
        <v>136.68</v>
      </c>
      <c r="D5238" t="str">
        <f t="shared" si="168"/>
        <v>Начисление услуг 00000013555 от 31.12.2024 23:59:59</v>
      </c>
      <c r="E5238" t="str">
        <f t="shared" si="169"/>
        <v>4МР/ДУ-3/ММ-27</v>
      </c>
    </row>
    <row r="5239" spans="1:5" hidden="1" x14ac:dyDescent="0.3">
      <c r="A5239" s="148" t="s">
        <v>918</v>
      </c>
      <c r="B5239" s="148"/>
      <c r="C5239" s="149">
        <v>136.68</v>
      </c>
      <c r="D5239" t="str">
        <f t="shared" si="168"/>
        <v>4МР/ДУ-3/ММ-27</v>
      </c>
      <c r="E5239" t="str">
        <f t="shared" si="169"/>
        <v>л/с №0000000095420</v>
      </c>
    </row>
    <row r="5240" spans="1:5" hidden="1" x14ac:dyDescent="0.3">
      <c r="A5240" s="150" t="s">
        <v>653</v>
      </c>
      <c r="B5240" s="150"/>
      <c r="C5240" s="149">
        <v>136.68</v>
      </c>
      <c r="D5240" t="str">
        <f t="shared" si="168"/>
        <v>л/с №0000000095420</v>
      </c>
      <c r="E5240" t="str">
        <f t="shared" si="169"/>
        <v>Начисление услуг 00000013555 от 31.12.2024 23:59:59</v>
      </c>
    </row>
    <row r="5241" spans="1:5" x14ac:dyDescent="0.3">
      <c r="A5241" s="148" t="s">
        <v>248</v>
      </c>
      <c r="B5241" s="148" t="s">
        <v>249</v>
      </c>
      <c r="C5241" s="149">
        <v>136.68</v>
      </c>
      <c r="D5241" t="str">
        <f t="shared" si="168"/>
        <v>Начисление услуг 00000013555 от 31.12.2024 23:59:59</v>
      </c>
      <c r="E5241" t="str">
        <f t="shared" si="169"/>
        <v>4МР/ДУ-3/ММ-28</v>
      </c>
    </row>
    <row r="5242" spans="1:5" hidden="1" x14ac:dyDescent="0.3">
      <c r="A5242" s="148" t="s">
        <v>918</v>
      </c>
      <c r="B5242" s="148"/>
      <c r="C5242" s="149">
        <v>136.68</v>
      </c>
      <c r="D5242" t="str">
        <f t="shared" si="168"/>
        <v>4МР/ДУ-3/ММ-28</v>
      </c>
      <c r="E5242" t="str">
        <f t="shared" si="169"/>
        <v>л/с №0000000092058</v>
      </c>
    </row>
    <row r="5243" spans="1:5" hidden="1" x14ac:dyDescent="0.3">
      <c r="A5243" s="150" t="s">
        <v>654</v>
      </c>
      <c r="B5243" s="150"/>
      <c r="C5243" s="149">
        <v>136.68</v>
      </c>
      <c r="D5243" t="str">
        <f t="shared" si="168"/>
        <v>л/с №0000000092058</v>
      </c>
      <c r="E5243" t="str">
        <f t="shared" si="169"/>
        <v>Начисление услуг 00000013555 от 31.12.2024 23:59:59</v>
      </c>
    </row>
    <row r="5244" spans="1:5" x14ac:dyDescent="0.3">
      <c r="A5244" s="148" t="s">
        <v>250</v>
      </c>
      <c r="B5244" s="148" t="s">
        <v>251</v>
      </c>
      <c r="C5244" s="149">
        <v>136.68</v>
      </c>
      <c r="D5244" t="str">
        <f t="shared" si="168"/>
        <v>Начисление услуг 00000013555 от 31.12.2024 23:59:59</v>
      </c>
      <c r="E5244" t="str">
        <f t="shared" si="169"/>
        <v>4МР/ДУ-3/ММ-29</v>
      </c>
    </row>
    <row r="5245" spans="1:5" hidden="1" x14ac:dyDescent="0.3">
      <c r="A5245" s="148" t="s">
        <v>918</v>
      </c>
      <c r="B5245" s="148"/>
      <c r="C5245" s="149">
        <v>136.68</v>
      </c>
      <c r="D5245" t="str">
        <f t="shared" si="168"/>
        <v>4МР/ДУ-3/ММ-29</v>
      </c>
      <c r="E5245" t="str">
        <f t="shared" si="169"/>
        <v>л/с №0000000089481</v>
      </c>
    </row>
    <row r="5246" spans="1:5" hidden="1" x14ac:dyDescent="0.3">
      <c r="A5246" s="150" t="s">
        <v>655</v>
      </c>
      <c r="B5246" s="150"/>
      <c r="C5246" s="149">
        <v>136.68</v>
      </c>
      <c r="D5246" t="str">
        <f t="shared" ref="D5246:D5309" si="170">A5247</f>
        <v>л/с №0000000089481</v>
      </c>
      <c r="E5246" t="str">
        <f t="shared" ref="E5246:E5309" si="171">A5248</f>
        <v>Начисление услуг 00000013555 от 31.12.2024 23:59:59</v>
      </c>
    </row>
    <row r="5247" spans="1:5" x14ac:dyDescent="0.3">
      <c r="A5247" s="148" t="s">
        <v>252</v>
      </c>
      <c r="B5247" s="148" t="s">
        <v>253</v>
      </c>
      <c r="C5247" s="149">
        <v>136.68</v>
      </c>
      <c r="D5247" t="str">
        <f t="shared" si="170"/>
        <v>Начисление услуг 00000013555 от 31.12.2024 23:59:59</v>
      </c>
      <c r="E5247" t="str">
        <f t="shared" si="171"/>
        <v>4МР/ДУ-3/ММ-03</v>
      </c>
    </row>
    <row r="5248" spans="1:5" hidden="1" x14ac:dyDescent="0.3">
      <c r="A5248" s="148" t="s">
        <v>918</v>
      </c>
      <c r="B5248" s="148"/>
      <c r="C5248" s="149">
        <v>136.68</v>
      </c>
      <c r="D5248" t="str">
        <f t="shared" si="170"/>
        <v>4МР/ДУ-3/ММ-03</v>
      </c>
      <c r="E5248" t="str">
        <f t="shared" si="171"/>
        <v>л/с №0000000092184</v>
      </c>
    </row>
    <row r="5249" spans="1:5" hidden="1" x14ac:dyDescent="0.3">
      <c r="A5249" s="150" t="s">
        <v>656</v>
      </c>
      <c r="B5249" s="150"/>
      <c r="C5249" s="149">
        <v>136.68</v>
      </c>
      <c r="D5249" t="str">
        <f t="shared" si="170"/>
        <v>л/с №0000000092184</v>
      </c>
      <c r="E5249" t="str">
        <f t="shared" si="171"/>
        <v>Начисление услуг 00000013555 от 31.12.2024 23:59:59</v>
      </c>
    </row>
    <row r="5250" spans="1:5" x14ac:dyDescent="0.3">
      <c r="A5250" s="148" t="s">
        <v>254</v>
      </c>
      <c r="B5250" s="148" t="s">
        <v>255</v>
      </c>
      <c r="C5250" s="149">
        <v>136.68</v>
      </c>
      <c r="D5250" t="str">
        <f t="shared" si="170"/>
        <v>Начисление услуг 00000013555 от 31.12.2024 23:59:59</v>
      </c>
      <c r="E5250" t="str">
        <f t="shared" si="171"/>
        <v>4МР/ДУ-3/ММ-30</v>
      </c>
    </row>
    <row r="5251" spans="1:5" hidden="1" x14ac:dyDescent="0.3">
      <c r="A5251" s="148" t="s">
        <v>918</v>
      </c>
      <c r="B5251" s="148"/>
      <c r="C5251" s="149">
        <v>136.68</v>
      </c>
      <c r="D5251" t="str">
        <f t="shared" si="170"/>
        <v>4МР/ДУ-3/ММ-30</v>
      </c>
      <c r="E5251" t="str">
        <f t="shared" si="171"/>
        <v>л/с №0000001158662</v>
      </c>
    </row>
    <row r="5252" spans="1:5" hidden="1" x14ac:dyDescent="0.3">
      <c r="A5252" s="150" t="s">
        <v>657</v>
      </c>
      <c r="B5252" s="150"/>
      <c r="C5252" s="149">
        <v>136.68</v>
      </c>
      <c r="D5252" t="str">
        <f t="shared" si="170"/>
        <v>л/с №0000001158662</v>
      </c>
      <c r="E5252" t="str">
        <f t="shared" si="171"/>
        <v>Начисление услуг 00000013555 от 31.12.2024 23:59:59</v>
      </c>
    </row>
    <row r="5253" spans="1:5" x14ac:dyDescent="0.3">
      <c r="A5253" s="148" t="s">
        <v>521</v>
      </c>
      <c r="B5253" s="148" t="s">
        <v>257</v>
      </c>
      <c r="C5253" s="149">
        <v>136.68</v>
      </c>
      <c r="D5253" t="str">
        <f t="shared" si="170"/>
        <v>Начисление услуг 00000013555 от 31.12.2024 23:59:59</v>
      </c>
      <c r="E5253" t="str">
        <f t="shared" si="171"/>
        <v>4МР/ДУ-3/ММ-31/ВТОР1</v>
      </c>
    </row>
    <row r="5254" spans="1:5" hidden="1" x14ac:dyDescent="0.3">
      <c r="A5254" s="148" t="s">
        <v>918</v>
      </c>
      <c r="B5254" s="148"/>
      <c r="C5254" s="149">
        <v>136.68</v>
      </c>
      <c r="D5254" t="str">
        <f t="shared" si="170"/>
        <v>4МР/ДУ-3/ММ-31/ВТОР1</v>
      </c>
      <c r="E5254" t="str">
        <f t="shared" si="171"/>
        <v>л/с №0000000089505</v>
      </c>
    </row>
    <row r="5255" spans="1:5" hidden="1" x14ac:dyDescent="0.3">
      <c r="A5255" s="150" t="s">
        <v>905</v>
      </c>
      <c r="B5255" s="150"/>
      <c r="C5255" s="149">
        <v>136.68</v>
      </c>
      <c r="D5255" t="str">
        <f t="shared" si="170"/>
        <v>л/с №0000000089505</v>
      </c>
      <c r="E5255" t="str">
        <f t="shared" si="171"/>
        <v>Начисление услуг 00000013555 от 31.12.2024 23:59:59</v>
      </c>
    </row>
    <row r="5256" spans="1:5" x14ac:dyDescent="0.3">
      <c r="A5256" s="148" t="s">
        <v>258</v>
      </c>
      <c r="B5256" s="148" t="s">
        <v>259</v>
      </c>
      <c r="C5256" s="149">
        <v>136.68</v>
      </c>
      <c r="D5256" t="str">
        <f t="shared" si="170"/>
        <v>Начисление услуг 00000013555 от 31.12.2024 23:59:59</v>
      </c>
      <c r="E5256" t="str">
        <f t="shared" si="171"/>
        <v>4МР/ДУ-3/ММ-32</v>
      </c>
    </row>
    <row r="5257" spans="1:5" hidden="1" x14ac:dyDescent="0.3">
      <c r="A5257" s="148" t="s">
        <v>918</v>
      </c>
      <c r="B5257" s="148"/>
      <c r="C5257" s="149">
        <v>136.68</v>
      </c>
      <c r="D5257" t="str">
        <f t="shared" si="170"/>
        <v>4МР/ДУ-3/ММ-32</v>
      </c>
      <c r="E5257" t="str">
        <f t="shared" si="171"/>
        <v>л/с №0000000089506</v>
      </c>
    </row>
    <row r="5258" spans="1:5" hidden="1" x14ac:dyDescent="0.3">
      <c r="A5258" s="150" t="s">
        <v>659</v>
      </c>
      <c r="B5258" s="150"/>
      <c r="C5258" s="149">
        <v>136.68</v>
      </c>
      <c r="D5258" t="str">
        <f t="shared" si="170"/>
        <v>л/с №0000000089506</v>
      </c>
      <c r="E5258" t="str">
        <f t="shared" si="171"/>
        <v>Начисление услуг 00000013555 от 31.12.2024 23:59:59</v>
      </c>
    </row>
    <row r="5259" spans="1:5" x14ac:dyDescent="0.3">
      <c r="A5259" s="148" t="s">
        <v>260</v>
      </c>
      <c r="B5259" s="148" t="s">
        <v>261</v>
      </c>
      <c r="C5259" s="149">
        <v>136.68</v>
      </c>
      <c r="D5259" t="str">
        <f t="shared" si="170"/>
        <v>Начисление услуг 00000013555 от 31.12.2024 23:59:59</v>
      </c>
      <c r="E5259" t="str">
        <f t="shared" si="171"/>
        <v>4МР/ДУ-3/ММ-33</v>
      </c>
    </row>
    <row r="5260" spans="1:5" hidden="1" x14ac:dyDescent="0.3">
      <c r="A5260" s="148" t="s">
        <v>918</v>
      </c>
      <c r="B5260" s="148"/>
      <c r="C5260" s="149">
        <v>136.68</v>
      </c>
      <c r="D5260" t="str">
        <f t="shared" si="170"/>
        <v>4МР/ДУ-3/ММ-33</v>
      </c>
      <c r="E5260" t="str">
        <f t="shared" si="171"/>
        <v>л/с №0000000090488</v>
      </c>
    </row>
    <row r="5261" spans="1:5" hidden="1" x14ac:dyDescent="0.3">
      <c r="A5261" s="150" t="s">
        <v>660</v>
      </c>
      <c r="B5261" s="150"/>
      <c r="C5261" s="149">
        <v>136.68</v>
      </c>
      <c r="D5261" t="str">
        <f t="shared" si="170"/>
        <v>л/с №0000000090488</v>
      </c>
      <c r="E5261" t="str">
        <f t="shared" si="171"/>
        <v>Начисление услуг 00000013555 от 31.12.2024 23:59:59</v>
      </c>
    </row>
    <row r="5262" spans="1:5" x14ac:dyDescent="0.3">
      <c r="A5262" s="148" t="s">
        <v>262</v>
      </c>
      <c r="B5262" s="148" t="s">
        <v>263</v>
      </c>
      <c r="C5262" s="149">
        <v>136.68</v>
      </c>
      <c r="D5262" t="str">
        <f t="shared" si="170"/>
        <v>Начисление услуг 00000013555 от 31.12.2024 23:59:59</v>
      </c>
      <c r="E5262" t="str">
        <f t="shared" si="171"/>
        <v>4МР/ДУ-3/ММ-34</v>
      </c>
    </row>
    <row r="5263" spans="1:5" hidden="1" x14ac:dyDescent="0.3">
      <c r="A5263" s="148" t="s">
        <v>918</v>
      </c>
      <c r="B5263" s="148"/>
      <c r="C5263" s="149">
        <v>136.68</v>
      </c>
      <c r="D5263" t="str">
        <f t="shared" si="170"/>
        <v>4МР/ДУ-3/ММ-34</v>
      </c>
      <c r="E5263" t="str">
        <f t="shared" si="171"/>
        <v>л/с №0000000107139</v>
      </c>
    </row>
    <row r="5264" spans="1:5" hidden="1" x14ac:dyDescent="0.3">
      <c r="A5264" s="150" t="s">
        <v>661</v>
      </c>
      <c r="B5264" s="150"/>
      <c r="C5264" s="149">
        <v>136.68</v>
      </c>
      <c r="D5264" t="str">
        <f t="shared" si="170"/>
        <v>л/с №0000000107139</v>
      </c>
      <c r="E5264" t="str">
        <f t="shared" si="171"/>
        <v>Начисление услуг 00000013555 от 31.12.2024 23:59:59</v>
      </c>
    </row>
    <row r="5265" spans="1:5" x14ac:dyDescent="0.3">
      <c r="A5265" s="148" t="s">
        <v>264</v>
      </c>
      <c r="B5265" s="148" t="s">
        <v>265</v>
      </c>
      <c r="C5265" s="149">
        <v>136.68</v>
      </c>
      <c r="D5265" t="str">
        <f t="shared" si="170"/>
        <v>Начисление услуг 00000013555 от 31.12.2024 23:59:59</v>
      </c>
      <c r="E5265" t="str">
        <f t="shared" si="171"/>
        <v>4МР/ДУ3-/ММ-35</v>
      </c>
    </row>
    <row r="5266" spans="1:5" hidden="1" x14ac:dyDescent="0.3">
      <c r="A5266" s="148" t="s">
        <v>918</v>
      </c>
      <c r="B5266" s="148"/>
      <c r="C5266" s="149">
        <v>136.68</v>
      </c>
      <c r="D5266" t="str">
        <f t="shared" si="170"/>
        <v>4МР/ДУ3-/ММ-35</v>
      </c>
      <c r="E5266" t="str">
        <f t="shared" si="171"/>
        <v>л/с №0000000090811</v>
      </c>
    </row>
    <row r="5267" spans="1:5" hidden="1" x14ac:dyDescent="0.3">
      <c r="A5267" s="150" t="s">
        <v>662</v>
      </c>
      <c r="B5267" s="150"/>
      <c r="C5267" s="149">
        <v>136.68</v>
      </c>
      <c r="D5267" t="str">
        <f t="shared" si="170"/>
        <v>л/с №0000000090811</v>
      </c>
      <c r="E5267" t="str">
        <f t="shared" si="171"/>
        <v>Начисление услуг 00000013555 от 31.12.2024 23:59:59</v>
      </c>
    </row>
    <row r="5268" spans="1:5" x14ac:dyDescent="0.3">
      <c r="A5268" s="148" t="s">
        <v>266</v>
      </c>
      <c r="B5268" s="148" t="s">
        <v>267</v>
      </c>
      <c r="C5268" s="149">
        <v>136.68</v>
      </c>
      <c r="D5268" t="str">
        <f t="shared" si="170"/>
        <v>Начисление услуг 00000013555 от 31.12.2024 23:59:59</v>
      </c>
      <c r="E5268" t="str">
        <f t="shared" si="171"/>
        <v>4МР/ДУ-3/ММ-36</v>
      </c>
    </row>
    <row r="5269" spans="1:5" hidden="1" x14ac:dyDescent="0.3">
      <c r="A5269" s="148" t="s">
        <v>918</v>
      </c>
      <c r="B5269" s="148"/>
      <c r="C5269" s="149">
        <v>136.68</v>
      </c>
      <c r="D5269" t="str">
        <f t="shared" si="170"/>
        <v>4МР/ДУ-3/ММ-36</v>
      </c>
      <c r="E5269" t="str">
        <f t="shared" si="171"/>
        <v>л/с №0000000089507</v>
      </c>
    </row>
    <row r="5270" spans="1:5" hidden="1" x14ac:dyDescent="0.3">
      <c r="A5270" s="150" t="s">
        <v>663</v>
      </c>
      <c r="B5270" s="150"/>
      <c r="C5270" s="149">
        <v>136.68</v>
      </c>
      <c r="D5270" t="str">
        <f t="shared" si="170"/>
        <v>л/с №0000000089507</v>
      </c>
      <c r="E5270" t="str">
        <f t="shared" si="171"/>
        <v>Начисление услуг 00000013555 от 31.12.2024 23:59:59</v>
      </c>
    </row>
    <row r="5271" spans="1:5" x14ac:dyDescent="0.3">
      <c r="A5271" s="148" t="s">
        <v>268</v>
      </c>
      <c r="B5271" s="148" t="s">
        <v>269</v>
      </c>
      <c r="C5271" s="149">
        <v>136.68</v>
      </c>
      <c r="D5271" t="str">
        <f t="shared" si="170"/>
        <v>Начисление услуг 00000013555 от 31.12.2024 23:59:59</v>
      </c>
      <c r="E5271" t="str">
        <f t="shared" si="171"/>
        <v>4МР/ДУ-3/ММ-37</v>
      </c>
    </row>
    <row r="5272" spans="1:5" hidden="1" x14ac:dyDescent="0.3">
      <c r="A5272" s="148" t="s">
        <v>918</v>
      </c>
      <c r="B5272" s="148"/>
      <c r="C5272" s="149">
        <v>136.68</v>
      </c>
      <c r="D5272" t="str">
        <f t="shared" si="170"/>
        <v>4МР/ДУ-3/ММ-37</v>
      </c>
      <c r="E5272" t="str">
        <f t="shared" si="171"/>
        <v>л/с №0000000089508</v>
      </c>
    </row>
    <row r="5273" spans="1:5" hidden="1" x14ac:dyDescent="0.3">
      <c r="A5273" s="150" t="s">
        <v>664</v>
      </c>
      <c r="B5273" s="150"/>
      <c r="C5273" s="149">
        <v>136.68</v>
      </c>
      <c r="D5273" t="str">
        <f t="shared" si="170"/>
        <v>л/с №0000000089508</v>
      </c>
      <c r="E5273" t="str">
        <f t="shared" si="171"/>
        <v>Начисление услуг 00000013555 от 31.12.2024 23:59:59</v>
      </c>
    </row>
    <row r="5274" spans="1:5" x14ac:dyDescent="0.3">
      <c r="A5274" s="148" t="s">
        <v>270</v>
      </c>
      <c r="B5274" s="148" t="s">
        <v>271</v>
      </c>
      <c r="C5274" s="149">
        <v>136.68</v>
      </c>
      <c r="D5274" t="str">
        <f t="shared" si="170"/>
        <v>Начисление услуг 00000013555 от 31.12.2024 23:59:59</v>
      </c>
      <c r="E5274" t="str">
        <f t="shared" si="171"/>
        <v>4МР/ДУ-3/ММ-38</v>
      </c>
    </row>
    <row r="5275" spans="1:5" hidden="1" x14ac:dyDescent="0.3">
      <c r="A5275" s="148" t="s">
        <v>918</v>
      </c>
      <c r="B5275" s="148"/>
      <c r="C5275" s="149">
        <v>136.68</v>
      </c>
      <c r="D5275" t="str">
        <f t="shared" si="170"/>
        <v>4МР/ДУ-3/ММ-38</v>
      </c>
      <c r="E5275" t="str">
        <f t="shared" si="171"/>
        <v>л/с №0000000090489</v>
      </c>
    </row>
    <row r="5276" spans="1:5" hidden="1" x14ac:dyDescent="0.3">
      <c r="A5276" s="150" t="s">
        <v>665</v>
      </c>
      <c r="B5276" s="150"/>
      <c r="C5276" s="149">
        <v>136.68</v>
      </c>
      <c r="D5276" t="str">
        <f t="shared" si="170"/>
        <v>л/с №0000000090489</v>
      </c>
      <c r="E5276" t="str">
        <f t="shared" si="171"/>
        <v>Начисление услуг 00000013555 от 31.12.2024 23:59:59</v>
      </c>
    </row>
    <row r="5277" spans="1:5" x14ac:dyDescent="0.3">
      <c r="A5277" s="148" t="s">
        <v>272</v>
      </c>
      <c r="B5277" s="148" t="s">
        <v>273</v>
      </c>
      <c r="C5277" s="149">
        <v>136.68</v>
      </c>
      <c r="D5277" t="str">
        <f t="shared" si="170"/>
        <v>Начисление услуг 00000013555 от 31.12.2024 23:59:59</v>
      </c>
      <c r="E5277" t="str">
        <f t="shared" si="171"/>
        <v>4МР/ДУ-3/ММ-39</v>
      </c>
    </row>
    <row r="5278" spans="1:5" hidden="1" x14ac:dyDescent="0.3">
      <c r="A5278" s="148" t="s">
        <v>918</v>
      </c>
      <c r="B5278" s="148"/>
      <c r="C5278" s="149">
        <v>136.68</v>
      </c>
      <c r="D5278" t="str">
        <f t="shared" si="170"/>
        <v>4МР/ДУ-3/ММ-39</v>
      </c>
      <c r="E5278" t="str">
        <f t="shared" si="171"/>
        <v>л/с №0000000089482</v>
      </c>
    </row>
    <row r="5279" spans="1:5" hidden="1" x14ac:dyDescent="0.3">
      <c r="A5279" s="150" t="s">
        <v>666</v>
      </c>
      <c r="B5279" s="150"/>
      <c r="C5279" s="149">
        <v>136.68</v>
      </c>
      <c r="D5279" t="str">
        <f t="shared" si="170"/>
        <v>л/с №0000000089482</v>
      </c>
      <c r="E5279" t="str">
        <f t="shared" si="171"/>
        <v>Начисление услуг 00000013555 от 31.12.2024 23:59:59</v>
      </c>
    </row>
    <row r="5280" spans="1:5" x14ac:dyDescent="0.3">
      <c r="A5280" s="148" t="s">
        <v>274</v>
      </c>
      <c r="B5280" s="148" t="s">
        <v>275</v>
      </c>
      <c r="C5280" s="149">
        <v>136.68</v>
      </c>
      <c r="D5280" t="str">
        <f t="shared" si="170"/>
        <v>Начисление услуг 00000013555 от 31.12.2024 23:59:59</v>
      </c>
      <c r="E5280" t="str">
        <f t="shared" si="171"/>
        <v>4МР/ДУ-3/ММ-04</v>
      </c>
    </row>
    <row r="5281" spans="1:5" hidden="1" x14ac:dyDescent="0.3">
      <c r="A5281" s="148" t="s">
        <v>918</v>
      </c>
      <c r="B5281" s="148"/>
      <c r="C5281" s="149">
        <v>136.68</v>
      </c>
      <c r="D5281" t="str">
        <f t="shared" si="170"/>
        <v>4МР/ДУ-3/ММ-04</v>
      </c>
      <c r="E5281" t="str">
        <f t="shared" si="171"/>
        <v>л/с №0000000107140</v>
      </c>
    </row>
    <row r="5282" spans="1:5" hidden="1" x14ac:dyDescent="0.3">
      <c r="A5282" s="150" t="s">
        <v>667</v>
      </c>
      <c r="B5282" s="150"/>
      <c r="C5282" s="149">
        <v>136.68</v>
      </c>
      <c r="D5282" t="str">
        <f t="shared" si="170"/>
        <v>л/с №0000000107140</v>
      </c>
      <c r="E5282" t="str">
        <f t="shared" si="171"/>
        <v>Начисление услуг 00000013555 от 31.12.2024 23:59:59</v>
      </c>
    </row>
    <row r="5283" spans="1:5" x14ac:dyDescent="0.3">
      <c r="A5283" s="148" t="s">
        <v>276</v>
      </c>
      <c r="B5283" s="148" t="s">
        <v>277</v>
      </c>
      <c r="C5283" s="149">
        <v>136.68</v>
      </c>
      <c r="D5283" t="str">
        <f t="shared" si="170"/>
        <v>Начисление услуг 00000013555 от 31.12.2024 23:59:59</v>
      </c>
      <c r="E5283" t="str">
        <f t="shared" si="171"/>
        <v>4МР/ДУ-3/ММ-40/ВТОР1</v>
      </c>
    </row>
    <row r="5284" spans="1:5" hidden="1" x14ac:dyDescent="0.3">
      <c r="A5284" s="148" t="s">
        <v>918</v>
      </c>
      <c r="B5284" s="148"/>
      <c r="C5284" s="149">
        <v>136.68</v>
      </c>
      <c r="D5284" t="str">
        <f t="shared" si="170"/>
        <v>4МР/ДУ-3/ММ-40/ВТОР1</v>
      </c>
      <c r="E5284" t="str">
        <f t="shared" si="171"/>
        <v>л/с №0000000090838</v>
      </c>
    </row>
    <row r="5285" spans="1:5" hidden="1" x14ac:dyDescent="0.3">
      <c r="A5285" s="150" t="s">
        <v>668</v>
      </c>
      <c r="B5285" s="150"/>
      <c r="C5285" s="149">
        <v>136.68</v>
      </c>
      <c r="D5285" t="str">
        <f t="shared" si="170"/>
        <v>л/с №0000000090838</v>
      </c>
      <c r="E5285" t="str">
        <f t="shared" si="171"/>
        <v>Начисление услуг 00000013555 от 31.12.2024 23:59:59</v>
      </c>
    </row>
    <row r="5286" spans="1:5" x14ac:dyDescent="0.3">
      <c r="A5286" s="148" t="s">
        <v>278</v>
      </c>
      <c r="B5286" s="148" t="s">
        <v>279</v>
      </c>
      <c r="C5286" s="149">
        <v>136.68</v>
      </c>
      <c r="D5286" t="str">
        <f t="shared" si="170"/>
        <v>Начисление услуг 00000013555 от 31.12.2024 23:59:59</v>
      </c>
      <c r="E5286" t="str">
        <f t="shared" si="171"/>
        <v>4МР/ДУ-3/ММ-41</v>
      </c>
    </row>
    <row r="5287" spans="1:5" hidden="1" x14ac:dyDescent="0.3">
      <c r="A5287" s="148" t="s">
        <v>918</v>
      </c>
      <c r="B5287" s="148"/>
      <c r="C5287" s="149">
        <v>136.68</v>
      </c>
      <c r="D5287" t="str">
        <f t="shared" si="170"/>
        <v>4МР/ДУ-3/ММ-41</v>
      </c>
      <c r="E5287" t="str">
        <f t="shared" si="171"/>
        <v>л/с №0000000089509</v>
      </c>
    </row>
    <row r="5288" spans="1:5" hidden="1" x14ac:dyDescent="0.3">
      <c r="A5288" s="150" t="s">
        <v>669</v>
      </c>
      <c r="B5288" s="150"/>
      <c r="C5288" s="149">
        <v>136.68</v>
      </c>
      <c r="D5288" t="str">
        <f t="shared" si="170"/>
        <v>л/с №0000000089509</v>
      </c>
      <c r="E5288" t="str">
        <f t="shared" si="171"/>
        <v>Начисление услуг 00000013555 от 31.12.2024 23:59:59</v>
      </c>
    </row>
    <row r="5289" spans="1:5" x14ac:dyDescent="0.3">
      <c r="A5289" s="148" t="s">
        <v>280</v>
      </c>
      <c r="B5289" s="148" t="s">
        <v>281</v>
      </c>
      <c r="C5289" s="149">
        <v>136.68</v>
      </c>
      <c r="D5289" t="str">
        <f t="shared" si="170"/>
        <v>Начисление услуг 00000013555 от 31.12.2024 23:59:59</v>
      </c>
      <c r="E5289" t="str">
        <f t="shared" si="171"/>
        <v>4МР/ДУ-3/ММ-42</v>
      </c>
    </row>
    <row r="5290" spans="1:5" hidden="1" x14ac:dyDescent="0.3">
      <c r="A5290" s="148" t="s">
        <v>918</v>
      </c>
      <c r="B5290" s="148"/>
      <c r="C5290" s="149">
        <v>136.68</v>
      </c>
      <c r="D5290" t="str">
        <f t="shared" si="170"/>
        <v>4МР/ДУ-3/ММ-42</v>
      </c>
      <c r="E5290" t="str">
        <f t="shared" si="171"/>
        <v>л/с №0000000089510</v>
      </c>
    </row>
    <row r="5291" spans="1:5" hidden="1" x14ac:dyDescent="0.3">
      <c r="A5291" s="150" t="s">
        <v>670</v>
      </c>
      <c r="B5291" s="150"/>
      <c r="C5291" s="149">
        <v>136.68</v>
      </c>
      <c r="D5291" t="str">
        <f t="shared" si="170"/>
        <v>л/с №0000000089510</v>
      </c>
      <c r="E5291" t="str">
        <f t="shared" si="171"/>
        <v>Начисление услуг 00000013555 от 31.12.2024 23:59:59</v>
      </c>
    </row>
    <row r="5292" spans="1:5" x14ac:dyDescent="0.3">
      <c r="A5292" s="148" t="s">
        <v>282</v>
      </c>
      <c r="B5292" s="148" t="s">
        <v>283</v>
      </c>
      <c r="C5292" s="149">
        <v>136.68</v>
      </c>
      <c r="D5292" t="str">
        <f t="shared" si="170"/>
        <v>Начисление услуг 00000013555 от 31.12.2024 23:59:59</v>
      </c>
      <c r="E5292" t="str">
        <f t="shared" si="171"/>
        <v>4МР/ДУ-3/ММ-43</v>
      </c>
    </row>
    <row r="5293" spans="1:5" hidden="1" x14ac:dyDescent="0.3">
      <c r="A5293" s="148" t="s">
        <v>918</v>
      </c>
      <c r="B5293" s="148"/>
      <c r="C5293" s="149">
        <v>136.68</v>
      </c>
      <c r="D5293" t="str">
        <f t="shared" si="170"/>
        <v>4МР/ДУ-3/ММ-43</v>
      </c>
      <c r="E5293" t="str">
        <f t="shared" si="171"/>
        <v>л/с №0000000089511</v>
      </c>
    </row>
    <row r="5294" spans="1:5" hidden="1" x14ac:dyDescent="0.3">
      <c r="A5294" s="150" t="s">
        <v>671</v>
      </c>
      <c r="B5294" s="150"/>
      <c r="C5294" s="149">
        <v>136.68</v>
      </c>
      <c r="D5294" t="str">
        <f t="shared" si="170"/>
        <v>л/с №0000000089511</v>
      </c>
      <c r="E5294" t="str">
        <f t="shared" si="171"/>
        <v>Начисление услуг 00000013555 от 31.12.2024 23:59:59</v>
      </c>
    </row>
    <row r="5295" spans="1:5" x14ac:dyDescent="0.3">
      <c r="A5295" s="148" t="s">
        <v>284</v>
      </c>
      <c r="B5295" s="148" t="s">
        <v>285</v>
      </c>
      <c r="C5295" s="149">
        <v>136.68</v>
      </c>
      <c r="D5295" t="str">
        <f t="shared" si="170"/>
        <v>Начисление услуг 00000013555 от 31.12.2024 23:59:59</v>
      </c>
      <c r="E5295" t="str">
        <f t="shared" si="171"/>
        <v>4МР/ДУ-3/ММ-44</v>
      </c>
    </row>
    <row r="5296" spans="1:5" hidden="1" x14ac:dyDescent="0.3">
      <c r="A5296" s="148" t="s">
        <v>918</v>
      </c>
      <c r="B5296" s="148"/>
      <c r="C5296" s="149">
        <v>136.68</v>
      </c>
      <c r="D5296" t="str">
        <f t="shared" si="170"/>
        <v>4МР/ДУ-3/ММ-44</v>
      </c>
      <c r="E5296" t="str">
        <f t="shared" si="171"/>
        <v>л/с №0000000089512</v>
      </c>
    </row>
    <row r="5297" spans="1:5" hidden="1" x14ac:dyDescent="0.3">
      <c r="A5297" s="150" t="s">
        <v>672</v>
      </c>
      <c r="B5297" s="150"/>
      <c r="C5297" s="149">
        <v>136.68</v>
      </c>
      <c r="D5297" t="str">
        <f t="shared" si="170"/>
        <v>л/с №0000000089512</v>
      </c>
      <c r="E5297" t="str">
        <f t="shared" si="171"/>
        <v>Начисление услуг 00000013555 от 31.12.2024 23:59:59</v>
      </c>
    </row>
    <row r="5298" spans="1:5" x14ac:dyDescent="0.3">
      <c r="A5298" s="148" t="s">
        <v>286</v>
      </c>
      <c r="B5298" s="148" t="s">
        <v>287</v>
      </c>
      <c r="C5298" s="149">
        <v>136.68</v>
      </c>
      <c r="D5298" t="str">
        <f t="shared" si="170"/>
        <v>Начисление услуг 00000013555 от 31.12.2024 23:59:59</v>
      </c>
      <c r="E5298" t="str">
        <f t="shared" si="171"/>
        <v>4МР/ДУ-3/ММ-45</v>
      </c>
    </row>
    <row r="5299" spans="1:5" hidden="1" x14ac:dyDescent="0.3">
      <c r="A5299" s="148" t="s">
        <v>918</v>
      </c>
      <c r="B5299" s="148"/>
      <c r="C5299" s="149">
        <v>136.68</v>
      </c>
      <c r="D5299" t="str">
        <f t="shared" si="170"/>
        <v>4МР/ДУ-3/ММ-45</v>
      </c>
      <c r="E5299" t="str">
        <f t="shared" si="171"/>
        <v>л/с №0000000089513</v>
      </c>
    </row>
    <row r="5300" spans="1:5" hidden="1" x14ac:dyDescent="0.3">
      <c r="A5300" s="150" t="s">
        <v>673</v>
      </c>
      <c r="B5300" s="150"/>
      <c r="C5300" s="149">
        <v>136.68</v>
      </c>
      <c r="D5300" t="str">
        <f t="shared" si="170"/>
        <v>л/с №0000000089513</v>
      </c>
      <c r="E5300" t="str">
        <f t="shared" si="171"/>
        <v>Начисление услуг 00000013555 от 31.12.2024 23:59:59</v>
      </c>
    </row>
    <row r="5301" spans="1:5" x14ac:dyDescent="0.3">
      <c r="A5301" s="148" t="s">
        <v>288</v>
      </c>
      <c r="B5301" s="148" t="s">
        <v>289</v>
      </c>
      <c r="C5301" s="149">
        <v>136.68</v>
      </c>
      <c r="D5301" t="str">
        <f t="shared" si="170"/>
        <v>Начисление услуг 00000013555 от 31.12.2024 23:59:59</v>
      </c>
      <c r="E5301" t="str">
        <f t="shared" si="171"/>
        <v>4МР/ДУ-3/ММ-46</v>
      </c>
    </row>
    <row r="5302" spans="1:5" hidden="1" x14ac:dyDescent="0.3">
      <c r="A5302" s="148" t="s">
        <v>918</v>
      </c>
      <c r="B5302" s="148"/>
      <c r="C5302" s="149">
        <v>136.68</v>
      </c>
      <c r="D5302" t="str">
        <f t="shared" si="170"/>
        <v>4МР/ДУ-3/ММ-46</v>
      </c>
      <c r="E5302" t="str">
        <f t="shared" si="171"/>
        <v>л/с №0000000089514</v>
      </c>
    </row>
    <row r="5303" spans="1:5" hidden="1" x14ac:dyDescent="0.3">
      <c r="A5303" s="150" t="s">
        <v>674</v>
      </c>
      <c r="B5303" s="150"/>
      <c r="C5303" s="149">
        <v>136.68</v>
      </c>
      <c r="D5303" t="str">
        <f t="shared" si="170"/>
        <v>л/с №0000000089514</v>
      </c>
      <c r="E5303" t="str">
        <f t="shared" si="171"/>
        <v>Начисление услуг 00000013555 от 31.12.2024 23:59:59</v>
      </c>
    </row>
    <row r="5304" spans="1:5" x14ac:dyDescent="0.3">
      <c r="A5304" s="148" t="s">
        <v>290</v>
      </c>
      <c r="B5304" s="148" t="s">
        <v>291</v>
      </c>
      <c r="C5304" s="149">
        <v>136.68</v>
      </c>
      <c r="D5304" t="str">
        <f t="shared" si="170"/>
        <v>Начисление услуг 00000013555 от 31.12.2024 23:59:59</v>
      </c>
      <c r="E5304" t="str">
        <f t="shared" si="171"/>
        <v>4МР/ДУ-3/ММ-47</v>
      </c>
    </row>
    <row r="5305" spans="1:5" hidden="1" x14ac:dyDescent="0.3">
      <c r="A5305" s="148" t="s">
        <v>918</v>
      </c>
      <c r="B5305" s="148"/>
      <c r="C5305" s="149">
        <v>136.68</v>
      </c>
      <c r="D5305" t="str">
        <f t="shared" si="170"/>
        <v>4МР/ДУ-3/ММ-47</v>
      </c>
      <c r="E5305" t="str">
        <f t="shared" si="171"/>
        <v>л/с №0000000104547</v>
      </c>
    </row>
    <row r="5306" spans="1:5" hidden="1" x14ac:dyDescent="0.3">
      <c r="A5306" s="150" t="s">
        <v>675</v>
      </c>
      <c r="B5306" s="150"/>
      <c r="C5306" s="149">
        <v>136.68</v>
      </c>
      <c r="D5306" t="str">
        <f t="shared" si="170"/>
        <v>л/с №0000000104547</v>
      </c>
      <c r="E5306" t="str">
        <f t="shared" si="171"/>
        <v>Начисление услуг 00000013555 от 31.12.2024 23:59:59</v>
      </c>
    </row>
    <row r="5307" spans="1:5" x14ac:dyDescent="0.3">
      <c r="A5307" s="148" t="s">
        <v>292</v>
      </c>
      <c r="B5307" s="148" t="s">
        <v>293</v>
      </c>
      <c r="C5307" s="149">
        <v>136.68</v>
      </c>
      <c r="D5307" t="str">
        <f t="shared" si="170"/>
        <v>Начисление услуг 00000013555 от 31.12.2024 23:59:59</v>
      </c>
      <c r="E5307" t="str">
        <f t="shared" si="171"/>
        <v>4МР/ДУ-3/ММ-48</v>
      </c>
    </row>
    <row r="5308" spans="1:5" hidden="1" x14ac:dyDescent="0.3">
      <c r="A5308" s="148" t="s">
        <v>918</v>
      </c>
      <c r="B5308" s="148"/>
      <c r="C5308" s="149">
        <v>136.68</v>
      </c>
      <c r="D5308" t="str">
        <f t="shared" si="170"/>
        <v>4МР/ДУ-3/ММ-48</v>
      </c>
      <c r="E5308" t="str">
        <f t="shared" si="171"/>
        <v>л/с №0000000095836</v>
      </c>
    </row>
    <row r="5309" spans="1:5" hidden="1" x14ac:dyDescent="0.3">
      <c r="A5309" s="150" t="s">
        <v>676</v>
      </c>
      <c r="B5309" s="150"/>
      <c r="C5309" s="149">
        <v>136.68</v>
      </c>
      <c r="D5309" t="str">
        <f t="shared" si="170"/>
        <v>л/с №0000000095836</v>
      </c>
      <c r="E5309" t="str">
        <f t="shared" si="171"/>
        <v>Начисление услуг 00000013555 от 31.12.2024 23:59:59</v>
      </c>
    </row>
    <row r="5310" spans="1:5" x14ac:dyDescent="0.3">
      <c r="A5310" s="148" t="s">
        <v>294</v>
      </c>
      <c r="B5310" s="148" t="s">
        <v>295</v>
      </c>
      <c r="C5310" s="149">
        <v>136.68</v>
      </c>
      <c r="D5310" t="str">
        <f t="shared" ref="D5310:D5373" si="172">A5311</f>
        <v>Начисление услуг 00000013555 от 31.12.2024 23:59:59</v>
      </c>
      <c r="E5310" t="str">
        <f t="shared" ref="E5310:E5373" si="173">A5312</f>
        <v>4МР/ДУ-3-ММ-49</v>
      </c>
    </row>
    <row r="5311" spans="1:5" hidden="1" x14ac:dyDescent="0.3">
      <c r="A5311" s="148" t="s">
        <v>918</v>
      </c>
      <c r="B5311" s="148"/>
      <c r="C5311" s="149">
        <v>136.68</v>
      </c>
      <c r="D5311" t="str">
        <f t="shared" si="172"/>
        <v>4МР/ДУ-3-ММ-49</v>
      </c>
      <c r="E5311" t="str">
        <f t="shared" si="173"/>
        <v>л/с №0000000089483</v>
      </c>
    </row>
    <row r="5312" spans="1:5" hidden="1" x14ac:dyDescent="0.3">
      <c r="A5312" s="150" t="s">
        <v>677</v>
      </c>
      <c r="B5312" s="150"/>
      <c r="C5312" s="149">
        <v>136.68</v>
      </c>
      <c r="D5312" t="str">
        <f t="shared" si="172"/>
        <v>л/с №0000000089483</v>
      </c>
      <c r="E5312" t="str">
        <f t="shared" si="173"/>
        <v>Начисление услуг 00000013555 от 31.12.2024 23:59:59</v>
      </c>
    </row>
    <row r="5313" spans="1:5" x14ac:dyDescent="0.3">
      <c r="A5313" s="148" t="s">
        <v>296</v>
      </c>
      <c r="B5313" s="148" t="s">
        <v>297</v>
      </c>
      <c r="C5313" s="149">
        <v>136.68</v>
      </c>
      <c r="D5313" t="str">
        <f t="shared" si="172"/>
        <v>Начисление услуг 00000013555 от 31.12.2024 23:59:59</v>
      </c>
      <c r="E5313" t="str">
        <f t="shared" si="173"/>
        <v>4МР/ДУ-3/ММ-05/ВТОР</v>
      </c>
    </row>
    <row r="5314" spans="1:5" hidden="1" x14ac:dyDescent="0.3">
      <c r="A5314" s="148" t="s">
        <v>918</v>
      </c>
      <c r="B5314" s="148"/>
      <c r="C5314" s="149">
        <v>136.68</v>
      </c>
      <c r="D5314" t="str">
        <f t="shared" si="172"/>
        <v>4МР/ДУ-3/ММ-05/ВТОР</v>
      </c>
      <c r="E5314" t="str">
        <f t="shared" si="173"/>
        <v>л/с №0000000092016</v>
      </c>
    </row>
    <row r="5315" spans="1:5" hidden="1" x14ac:dyDescent="0.3">
      <c r="A5315" s="150" t="s">
        <v>678</v>
      </c>
      <c r="B5315" s="150"/>
      <c r="C5315" s="149">
        <v>136.68</v>
      </c>
      <c r="D5315" t="str">
        <f t="shared" si="172"/>
        <v>л/с №0000000092016</v>
      </c>
      <c r="E5315" t="str">
        <f t="shared" si="173"/>
        <v>Начисление услуг 00000013555 от 31.12.2024 23:59:59</v>
      </c>
    </row>
    <row r="5316" spans="1:5" x14ac:dyDescent="0.3">
      <c r="A5316" s="148" t="s">
        <v>298</v>
      </c>
      <c r="B5316" s="148" t="s">
        <v>299</v>
      </c>
      <c r="C5316" s="149">
        <v>136.68</v>
      </c>
      <c r="D5316" t="str">
        <f t="shared" si="172"/>
        <v>Начисление услуг 00000013555 от 31.12.2024 23:59:59</v>
      </c>
      <c r="E5316" t="str">
        <f t="shared" si="173"/>
        <v>4МР/ДУ-3/ММ-50</v>
      </c>
    </row>
    <row r="5317" spans="1:5" hidden="1" x14ac:dyDescent="0.3">
      <c r="A5317" s="148" t="s">
        <v>918</v>
      </c>
      <c r="B5317" s="148"/>
      <c r="C5317" s="149">
        <v>136.68</v>
      </c>
      <c r="D5317" t="str">
        <f t="shared" si="172"/>
        <v>4МР/ДУ-3/ММ-50</v>
      </c>
      <c r="E5317" t="str">
        <f t="shared" si="173"/>
        <v>л/с №0000000095820</v>
      </c>
    </row>
    <row r="5318" spans="1:5" hidden="1" x14ac:dyDescent="0.3">
      <c r="A5318" s="150" t="s">
        <v>679</v>
      </c>
      <c r="B5318" s="150"/>
      <c r="C5318" s="149">
        <v>136.68</v>
      </c>
      <c r="D5318" t="str">
        <f t="shared" si="172"/>
        <v>л/с №0000000095820</v>
      </c>
      <c r="E5318" t="str">
        <f t="shared" si="173"/>
        <v>Начисление услуг 00000013555 от 31.12.2024 23:59:59</v>
      </c>
    </row>
    <row r="5319" spans="1:5" x14ac:dyDescent="0.3">
      <c r="A5319" s="148" t="s">
        <v>300</v>
      </c>
      <c r="B5319" s="148" t="s">
        <v>301</v>
      </c>
      <c r="C5319" s="149">
        <v>136.68</v>
      </c>
      <c r="D5319" t="str">
        <f t="shared" si="172"/>
        <v>Начисление услуг 00000013555 от 31.12.2024 23:59:59</v>
      </c>
      <c r="E5319" t="str">
        <f t="shared" si="173"/>
        <v>4МР/ДУ-3/ММ-51</v>
      </c>
    </row>
    <row r="5320" spans="1:5" hidden="1" x14ac:dyDescent="0.3">
      <c r="A5320" s="148" t="s">
        <v>918</v>
      </c>
      <c r="B5320" s="148"/>
      <c r="C5320" s="149">
        <v>136.68</v>
      </c>
      <c r="D5320" t="str">
        <f t="shared" si="172"/>
        <v>4МР/ДУ-3/ММ-51</v>
      </c>
      <c r="E5320" t="str">
        <f t="shared" si="173"/>
        <v>л/с №0000000095819</v>
      </c>
    </row>
    <row r="5321" spans="1:5" hidden="1" x14ac:dyDescent="0.3">
      <c r="A5321" s="150" t="s">
        <v>680</v>
      </c>
      <c r="B5321" s="150"/>
      <c r="C5321" s="149">
        <v>136.68</v>
      </c>
      <c r="D5321" t="str">
        <f t="shared" si="172"/>
        <v>л/с №0000000095819</v>
      </c>
      <c r="E5321" t="str">
        <f t="shared" si="173"/>
        <v>Начисление услуг 00000013555 от 31.12.2024 23:59:59</v>
      </c>
    </row>
    <row r="5322" spans="1:5" x14ac:dyDescent="0.3">
      <c r="A5322" s="148" t="s">
        <v>302</v>
      </c>
      <c r="B5322" s="148" t="s">
        <v>303</v>
      </c>
      <c r="C5322" s="149">
        <v>136.68</v>
      </c>
      <c r="D5322" t="str">
        <f t="shared" si="172"/>
        <v>Начисление услуг 00000013555 от 31.12.2024 23:59:59</v>
      </c>
      <c r="E5322" t="str">
        <f t="shared" si="173"/>
        <v>4МР/ДУ-3/ММ-52</v>
      </c>
    </row>
    <row r="5323" spans="1:5" hidden="1" x14ac:dyDescent="0.3">
      <c r="A5323" s="148" t="s">
        <v>918</v>
      </c>
      <c r="B5323" s="148"/>
      <c r="C5323" s="149">
        <v>136.68</v>
      </c>
      <c r="D5323" t="str">
        <f t="shared" si="172"/>
        <v>4МР/ДУ-3/ММ-52</v>
      </c>
      <c r="E5323" t="str">
        <f t="shared" si="173"/>
        <v>л/с №0000000103551</v>
      </c>
    </row>
    <row r="5324" spans="1:5" hidden="1" x14ac:dyDescent="0.3">
      <c r="A5324" s="150" t="s">
        <v>681</v>
      </c>
      <c r="B5324" s="150"/>
      <c r="C5324" s="149">
        <v>136.68</v>
      </c>
      <c r="D5324" t="str">
        <f t="shared" si="172"/>
        <v>л/с №0000000103551</v>
      </c>
      <c r="E5324" t="str">
        <f t="shared" si="173"/>
        <v>Начисление услуг 00000013555 от 31.12.2024 23:59:59</v>
      </c>
    </row>
    <row r="5325" spans="1:5" x14ac:dyDescent="0.3">
      <c r="A5325" s="148" t="s">
        <v>304</v>
      </c>
      <c r="B5325" s="148" t="s">
        <v>305</v>
      </c>
      <c r="C5325" s="149">
        <v>136.68</v>
      </c>
      <c r="D5325" t="str">
        <f t="shared" si="172"/>
        <v>Начисление услуг 00000013555 от 31.12.2024 23:59:59</v>
      </c>
      <c r="E5325" t="str">
        <f t="shared" si="173"/>
        <v>4МР/ДУ-3/ММ-53</v>
      </c>
    </row>
    <row r="5326" spans="1:5" hidden="1" x14ac:dyDescent="0.3">
      <c r="A5326" s="148" t="s">
        <v>918</v>
      </c>
      <c r="B5326" s="148"/>
      <c r="C5326" s="149">
        <v>136.68</v>
      </c>
      <c r="D5326" t="str">
        <f t="shared" si="172"/>
        <v>4МР/ДУ-3/ММ-53</v>
      </c>
      <c r="E5326" t="str">
        <f t="shared" si="173"/>
        <v>л/с №0000000104548</v>
      </c>
    </row>
    <row r="5327" spans="1:5" hidden="1" x14ac:dyDescent="0.3">
      <c r="A5327" s="150" t="s">
        <v>682</v>
      </c>
      <c r="B5327" s="150"/>
      <c r="C5327" s="149">
        <v>136.68</v>
      </c>
      <c r="D5327" t="str">
        <f t="shared" si="172"/>
        <v>л/с №0000000104548</v>
      </c>
      <c r="E5327" t="str">
        <f t="shared" si="173"/>
        <v>Начисление услуг 00000013555 от 31.12.2024 23:59:59</v>
      </c>
    </row>
    <row r="5328" spans="1:5" x14ac:dyDescent="0.3">
      <c r="A5328" s="148" t="s">
        <v>306</v>
      </c>
      <c r="B5328" s="148" t="s">
        <v>307</v>
      </c>
      <c r="C5328" s="149">
        <v>136.68</v>
      </c>
      <c r="D5328" t="str">
        <f t="shared" si="172"/>
        <v>Начисление услуг 00000013555 от 31.12.2024 23:59:59</v>
      </c>
      <c r="E5328" t="str">
        <f t="shared" si="173"/>
        <v>4МР/ДУ-3/ММ-54</v>
      </c>
    </row>
    <row r="5329" spans="1:5" hidden="1" x14ac:dyDescent="0.3">
      <c r="A5329" s="148" t="s">
        <v>918</v>
      </c>
      <c r="B5329" s="148"/>
      <c r="C5329" s="149">
        <v>136.68</v>
      </c>
      <c r="D5329" t="str">
        <f t="shared" si="172"/>
        <v>4МР/ДУ-3/ММ-54</v>
      </c>
      <c r="E5329" t="str">
        <f t="shared" si="173"/>
        <v>л/с №0000000093131</v>
      </c>
    </row>
    <row r="5330" spans="1:5" hidden="1" x14ac:dyDescent="0.3">
      <c r="A5330" s="150" t="s">
        <v>683</v>
      </c>
      <c r="B5330" s="150"/>
      <c r="C5330" s="149">
        <v>136.68</v>
      </c>
      <c r="D5330" t="str">
        <f t="shared" si="172"/>
        <v>л/с №0000000093131</v>
      </c>
      <c r="E5330" t="str">
        <f t="shared" si="173"/>
        <v>Начисление услуг 00000013555 от 31.12.2024 23:59:59</v>
      </c>
    </row>
    <row r="5331" spans="1:5" x14ac:dyDescent="0.3">
      <c r="A5331" s="148" t="s">
        <v>308</v>
      </c>
      <c r="B5331" s="148" t="s">
        <v>309</v>
      </c>
      <c r="C5331" s="149">
        <v>136.68</v>
      </c>
      <c r="D5331" t="str">
        <f t="shared" si="172"/>
        <v>Начисление услуг 00000013555 от 31.12.2024 23:59:59</v>
      </c>
      <c r="E5331" t="str">
        <f t="shared" si="173"/>
        <v>4МР/ДУ-3/ММ-55</v>
      </c>
    </row>
    <row r="5332" spans="1:5" hidden="1" x14ac:dyDescent="0.3">
      <c r="A5332" s="148" t="s">
        <v>918</v>
      </c>
      <c r="B5332" s="148"/>
      <c r="C5332" s="149">
        <v>136.68</v>
      </c>
      <c r="D5332" t="str">
        <f t="shared" si="172"/>
        <v>4МР/ДУ-3/ММ-55</v>
      </c>
      <c r="E5332" t="str">
        <f t="shared" si="173"/>
        <v>л/с №0000000123376</v>
      </c>
    </row>
    <row r="5333" spans="1:5" hidden="1" x14ac:dyDescent="0.3">
      <c r="A5333" s="150" t="s">
        <v>684</v>
      </c>
      <c r="B5333" s="150"/>
      <c r="C5333" s="149">
        <v>136.68</v>
      </c>
      <c r="D5333" t="str">
        <f t="shared" si="172"/>
        <v>л/с №0000000123376</v>
      </c>
      <c r="E5333" t="str">
        <f t="shared" si="173"/>
        <v>Начисление услуг 00000013555 от 31.12.2024 23:59:59</v>
      </c>
    </row>
    <row r="5334" spans="1:5" x14ac:dyDescent="0.3">
      <c r="A5334" s="148" t="s">
        <v>310</v>
      </c>
      <c r="B5334" s="148" t="s">
        <v>311</v>
      </c>
      <c r="C5334" s="149">
        <v>136.68</v>
      </c>
      <c r="D5334" t="str">
        <f t="shared" si="172"/>
        <v>Начисление услуг 00000013555 от 31.12.2024 23:59:59</v>
      </c>
      <c r="E5334" t="str">
        <f t="shared" si="173"/>
        <v>4МР/ДУ-3-ММ-56</v>
      </c>
    </row>
    <row r="5335" spans="1:5" hidden="1" x14ac:dyDescent="0.3">
      <c r="A5335" s="148" t="s">
        <v>918</v>
      </c>
      <c r="B5335" s="148"/>
      <c r="C5335" s="149">
        <v>136.68</v>
      </c>
      <c r="D5335" t="str">
        <f t="shared" si="172"/>
        <v>4МР/ДУ-3-ММ-56</v>
      </c>
      <c r="E5335" t="str">
        <f t="shared" si="173"/>
        <v>л/с №0000000092493</v>
      </c>
    </row>
    <row r="5336" spans="1:5" hidden="1" x14ac:dyDescent="0.3">
      <c r="A5336" s="150" t="s">
        <v>685</v>
      </c>
      <c r="B5336" s="150"/>
      <c r="C5336" s="149">
        <v>136.68</v>
      </c>
      <c r="D5336" t="str">
        <f t="shared" si="172"/>
        <v>л/с №0000000092493</v>
      </c>
      <c r="E5336" t="str">
        <f t="shared" si="173"/>
        <v>Начисление услуг 00000013555 от 31.12.2024 23:59:59</v>
      </c>
    </row>
    <row r="5337" spans="1:5" x14ac:dyDescent="0.3">
      <c r="A5337" s="148" t="s">
        <v>312</v>
      </c>
      <c r="B5337" s="148" t="s">
        <v>313</v>
      </c>
      <c r="C5337" s="149">
        <v>136.68</v>
      </c>
      <c r="D5337" t="str">
        <f t="shared" si="172"/>
        <v>Начисление услуг 00000013555 от 31.12.2024 23:59:59</v>
      </c>
      <c r="E5337" t="str">
        <f t="shared" si="173"/>
        <v>4МР/ДУ-3/ММ-57</v>
      </c>
    </row>
    <row r="5338" spans="1:5" hidden="1" x14ac:dyDescent="0.3">
      <c r="A5338" s="148" t="s">
        <v>918</v>
      </c>
      <c r="B5338" s="148"/>
      <c r="C5338" s="149">
        <v>136.68</v>
      </c>
      <c r="D5338" t="str">
        <f t="shared" si="172"/>
        <v>4МР/ДУ-3/ММ-57</v>
      </c>
      <c r="E5338" t="str">
        <f t="shared" si="173"/>
        <v>л/с №0000000095838</v>
      </c>
    </row>
    <row r="5339" spans="1:5" hidden="1" x14ac:dyDescent="0.3">
      <c r="A5339" s="150" t="s">
        <v>686</v>
      </c>
      <c r="B5339" s="150"/>
      <c r="C5339" s="149">
        <v>136.68</v>
      </c>
      <c r="D5339" t="str">
        <f t="shared" si="172"/>
        <v>л/с №0000000095838</v>
      </c>
      <c r="E5339" t="str">
        <f t="shared" si="173"/>
        <v>Начисление услуг 00000013555 от 31.12.2024 23:59:59</v>
      </c>
    </row>
    <row r="5340" spans="1:5" x14ac:dyDescent="0.3">
      <c r="A5340" s="148" t="s">
        <v>314</v>
      </c>
      <c r="B5340" s="148" t="s">
        <v>315</v>
      </c>
      <c r="C5340" s="149">
        <v>136.68</v>
      </c>
      <c r="D5340" t="str">
        <f t="shared" si="172"/>
        <v>Начисление услуг 00000013555 от 31.12.2024 23:59:59</v>
      </c>
      <c r="E5340" t="str">
        <f t="shared" si="173"/>
        <v>4МР/ДУ-3-ММ-58</v>
      </c>
    </row>
    <row r="5341" spans="1:5" hidden="1" x14ac:dyDescent="0.3">
      <c r="A5341" s="148" t="s">
        <v>918</v>
      </c>
      <c r="B5341" s="148"/>
      <c r="C5341" s="149">
        <v>136.68</v>
      </c>
      <c r="D5341" t="str">
        <f t="shared" si="172"/>
        <v>4МР/ДУ-3-ММ-58</v>
      </c>
      <c r="E5341" t="str">
        <f t="shared" si="173"/>
        <v>л/с №0000000094412</v>
      </c>
    </row>
    <row r="5342" spans="1:5" hidden="1" x14ac:dyDescent="0.3">
      <c r="A5342" s="150" t="s">
        <v>687</v>
      </c>
      <c r="B5342" s="150"/>
      <c r="C5342" s="149">
        <v>136.68</v>
      </c>
      <c r="D5342" t="str">
        <f t="shared" si="172"/>
        <v>л/с №0000000094412</v>
      </c>
      <c r="E5342" t="str">
        <f t="shared" si="173"/>
        <v>Начисление услуг 00000013555 от 31.12.2024 23:59:59</v>
      </c>
    </row>
    <row r="5343" spans="1:5" x14ac:dyDescent="0.3">
      <c r="A5343" s="148" t="s">
        <v>316</v>
      </c>
      <c r="B5343" s="148" t="s">
        <v>317</v>
      </c>
      <c r="C5343" s="149">
        <v>136.68</v>
      </c>
      <c r="D5343" t="str">
        <f t="shared" si="172"/>
        <v>Начисление услуг 00000013555 от 31.12.2024 23:59:59</v>
      </c>
      <c r="E5343" t="str">
        <f t="shared" si="173"/>
        <v>4МР/ДУ-3/ММ-59/ВТОР1</v>
      </c>
    </row>
    <row r="5344" spans="1:5" hidden="1" x14ac:dyDescent="0.3">
      <c r="A5344" s="148" t="s">
        <v>918</v>
      </c>
      <c r="B5344" s="148"/>
      <c r="C5344" s="149">
        <v>136.68</v>
      </c>
      <c r="D5344" t="str">
        <f t="shared" si="172"/>
        <v>4МР/ДУ-3/ММ-59/ВТОР1</v>
      </c>
      <c r="E5344" t="str">
        <f t="shared" si="173"/>
        <v>л/с №0000000089484</v>
      </c>
    </row>
    <row r="5345" spans="1:5" hidden="1" x14ac:dyDescent="0.3">
      <c r="A5345" s="150" t="s">
        <v>688</v>
      </c>
      <c r="B5345" s="150"/>
      <c r="C5345" s="149">
        <v>136.68</v>
      </c>
      <c r="D5345" t="str">
        <f t="shared" si="172"/>
        <v>л/с №0000000089484</v>
      </c>
      <c r="E5345" t="str">
        <f t="shared" si="173"/>
        <v>Начисление услуг 00000013555 от 31.12.2024 23:59:59</v>
      </c>
    </row>
    <row r="5346" spans="1:5" x14ac:dyDescent="0.3">
      <c r="A5346" s="148" t="s">
        <v>318</v>
      </c>
      <c r="B5346" s="148" t="s">
        <v>319</v>
      </c>
      <c r="C5346" s="149">
        <v>136.68</v>
      </c>
      <c r="D5346" t="str">
        <f t="shared" si="172"/>
        <v>Начисление услуг 00000013555 от 31.12.2024 23:59:59</v>
      </c>
      <c r="E5346" t="str">
        <f t="shared" si="173"/>
        <v>4МР/ДУ-3/ММ-06</v>
      </c>
    </row>
    <row r="5347" spans="1:5" hidden="1" x14ac:dyDescent="0.3">
      <c r="A5347" s="148" t="s">
        <v>918</v>
      </c>
      <c r="B5347" s="148"/>
      <c r="C5347" s="149">
        <v>136.68</v>
      </c>
      <c r="D5347" t="str">
        <f t="shared" si="172"/>
        <v>4МР/ДУ-3/ММ-06</v>
      </c>
      <c r="E5347" t="str">
        <f t="shared" si="173"/>
        <v>л/с №0000000094413</v>
      </c>
    </row>
    <row r="5348" spans="1:5" hidden="1" x14ac:dyDescent="0.3">
      <c r="A5348" s="150" t="s">
        <v>689</v>
      </c>
      <c r="B5348" s="150"/>
      <c r="C5348" s="149">
        <v>136.68</v>
      </c>
      <c r="D5348" t="str">
        <f t="shared" si="172"/>
        <v>л/с №0000000094413</v>
      </c>
      <c r="E5348" t="str">
        <f t="shared" si="173"/>
        <v>Начисление услуг 00000013555 от 31.12.2024 23:59:59</v>
      </c>
    </row>
    <row r="5349" spans="1:5" x14ac:dyDescent="0.3">
      <c r="A5349" s="148" t="s">
        <v>320</v>
      </c>
      <c r="B5349" s="148" t="s">
        <v>321</v>
      </c>
      <c r="C5349" s="149">
        <v>136.68</v>
      </c>
      <c r="D5349" t="str">
        <f t="shared" si="172"/>
        <v>Начисление услуг 00000013555 от 31.12.2024 23:59:59</v>
      </c>
      <c r="E5349" t="str">
        <f t="shared" si="173"/>
        <v>4МР/ДУ-3/ММ-60/ВТОР1</v>
      </c>
    </row>
    <row r="5350" spans="1:5" hidden="1" x14ac:dyDescent="0.3">
      <c r="A5350" s="148" t="s">
        <v>918</v>
      </c>
      <c r="B5350" s="148"/>
      <c r="C5350" s="149">
        <v>136.68</v>
      </c>
      <c r="D5350" t="str">
        <f t="shared" si="172"/>
        <v>4МР/ДУ-3/ММ-60/ВТОР1</v>
      </c>
      <c r="E5350" t="str">
        <f t="shared" si="173"/>
        <v>л/с №0000000153936</v>
      </c>
    </row>
    <row r="5351" spans="1:5" hidden="1" x14ac:dyDescent="0.3">
      <c r="A5351" s="150" t="s">
        <v>690</v>
      </c>
      <c r="B5351" s="150"/>
      <c r="C5351" s="149">
        <v>136.68</v>
      </c>
      <c r="D5351" t="str">
        <f t="shared" si="172"/>
        <v>л/с №0000000153936</v>
      </c>
      <c r="E5351" t="str">
        <f t="shared" si="173"/>
        <v>Начисление услуг 00000013555 от 31.12.2024 23:59:59</v>
      </c>
    </row>
    <row r="5352" spans="1:5" x14ac:dyDescent="0.3">
      <c r="A5352" s="148" t="s">
        <v>322</v>
      </c>
      <c r="B5352" s="148" t="s">
        <v>323</v>
      </c>
      <c r="C5352" s="149">
        <v>136.68</v>
      </c>
      <c r="D5352" t="str">
        <f t="shared" si="172"/>
        <v>Начисление услуг 00000013555 от 31.12.2024 23:59:59</v>
      </c>
      <c r="E5352" t="str">
        <f t="shared" si="173"/>
        <v>4МР/ДУ/-3-ММ-61 ВТОР</v>
      </c>
    </row>
    <row r="5353" spans="1:5" hidden="1" x14ac:dyDescent="0.3">
      <c r="A5353" s="148" t="s">
        <v>918</v>
      </c>
      <c r="B5353" s="148"/>
      <c r="C5353" s="149">
        <v>136.68</v>
      </c>
      <c r="D5353" t="str">
        <f t="shared" si="172"/>
        <v>4МР/ДУ/-3-ММ-61 ВТОР</v>
      </c>
      <c r="E5353" t="str">
        <f t="shared" si="173"/>
        <v>л/с №0000000153937</v>
      </c>
    </row>
    <row r="5354" spans="1:5" hidden="1" x14ac:dyDescent="0.3">
      <c r="A5354" s="150" t="s">
        <v>691</v>
      </c>
      <c r="B5354" s="150"/>
      <c r="C5354" s="149">
        <v>136.68</v>
      </c>
      <c r="D5354" t="str">
        <f t="shared" si="172"/>
        <v>л/с №0000000153937</v>
      </c>
      <c r="E5354" t="str">
        <f t="shared" si="173"/>
        <v>Начисление услуг 00000013555 от 31.12.2024 23:59:59</v>
      </c>
    </row>
    <row r="5355" spans="1:5" x14ac:dyDescent="0.3">
      <c r="A5355" s="148" t="s">
        <v>324</v>
      </c>
      <c r="B5355" s="148" t="s">
        <v>325</v>
      </c>
      <c r="C5355" s="149">
        <v>136.68</v>
      </c>
      <c r="D5355" t="str">
        <f t="shared" si="172"/>
        <v>Начисление услуг 00000013555 от 31.12.2024 23:59:59</v>
      </c>
      <c r="E5355" t="str">
        <f t="shared" si="173"/>
        <v>4МР/ДУ/-3-ММ-62 ВТОР</v>
      </c>
    </row>
    <row r="5356" spans="1:5" hidden="1" x14ac:dyDescent="0.3">
      <c r="A5356" s="148" t="s">
        <v>918</v>
      </c>
      <c r="B5356" s="148"/>
      <c r="C5356" s="149">
        <v>136.68</v>
      </c>
      <c r="D5356" t="str">
        <f t="shared" si="172"/>
        <v>4МР/ДУ/-3-ММ-62 ВТОР</v>
      </c>
      <c r="E5356" t="str">
        <f t="shared" si="173"/>
        <v>л/с №0000000089519</v>
      </c>
    </row>
    <row r="5357" spans="1:5" hidden="1" x14ac:dyDescent="0.3">
      <c r="A5357" s="150" t="s">
        <v>692</v>
      </c>
      <c r="B5357" s="150"/>
      <c r="C5357" s="149">
        <v>136.68</v>
      </c>
      <c r="D5357" t="str">
        <f t="shared" si="172"/>
        <v>л/с №0000000089519</v>
      </c>
      <c r="E5357" t="str">
        <f t="shared" si="173"/>
        <v>Начисление услуг 00000013555 от 31.12.2024 23:59:59</v>
      </c>
    </row>
    <row r="5358" spans="1:5" x14ac:dyDescent="0.3">
      <c r="A5358" s="148" t="s">
        <v>326</v>
      </c>
      <c r="B5358" s="148" t="s">
        <v>327</v>
      </c>
      <c r="C5358" s="149">
        <v>136.68</v>
      </c>
      <c r="D5358" t="str">
        <f t="shared" si="172"/>
        <v>Начисление услуг 00000013555 от 31.12.2024 23:59:59</v>
      </c>
      <c r="E5358" t="str">
        <f t="shared" si="173"/>
        <v>4МР/ДУ-3/ММ-63</v>
      </c>
    </row>
    <row r="5359" spans="1:5" hidden="1" x14ac:dyDescent="0.3">
      <c r="A5359" s="148" t="s">
        <v>918</v>
      </c>
      <c r="B5359" s="148"/>
      <c r="C5359" s="149">
        <v>136.68</v>
      </c>
      <c r="D5359" t="str">
        <f t="shared" si="172"/>
        <v>4МР/ДУ-3/ММ-63</v>
      </c>
      <c r="E5359" t="str">
        <f t="shared" si="173"/>
        <v>л/с №0000000089520</v>
      </c>
    </row>
    <row r="5360" spans="1:5" hidden="1" x14ac:dyDescent="0.3">
      <c r="A5360" s="150" t="s">
        <v>693</v>
      </c>
      <c r="B5360" s="150"/>
      <c r="C5360" s="149">
        <v>136.68</v>
      </c>
      <c r="D5360" t="str">
        <f t="shared" si="172"/>
        <v>л/с №0000000089520</v>
      </c>
      <c r="E5360" t="str">
        <f t="shared" si="173"/>
        <v>Начисление услуг 00000013555 от 31.12.2024 23:59:59</v>
      </c>
    </row>
    <row r="5361" spans="1:5" x14ac:dyDescent="0.3">
      <c r="A5361" s="148" t="s">
        <v>328</v>
      </c>
      <c r="B5361" s="148" t="s">
        <v>329</v>
      </c>
      <c r="C5361" s="149">
        <v>136.68</v>
      </c>
      <c r="D5361" t="str">
        <f t="shared" si="172"/>
        <v>Начисление услуг 00000013555 от 31.12.2024 23:59:59</v>
      </c>
      <c r="E5361" t="str">
        <f t="shared" si="173"/>
        <v>4МР/ДУ-3/ММ-64</v>
      </c>
    </row>
    <row r="5362" spans="1:5" hidden="1" x14ac:dyDescent="0.3">
      <c r="A5362" s="148" t="s">
        <v>918</v>
      </c>
      <c r="B5362" s="148"/>
      <c r="C5362" s="149">
        <v>136.68</v>
      </c>
      <c r="D5362" t="str">
        <f t="shared" si="172"/>
        <v>4МР/ДУ-3/ММ-64</v>
      </c>
      <c r="E5362" t="str">
        <f t="shared" si="173"/>
        <v>л/с №0000000104521</v>
      </c>
    </row>
    <row r="5363" spans="1:5" hidden="1" x14ac:dyDescent="0.3">
      <c r="A5363" s="150" t="s">
        <v>694</v>
      </c>
      <c r="B5363" s="150"/>
      <c r="C5363" s="149">
        <v>136.68</v>
      </c>
      <c r="D5363" t="str">
        <f t="shared" si="172"/>
        <v>л/с №0000000104521</v>
      </c>
      <c r="E5363" t="str">
        <f t="shared" si="173"/>
        <v>Начисление услуг 00000013555 от 31.12.2024 23:59:59</v>
      </c>
    </row>
    <row r="5364" spans="1:5" x14ac:dyDescent="0.3">
      <c r="A5364" s="148" t="s">
        <v>330</v>
      </c>
      <c r="B5364" s="148" t="s">
        <v>331</v>
      </c>
      <c r="C5364" s="149">
        <v>136.68</v>
      </c>
      <c r="D5364" t="str">
        <f t="shared" si="172"/>
        <v>Начисление услуг 00000013555 от 31.12.2024 23:59:59</v>
      </c>
      <c r="E5364" t="str">
        <f t="shared" si="173"/>
        <v>4МР/ДУ-3/ММ-65</v>
      </c>
    </row>
    <row r="5365" spans="1:5" hidden="1" x14ac:dyDescent="0.3">
      <c r="A5365" s="148" t="s">
        <v>918</v>
      </c>
      <c r="B5365" s="148"/>
      <c r="C5365" s="149">
        <v>136.68</v>
      </c>
      <c r="D5365" t="str">
        <f t="shared" si="172"/>
        <v>4МР/ДУ-3/ММ-65</v>
      </c>
      <c r="E5365" t="str">
        <f t="shared" si="173"/>
        <v>л/с №0000000089521</v>
      </c>
    </row>
    <row r="5366" spans="1:5" hidden="1" x14ac:dyDescent="0.3">
      <c r="A5366" s="150" t="s">
        <v>695</v>
      </c>
      <c r="B5366" s="150"/>
      <c r="C5366" s="149">
        <v>136.68</v>
      </c>
      <c r="D5366" t="str">
        <f t="shared" si="172"/>
        <v>л/с №0000000089521</v>
      </c>
      <c r="E5366" t="str">
        <f t="shared" si="173"/>
        <v>Начисление услуг 00000013555 от 31.12.2024 23:59:59</v>
      </c>
    </row>
    <row r="5367" spans="1:5" x14ac:dyDescent="0.3">
      <c r="A5367" s="148" t="s">
        <v>332</v>
      </c>
      <c r="B5367" s="148" t="s">
        <v>333</v>
      </c>
      <c r="C5367" s="149">
        <v>136.68</v>
      </c>
      <c r="D5367" t="str">
        <f t="shared" si="172"/>
        <v>Начисление услуг 00000013555 от 31.12.2024 23:59:59</v>
      </c>
      <c r="E5367" t="str">
        <f t="shared" si="173"/>
        <v>4МР/ДУ-3/ММ-66</v>
      </c>
    </row>
    <row r="5368" spans="1:5" hidden="1" x14ac:dyDescent="0.3">
      <c r="A5368" s="148" t="s">
        <v>918</v>
      </c>
      <c r="B5368" s="148"/>
      <c r="C5368" s="149">
        <v>136.68</v>
      </c>
      <c r="D5368" t="str">
        <f t="shared" si="172"/>
        <v>4МР/ДУ-3/ММ-66</v>
      </c>
      <c r="E5368" t="str">
        <f t="shared" si="173"/>
        <v>л/с №0000000091693</v>
      </c>
    </row>
    <row r="5369" spans="1:5" hidden="1" x14ac:dyDescent="0.3">
      <c r="A5369" s="150" t="s">
        <v>696</v>
      </c>
      <c r="B5369" s="150"/>
      <c r="C5369" s="149">
        <v>136.68</v>
      </c>
      <c r="D5369" t="str">
        <f t="shared" si="172"/>
        <v>л/с №0000000091693</v>
      </c>
      <c r="E5369" t="str">
        <f t="shared" si="173"/>
        <v>Начисление услуг 00000013555 от 31.12.2024 23:59:59</v>
      </c>
    </row>
    <row r="5370" spans="1:5" x14ac:dyDescent="0.3">
      <c r="A5370" s="148" t="s">
        <v>334</v>
      </c>
      <c r="B5370" s="148" t="s">
        <v>335</v>
      </c>
      <c r="C5370" s="149">
        <v>136.68</v>
      </c>
      <c r="D5370" t="str">
        <f t="shared" si="172"/>
        <v>Начисление услуг 00000013555 от 31.12.2024 23:59:59</v>
      </c>
      <c r="E5370" t="str">
        <f t="shared" si="173"/>
        <v>4МР/ДУ-3/ММ-67</v>
      </c>
    </row>
    <row r="5371" spans="1:5" hidden="1" x14ac:dyDescent="0.3">
      <c r="A5371" s="148" t="s">
        <v>918</v>
      </c>
      <c r="B5371" s="148"/>
      <c r="C5371" s="149">
        <v>136.68</v>
      </c>
      <c r="D5371" t="str">
        <f t="shared" si="172"/>
        <v>4МР/ДУ-3/ММ-67</v>
      </c>
      <c r="E5371" t="str">
        <f t="shared" si="173"/>
        <v>л/с №0000000089522</v>
      </c>
    </row>
    <row r="5372" spans="1:5" hidden="1" x14ac:dyDescent="0.3">
      <c r="A5372" s="150" t="s">
        <v>697</v>
      </c>
      <c r="B5372" s="150"/>
      <c r="C5372" s="149">
        <v>136.68</v>
      </c>
      <c r="D5372" t="str">
        <f t="shared" si="172"/>
        <v>л/с №0000000089522</v>
      </c>
      <c r="E5372" t="str">
        <f t="shared" si="173"/>
        <v>Начисление услуг 00000013555 от 31.12.2024 23:59:59</v>
      </c>
    </row>
    <row r="5373" spans="1:5" x14ac:dyDescent="0.3">
      <c r="A5373" s="148" t="s">
        <v>336</v>
      </c>
      <c r="B5373" s="148" t="s">
        <v>337</v>
      </c>
      <c r="C5373" s="149">
        <v>136.68</v>
      </c>
      <c r="D5373" t="str">
        <f t="shared" si="172"/>
        <v>Начисление услуг 00000013555 от 31.12.2024 23:59:59</v>
      </c>
      <c r="E5373" t="str">
        <f t="shared" si="173"/>
        <v>4МР/ДУ-3/ММ-68</v>
      </c>
    </row>
    <row r="5374" spans="1:5" hidden="1" x14ac:dyDescent="0.3">
      <c r="A5374" s="148" t="s">
        <v>918</v>
      </c>
      <c r="B5374" s="148"/>
      <c r="C5374" s="149">
        <v>136.68</v>
      </c>
      <c r="D5374" t="str">
        <f t="shared" ref="D5374:D5437" si="174">A5375</f>
        <v>4МР/ДУ-3/ММ-68</v>
      </c>
      <c r="E5374" t="str">
        <f t="shared" ref="E5374:E5437" si="175">A5376</f>
        <v>л/с №0000000089523</v>
      </c>
    </row>
    <row r="5375" spans="1:5" hidden="1" x14ac:dyDescent="0.3">
      <c r="A5375" s="150" t="s">
        <v>698</v>
      </c>
      <c r="B5375" s="150"/>
      <c r="C5375" s="149">
        <v>136.68</v>
      </c>
      <c r="D5375" t="str">
        <f t="shared" si="174"/>
        <v>л/с №0000000089523</v>
      </c>
      <c r="E5375" t="str">
        <f t="shared" si="175"/>
        <v>Начисление услуг 00000013555 от 31.12.2024 23:59:59</v>
      </c>
    </row>
    <row r="5376" spans="1:5" x14ac:dyDescent="0.3">
      <c r="A5376" s="148" t="s">
        <v>338</v>
      </c>
      <c r="B5376" s="148" t="s">
        <v>339</v>
      </c>
      <c r="C5376" s="149">
        <v>136.68</v>
      </c>
      <c r="D5376" t="str">
        <f t="shared" si="174"/>
        <v>Начисление услуг 00000013555 от 31.12.2024 23:59:59</v>
      </c>
      <c r="E5376" t="str">
        <f t="shared" si="175"/>
        <v>4МР/ДУ-3/ММ-69</v>
      </c>
    </row>
    <row r="5377" spans="1:5" hidden="1" x14ac:dyDescent="0.3">
      <c r="A5377" s="148" t="s">
        <v>918</v>
      </c>
      <c r="B5377" s="148"/>
      <c r="C5377" s="149">
        <v>136.68</v>
      </c>
      <c r="D5377" t="str">
        <f t="shared" si="174"/>
        <v>4МР/ДУ-3/ММ-69</v>
      </c>
      <c r="E5377" t="str">
        <f t="shared" si="175"/>
        <v>л/с №0000000089485</v>
      </c>
    </row>
    <row r="5378" spans="1:5" hidden="1" x14ac:dyDescent="0.3">
      <c r="A5378" s="150" t="s">
        <v>699</v>
      </c>
      <c r="B5378" s="150"/>
      <c r="C5378" s="149">
        <v>136.68</v>
      </c>
      <c r="D5378" t="str">
        <f t="shared" si="174"/>
        <v>л/с №0000000089485</v>
      </c>
      <c r="E5378" t="str">
        <f t="shared" si="175"/>
        <v>Начисление услуг 00000013555 от 31.12.2024 23:59:59</v>
      </c>
    </row>
    <row r="5379" spans="1:5" x14ac:dyDescent="0.3">
      <c r="A5379" s="148" t="s">
        <v>340</v>
      </c>
      <c r="B5379" s="148" t="s">
        <v>341</v>
      </c>
      <c r="C5379" s="149">
        <v>136.68</v>
      </c>
      <c r="D5379" t="str">
        <f t="shared" si="174"/>
        <v>Начисление услуг 00000013555 от 31.12.2024 23:59:59</v>
      </c>
      <c r="E5379" t="str">
        <f t="shared" si="175"/>
        <v>4МР/ДУ-3/ММ-07</v>
      </c>
    </row>
    <row r="5380" spans="1:5" hidden="1" x14ac:dyDescent="0.3">
      <c r="A5380" s="148" t="s">
        <v>918</v>
      </c>
      <c r="B5380" s="148"/>
      <c r="C5380" s="149">
        <v>136.68</v>
      </c>
      <c r="D5380" t="str">
        <f t="shared" si="174"/>
        <v>4МР/ДУ-3/ММ-07</v>
      </c>
      <c r="E5380" t="str">
        <f t="shared" si="175"/>
        <v>л/с №0000000089524</v>
      </c>
    </row>
    <row r="5381" spans="1:5" hidden="1" x14ac:dyDescent="0.3">
      <c r="A5381" s="150" t="s">
        <v>700</v>
      </c>
      <c r="B5381" s="150"/>
      <c r="C5381" s="149">
        <v>136.68</v>
      </c>
      <c r="D5381" t="str">
        <f t="shared" si="174"/>
        <v>л/с №0000000089524</v>
      </c>
      <c r="E5381" t="str">
        <f t="shared" si="175"/>
        <v>Начисление услуг 00000013555 от 31.12.2024 23:59:59</v>
      </c>
    </row>
    <row r="5382" spans="1:5" x14ac:dyDescent="0.3">
      <c r="A5382" s="148" t="s">
        <v>342</v>
      </c>
      <c r="B5382" s="148" t="s">
        <v>343</v>
      </c>
      <c r="C5382" s="149">
        <v>136.68</v>
      </c>
      <c r="D5382" t="str">
        <f t="shared" si="174"/>
        <v>Начисление услуг 00000013555 от 31.12.2024 23:59:59</v>
      </c>
      <c r="E5382" t="str">
        <f t="shared" si="175"/>
        <v>4МР/ДУ-3/ММ-70</v>
      </c>
    </row>
    <row r="5383" spans="1:5" hidden="1" x14ac:dyDescent="0.3">
      <c r="A5383" s="148" t="s">
        <v>918</v>
      </c>
      <c r="B5383" s="148"/>
      <c r="C5383" s="149">
        <v>136.68</v>
      </c>
      <c r="D5383" t="str">
        <f t="shared" si="174"/>
        <v>4МР/ДУ-3/ММ-70</v>
      </c>
      <c r="E5383" t="str">
        <f t="shared" si="175"/>
        <v>л/с №0000000089525</v>
      </c>
    </row>
    <row r="5384" spans="1:5" hidden="1" x14ac:dyDescent="0.3">
      <c r="A5384" s="150" t="s">
        <v>701</v>
      </c>
      <c r="B5384" s="150"/>
      <c r="C5384" s="149">
        <v>136.68</v>
      </c>
      <c r="D5384" t="str">
        <f t="shared" si="174"/>
        <v>л/с №0000000089525</v>
      </c>
      <c r="E5384" t="str">
        <f t="shared" si="175"/>
        <v>Начисление услуг 00000013555 от 31.12.2024 23:59:59</v>
      </c>
    </row>
    <row r="5385" spans="1:5" x14ac:dyDescent="0.3">
      <c r="A5385" s="148" t="s">
        <v>344</v>
      </c>
      <c r="B5385" s="148" t="s">
        <v>345</v>
      </c>
      <c r="C5385" s="149">
        <v>136.68</v>
      </c>
      <c r="D5385" t="str">
        <f t="shared" si="174"/>
        <v>Начисление услуг 00000013555 от 31.12.2024 23:59:59</v>
      </c>
      <c r="E5385" t="str">
        <f t="shared" si="175"/>
        <v>4МР/ДУ-3/ММ-71</v>
      </c>
    </row>
    <row r="5386" spans="1:5" hidden="1" x14ac:dyDescent="0.3">
      <c r="A5386" s="148" t="s">
        <v>918</v>
      </c>
      <c r="B5386" s="148"/>
      <c r="C5386" s="149">
        <v>136.68</v>
      </c>
      <c r="D5386" t="str">
        <f t="shared" si="174"/>
        <v>4МР/ДУ-3/ММ-71</v>
      </c>
      <c r="E5386" t="str">
        <f t="shared" si="175"/>
        <v>л/с №0000000089526</v>
      </c>
    </row>
    <row r="5387" spans="1:5" hidden="1" x14ac:dyDescent="0.3">
      <c r="A5387" s="150" t="s">
        <v>702</v>
      </c>
      <c r="B5387" s="150"/>
      <c r="C5387" s="149">
        <v>136.68</v>
      </c>
      <c r="D5387" t="str">
        <f t="shared" si="174"/>
        <v>л/с №0000000089526</v>
      </c>
      <c r="E5387" t="str">
        <f t="shared" si="175"/>
        <v>Начисление услуг 00000013555 от 31.12.2024 23:59:59</v>
      </c>
    </row>
    <row r="5388" spans="1:5" x14ac:dyDescent="0.3">
      <c r="A5388" s="148" t="s">
        <v>346</v>
      </c>
      <c r="B5388" s="148" t="s">
        <v>347</v>
      </c>
      <c r="C5388" s="149">
        <v>136.68</v>
      </c>
      <c r="D5388" t="str">
        <f t="shared" si="174"/>
        <v>Начисление услуг 00000013555 от 31.12.2024 23:59:59</v>
      </c>
      <c r="E5388" t="str">
        <f t="shared" si="175"/>
        <v>4МР/ДУ-3/ММ-72</v>
      </c>
    </row>
    <row r="5389" spans="1:5" hidden="1" x14ac:dyDescent="0.3">
      <c r="A5389" s="148" t="s">
        <v>918</v>
      </c>
      <c r="B5389" s="148"/>
      <c r="C5389" s="149">
        <v>136.68</v>
      </c>
      <c r="D5389" t="str">
        <f t="shared" si="174"/>
        <v>4МР/ДУ-3/ММ-72</v>
      </c>
      <c r="E5389" t="str">
        <f t="shared" si="175"/>
        <v>л/с №0000000089527</v>
      </c>
    </row>
    <row r="5390" spans="1:5" hidden="1" x14ac:dyDescent="0.3">
      <c r="A5390" s="150" t="s">
        <v>703</v>
      </c>
      <c r="B5390" s="150"/>
      <c r="C5390" s="149">
        <v>136.68</v>
      </c>
      <c r="D5390" t="str">
        <f t="shared" si="174"/>
        <v>л/с №0000000089527</v>
      </c>
      <c r="E5390" t="str">
        <f t="shared" si="175"/>
        <v>Начисление услуг 00000013555 от 31.12.2024 23:59:59</v>
      </c>
    </row>
    <row r="5391" spans="1:5" x14ac:dyDescent="0.3">
      <c r="A5391" s="148" t="s">
        <v>348</v>
      </c>
      <c r="B5391" s="148" t="s">
        <v>349</v>
      </c>
      <c r="C5391" s="149">
        <v>136.68</v>
      </c>
      <c r="D5391" t="str">
        <f t="shared" si="174"/>
        <v>Начисление услуг 00000013555 от 31.12.2024 23:59:59</v>
      </c>
      <c r="E5391" t="str">
        <f t="shared" si="175"/>
        <v>4МР/ДУ-3/ММ-73</v>
      </c>
    </row>
    <row r="5392" spans="1:5" hidden="1" x14ac:dyDescent="0.3">
      <c r="A5392" s="148" t="s">
        <v>918</v>
      </c>
      <c r="B5392" s="148"/>
      <c r="C5392" s="149">
        <v>136.68</v>
      </c>
      <c r="D5392" t="str">
        <f t="shared" si="174"/>
        <v>4МР/ДУ-3/ММ-73</v>
      </c>
      <c r="E5392" t="str">
        <f t="shared" si="175"/>
        <v>л/с №0000000095839</v>
      </c>
    </row>
    <row r="5393" spans="1:5" hidden="1" x14ac:dyDescent="0.3">
      <c r="A5393" s="150" t="s">
        <v>704</v>
      </c>
      <c r="B5393" s="150"/>
      <c r="C5393" s="149">
        <v>136.68</v>
      </c>
      <c r="D5393" t="str">
        <f t="shared" si="174"/>
        <v>л/с №0000000095839</v>
      </c>
      <c r="E5393" t="str">
        <f t="shared" si="175"/>
        <v>Начисление услуг 00000013555 от 31.12.2024 23:59:59</v>
      </c>
    </row>
    <row r="5394" spans="1:5" x14ac:dyDescent="0.3">
      <c r="A5394" s="148" t="s">
        <v>350</v>
      </c>
      <c r="B5394" s="148" t="s">
        <v>351</v>
      </c>
      <c r="C5394" s="149">
        <v>136.68</v>
      </c>
      <c r="D5394" t="str">
        <f t="shared" si="174"/>
        <v>Начисление услуг 00000013555 от 31.12.2024 23:59:59</v>
      </c>
      <c r="E5394" t="str">
        <f t="shared" si="175"/>
        <v>4МР/ДУ-3-ММ-74</v>
      </c>
    </row>
    <row r="5395" spans="1:5" hidden="1" x14ac:dyDescent="0.3">
      <c r="A5395" s="148" t="s">
        <v>918</v>
      </c>
      <c r="B5395" s="148"/>
      <c r="C5395" s="149">
        <v>136.68</v>
      </c>
      <c r="D5395" t="str">
        <f t="shared" si="174"/>
        <v>4МР/ДУ-3-ММ-74</v>
      </c>
      <c r="E5395" t="str">
        <f t="shared" si="175"/>
        <v>л/с №0000000095841</v>
      </c>
    </row>
    <row r="5396" spans="1:5" hidden="1" x14ac:dyDescent="0.3">
      <c r="A5396" s="150" t="s">
        <v>705</v>
      </c>
      <c r="B5396" s="150"/>
      <c r="C5396" s="149">
        <v>136.68</v>
      </c>
      <c r="D5396" t="str">
        <f t="shared" si="174"/>
        <v>л/с №0000000095841</v>
      </c>
      <c r="E5396" t="str">
        <f t="shared" si="175"/>
        <v>Начисление услуг 00000013555 от 31.12.2024 23:59:59</v>
      </c>
    </row>
    <row r="5397" spans="1:5" x14ac:dyDescent="0.3">
      <c r="A5397" s="148" t="s">
        <v>352</v>
      </c>
      <c r="B5397" s="148" t="s">
        <v>353</v>
      </c>
      <c r="C5397" s="149">
        <v>136.68</v>
      </c>
      <c r="D5397" t="str">
        <f t="shared" si="174"/>
        <v>Начисление услуг 00000013555 от 31.12.2024 23:59:59</v>
      </c>
      <c r="E5397" t="str">
        <f t="shared" si="175"/>
        <v>4МР/ДУ-3/ММ-75</v>
      </c>
    </row>
    <row r="5398" spans="1:5" hidden="1" x14ac:dyDescent="0.3">
      <c r="A5398" s="148" t="s">
        <v>918</v>
      </c>
      <c r="B5398" s="148"/>
      <c r="C5398" s="149">
        <v>136.68</v>
      </c>
      <c r="D5398" t="str">
        <f t="shared" si="174"/>
        <v>4МР/ДУ-3/ММ-75</v>
      </c>
      <c r="E5398" t="str">
        <f t="shared" si="175"/>
        <v>л/с №0000001155219</v>
      </c>
    </row>
    <row r="5399" spans="1:5" hidden="1" x14ac:dyDescent="0.3">
      <c r="A5399" s="150" t="s">
        <v>706</v>
      </c>
      <c r="B5399" s="150"/>
      <c r="C5399" s="149">
        <v>136.68</v>
      </c>
      <c r="D5399" t="str">
        <f t="shared" si="174"/>
        <v>л/с №0000001155219</v>
      </c>
      <c r="E5399" t="str">
        <f t="shared" si="175"/>
        <v>Начисление услуг 00000013555 от 31.12.2024 23:59:59</v>
      </c>
    </row>
    <row r="5400" spans="1:5" x14ac:dyDescent="0.3">
      <c r="A5400" s="148" t="s">
        <v>355</v>
      </c>
      <c r="B5400" s="148" t="s">
        <v>354</v>
      </c>
      <c r="C5400" s="149">
        <v>136.68</v>
      </c>
      <c r="D5400" t="str">
        <f t="shared" si="174"/>
        <v>Начисление услуг 00000013555 от 31.12.2024 23:59:59</v>
      </c>
      <c r="E5400" t="str">
        <f t="shared" si="175"/>
        <v>4МР/ДУ-3/ММ-76/Втор-1</v>
      </c>
    </row>
    <row r="5401" spans="1:5" hidden="1" x14ac:dyDescent="0.3">
      <c r="A5401" s="148" t="s">
        <v>918</v>
      </c>
      <c r="B5401" s="148"/>
      <c r="C5401" s="149">
        <v>136.68</v>
      </c>
      <c r="D5401" t="str">
        <f t="shared" si="174"/>
        <v>4МР/ДУ-3/ММ-76/Втор-1</v>
      </c>
      <c r="E5401" t="str">
        <f t="shared" si="175"/>
        <v>л/с №0000001156142</v>
      </c>
    </row>
    <row r="5402" spans="1:5" hidden="1" x14ac:dyDescent="0.3">
      <c r="A5402" s="150" t="s">
        <v>707</v>
      </c>
      <c r="B5402" s="150"/>
      <c r="C5402" s="149">
        <v>136.68</v>
      </c>
      <c r="D5402" t="str">
        <f t="shared" si="174"/>
        <v>л/с №0000001156142</v>
      </c>
      <c r="E5402" t="str">
        <f t="shared" si="175"/>
        <v>Начисление услуг 00000013555 от 31.12.2024 23:59:59</v>
      </c>
    </row>
    <row r="5403" spans="1:5" x14ac:dyDescent="0.3">
      <c r="A5403" s="148" t="s">
        <v>357</v>
      </c>
      <c r="B5403" s="148" t="s">
        <v>356</v>
      </c>
      <c r="C5403" s="149">
        <v>136.68</v>
      </c>
      <c r="D5403" t="str">
        <f t="shared" si="174"/>
        <v>Начисление услуг 00000013555 от 31.12.2024 23:59:59</v>
      </c>
      <c r="E5403" t="str">
        <f t="shared" si="175"/>
        <v>4МР/ДУ-3/ММ-77/Втор</v>
      </c>
    </row>
    <row r="5404" spans="1:5" hidden="1" x14ac:dyDescent="0.3">
      <c r="A5404" s="148" t="s">
        <v>918</v>
      </c>
      <c r="B5404" s="148"/>
      <c r="C5404" s="149">
        <v>136.68</v>
      </c>
      <c r="D5404" t="str">
        <f t="shared" si="174"/>
        <v>4МР/ДУ-3/ММ-77/Втор</v>
      </c>
      <c r="E5404" t="str">
        <f t="shared" si="175"/>
        <v>л/с №0000001159243</v>
      </c>
    </row>
    <row r="5405" spans="1:5" hidden="1" x14ac:dyDescent="0.3">
      <c r="A5405" s="150" t="s">
        <v>708</v>
      </c>
      <c r="B5405" s="150"/>
      <c r="C5405" s="149">
        <v>136.68</v>
      </c>
      <c r="D5405" t="str">
        <f t="shared" si="174"/>
        <v>л/с №0000001159243</v>
      </c>
      <c r="E5405" t="str">
        <f t="shared" si="175"/>
        <v>Начисление услуг 00000013555 от 31.12.2024 23:59:59</v>
      </c>
    </row>
    <row r="5406" spans="1:5" x14ac:dyDescent="0.3">
      <c r="A5406" s="148" t="s">
        <v>524</v>
      </c>
      <c r="B5406" s="148" t="s">
        <v>359</v>
      </c>
      <c r="C5406" s="149">
        <v>136.68</v>
      </c>
      <c r="D5406" t="str">
        <f t="shared" si="174"/>
        <v>Начисление услуг 00000013555 от 31.12.2024 23:59:59</v>
      </c>
      <c r="E5406" t="str">
        <f t="shared" si="175"/>
        <v>МР/МР4/ДУ-3/ММ-78/ВТОР1</v>
      </c>
    </row>
    <row r="5407" spans="1:5" hidden="1" x14ac:dyDescent="0.3">
      <c r="A5407" s="148" t="s">
        <v>918</v>
      </c>
      <c r="B5407" s="148"/>
      <c r="C5407" s="149">
        <v>136.68</v>
      </c>
      <c r="D5407" t="str">
        <f t="shared" si="174"/>
        <v>МР/МР4/ДУ-3/ММ-78/ВТОР1</v>
      </c>
      <c r="E5407" t="str">
        <f t="shared" si="175"/>
        <v>л/с №0000000113765</v>
      </c>
    </row>
    <row r="5408" spans="1:5" hidden="1" x14ac:dyDescent="0.3">
      <c r="A5408" s="150" t="s">
        <v>913</v>
      </c>
      <c r="B5408" s="150"/>
      <c r="C5408" s="149">
        <v>136.68</v>
      </c>
      <c r="D5408" t="str">
        <f t="shared" si="174"/>
        <v>л/с №0000000113765</v>
      </c>
      <c r="E5408" t="str">
        <f t="shared" si="175"/>
        <v>Начисление услуг 00000013555 от 31.12.2024 23:59:59</v>
      </c>
    </row>
    <row r="5409" spans="1:5" x14ac:dyDescent="0.3">
      <c r="A5409" s="148" t="s">
        <v>360</v>
      </c>
      <c r="B5409" s="148" t="s">
        <v>361</v>
      </c>
      <c r="C5409" s="149">
        <v>136.68</v>
      </c>
      <c r="D5409" t="str">
        <f t="shared" si="174"/>
        <v>Начисление услуг 00000013555 от 31.12.2024 23:59:59</v>
      </c>
      <c r="E5409" t="str">
        <f t="shared" si="175"/>
        <v>4МР/ДУ-3/ММ-79/ВТОР</v>
      </c>
    </row>
    <row r="5410" spans="1:5" hidden="1" x14ac:dyDescent="0.3">
      <c r="A5410" s="148" t="s">
        <v>918</v>
      </c>
      <c r="B5410" s="148"/>
      <c r="C5410" s="149">
        <v>136.68</v>
      </c>
      <c r="D5410" t="str">
        <f t="shared" si="174"/>
        <v>4МР/ДУ-3/ММ-79/ВТОР</v>
      </c>
      <c r="E5410" t="str">
        <f t="shared" si="175"/>
        <v>л/с №0000000090694</v>
      </c>
    </row>
    <row r="5411" spans="1:5" hidden="1" x14ac:dyDescent="0.3">
      <c r="A5411" s="150" t="s">
        <v>710</v>
      </c>
      <c r="B5411" s="150"/>
      <c r="C5411" s="149">
        <v>136.68</v>
      </c>
      <c r="D5411" t="str">
        <f t="shared" si="174"/>
        <v>л/с №0000000090694</v>
      </c>
      <c r="E5411" t="str">
        <f t="shared" si="175"/>
        <v>Начисление услуг 00000013555 от 31.12.2024 23:59:59</v>
      </c>
    </row>
    <row r="5412" spans="1:5" x14ac:dyDescent="0.3">
      <c r="A5412" s="148" t="s">
        <v>362</v>
      </c>
      <c r="B5412" s="148" t="s">
        <v>363</v>
      </c>
      <c r="C5412" s="149">
        <v>136.68</v>
      </c>
      <c r="D5412" t="str">
        <f t="shared" si="174"/>
        <v>Начисление услуг 00000013555 от 31.12.2024 23:59:59</v>
      </c>
      <c r="E5412" t="str">
        <f t="shared" si="175"/>
        <v>4МР/ДУ-3/ММ-08</v>
      </c>
    </row>
    <row r="5413" spans="1:5" hidden="1" x14ac:dyDescent="0.3">
      <c r="A5413" s="148" t="s">
        <v>918</v>
      </c>
      <c r="B5413" s="148"/>
      <c r="C5413" s="149">
        <v>136.68</v>
      </c>
      <c r="D5413" t="str">
        <f t="shared" si="174"/>
        <v>4МР/ДУ-3/ММ-08</v>
      </c>
      <c r="E5413" t="str">
        <f t="shared" si="175"/>
        <v>л/с №0000000092059</v>
      </c>
    </row>
    <row r="5414" spans="1:5" hidden="1" x14ac:dyDescent="0.3">
      <c r="A5414" s="150" t="s">
        <v>711</v>
      </c>
      <c r="B5414" s="150"/>
      <c r="C5414" s="149">
        <v>136.68</v>
      </c>
      <c r="D5414" t="str">
        <f t="shared" si="174"/>
        <v>л/с №0000000092059</v>
      </c>
      <c r="E5414" t="str">
        <f t="shared" si="175"/>
        <v>Начисление услуг 00000013555 от 31.12.2024 23:59:59</v>
      </c>
    </row>
    <row r="5415" spans="1:5" x14ac:dyDescent="0.3">
      <c r="A5415" s="148" t="s">
        <v>364</v>
      </c>
      <c r="B5415" s="148" t="s">
        <v>365</v>
      </c>
      <c r="C5415" s="149">
        <v>136.68</v>
      </c>
      <c r="D5415" t="str">
        <f t="shared" si="174"/>
        <v>Начисление услуг 00000013555 от 31.12.2024 23:59:59</v>
      </c>
      <c r="E5415" t="str">
        <f t="shared" si="175"/>
        <v>4МР/ДУ-3/ММ-80</v>
      </c>
    </row>
    <row r="5416" spans="1:5" hidden="1" x14ac:dyDescent="0.3">
      <c r="A5416" s="148" t="s">
        <v>918</v>
      </c>
      <c r="B5416" s="148"/>
      <c r="C5416" s="149">
        <v>136.68</v>
      </c>
      <c r="D5416" t="str">
        <f t="shared" si="174"/>
        <v>4МР/ДУ-3/ММ-80</v>
      </c>
      <c r="E5416" t="str">
        <f t="shared" si="175"/>
        <v>л/с №0000000092183</v>
      </c>
    </row>
    <row r="5417" spans="1:5" hidden="1" x14ac:dyDescent="0.3">
      <c r="A5417" s="150" t="s">
        <v>712</v>
      </c>
      <c r="B5417" s="150"/>
      <c r="C5417" s="149">
        <v>136.68</v>
      </c>
      <c r="D5417" t="str">
        <f t="shared" si="174"/>
        <v>л/с №0000000092183</v>
      </c>
      <c r="E5417" t="str">
        <f t="shared" si="175"/>
        <v>Начисление услуг 00000013555 от 31.12.2024 23:59:59</v>
      </c>
    </row>
    <row r="5418" spans="1:5" x14ac:dyDescent="0.3">
      <c r="A5418" s="148" t="s">
        <v>366</v>
      </c>
      <c r="B5418" s="148" t="s">
        <v>367</v>
      </c>
      <c r="C5418" s="149">
        <v>136.68</v>
      </c>
      <c r="D5418" t="str">
        <f t="shared" si="174"/>
        <v>Начисление услуг 00000013555 от 31.12.2024 23:59:59</v>
      </c>
      <c r="E5418" t="str">
        <f t="shared" si="175"/>
        <v>4МР/ДУ-3/ММ-81</v>
      </c>
    </row>
    <row r="5419" spans="1:5" hidden="1" x14ac:dyDescent="0.3">
      <c r="A5419" s="148" t="s">
        <v>918</v>
      </c>
      <c r="B5419" s="148"/>
      <c r="C5419" s="149">
        <v>136.68</v>
      </c>
      <c r="D5419" t="str">
        <f t="shared" si="174"/>
        <v>4МР/ДУ-3/ММ-81</v>
      </c>
      <c r="E5419" t="str">
        <f t="shared" si="175"/>
        <v>л/с №0000000092447</v>
      </c>
    </row>
    <row r="5420" spans="1:5" hidden="1" x14ac:dyDescent="0.3">
      <c r="A5420" s="150" t="s">
        <v>713</v>
      </c>
      <c r="B5420" s="150"/>
      <c r="C5420" s="149">
        <v>136.68</v>
      </c>
      <c r="D5420" t="str">
        <f t="shared" si="174"/>
        <v>л/с №0000000092447</v>
      </c>
      <c r="E5420" t="str">
        <f t="shared" si="175"/>
        <v>Начисление услуг 00000013555 от 31.12.2024 23:59:59</v>
      </c>
    </row>
    <row r="5421" spans="1:5" x14ac:dyDescent="0.3">
      <c r="A5421" s="148" t="s">
        <v>368</v>
      </c>
      <c r="B5421" s="148" t="s">
        <v>369</v>
      </c>
      <c r="C5421" s="149">
        <v>136.68</v>
      </c>
      <c r="D5421" t="str">
        <f t="shared" si="174"/>
        <v>Начисление услуг 00000013555 от 31.12.2024 23:59:59</v>
      </c>
      <c r="E5421" t="str">
        <f t="shared" si="175"/>
        <v>4МР/ДУ-3/ММ-82</v>
      </c>
    </row>
    <row r="5422" spans="1:5" hidden="1" x14ac:dyDescent="0.3">
      <c r="A5422" s="148" t="s">
        <v>918</v>
      </c>
      <c r="B5422" s="148"/>
      <c r="C5422" s="149">
        <v>136.68</v>
      </c>
      <c r="D5422" t="str">
        <f t="shared" si="174"/>
        <v>4МР/ДУ-3/ММ-82</v>
      </c>
      <c r="E5422" t="str">
        <f t="shared" si="175"/>
        <v>л/с №0000000104285</v>
      </c>
    </row>
    <row r="5423" spans="1:5" hidden="1" x14ac:dyDescent="0.3">
      <c r="A5423" s="150" t="s">
        <v>714</v>
      </c>
      <c r="B5423" s="150"/>
      <c r="C5423" s="149">
        <v>136.68</v>
      </c>
      <c r="D5423" t="str">
        <f t="shared" si="174"/>
        <v>л/с №0000000104285</v>
      </c>
      <c r="E5423" t="str">
        <f t="shared" si="175"/>
        <v>Начисление услуг 00000013555 от 31.12.2024 23:59:59</v>
      </c>
    </row>
    <row r="5424" spans="1:5" x14ac:dyDescent="0.3">
      <c r="A5424" s="148" t="s">
        <v>370</v>
      </c>
      <c r="B5424" s="148" t="s">
        <v>371</v>
      </c>
      <c r="C5424" s="149">
        <v>136.68</v>
      </c>
      <c r="D5424" t="str">
        <f t="shared" si="174"/>
        <v>Начисление услуг 00000013555 от 31.12.2024 23:59:59</v>
      </c>
      <c r="E5424" t="str">
        <f t="shared" si="175"/>
        <v>4МР/ДУ-3/ММ-83</v>
      </c>
    </row>
    <row r="5425" spans="1:5" hidden="1" x14ac:dyDescent="0.3">
      <c r="A5425" s="148" t="s">
        <v>918</v>
      </c>
      <c r="B5425" s="148"/>
      <c r="C5425" s="149">
        <v>136.68</v>
      </c>
      <c r="D5425" t="str">
        <f t="shared" si="174"/>
        <v>4МР/ДУ-3/ММ-83</v>
      </c>
      <c r="E5425" t="str">
        <f t="shared" si="175"/>
        <v>л/с №0000000089532</v>
      </c>
    </row>
    <row r="5426" spans="1:5" hidden="1" x14ac:dyDescent="0.3">
      <c r="A5426" s="150" t="s">
        <v>715</v>
      </c>
      <c r="B5426" s="150"/>
      <c r="C5426" s="149">
        <v>136.68</v>
      </c>
      <c r="D5426" t="str">
        <f t="shared" si="174"/>
        <v>л/с №0000000089532</v>
      </c>
      <c r="E5426" t="str">
        <f t="shared" si="175"/>
        <v>Начисление услуг 00000013555 от 31.12.2024 23:59:59</v>
      </c>
    </row>
    <row r="5427" spans="1:5" x14ac:dyDescent="0.3">
      <c r="A5427" s="148" t="s">
        <v>372</v>
      </c>
      <c r="B5427" s="148" t="s">
        <v>373</v>
      </c>
      <c r="C5427" s="149">
        <v>136.68</v>
      </c>
      <c r="D5427" t="str">
        <f t="shared" si="174"/>
        <v>Начисление услуг 00000013555 от 31.12.2024 23:59:59</v>
      </c>
      <c r="E5427" t="str">
        <f t="shared" si="175"/>
        <v>4МР/ДУ-3/ММ-84</v>
      </c>
    </row>
    <row r="5428" spans="1:5" hidden="1" x14ac:dyDescent="0.3">
      <c r="A5428" s="148" t="s">
        <v>918</v>
      </c>
      <c r="B5428" s="148"/>
      <c r="C5428" s="149">
        <v>136.68</v>
      </c>
      <c r="D5428" t="str">
        <f t="shared" si="174"/>
        <v>4МР/ДУ-3/ММ-84</v>
      </c>
      <c r="E5428" t="str">
        <f t="shared" si="175"/>
        <v>л/с №0000000090503</v>
      </c>
    </row>
    <row r="5429" spans="1:5" hidden="1" x14ac:dyDescent="0.3">
      <c r="A5429" s="150" t="s">
        <v>716</v>
      </c>
      <c r="B5429" s="150"/>
      <c r="C5429" s="149">
        <v>136.68</v>
      </c>
      <c r="D5429" t="str">
        <f t="shared" si="174"/>
        <v>л/с №0000000090503</v>
      </c>
      <c r="E5429" t="str">
        <f t="shared" si="175"/>
        <v>Начисление услуг 00000013555 от 31.12.2024 23:59:59</v>
      </c>
    </row>
    <row r="5430" spans="1:5" x14ac:dyDescent="0.3">
      <c r="A5430" s="148" t="s">
        <v>374</v>
      </c>
      <c r="B5430" s="148" t="s">
        <v>375</v>
      </c>
      <c r="C5430" s="149">
        <v>136.68</v>
      </c>
      <c r="D5430" t="str">
        <f t="shared" si="174"/>
        <v>Начисление услуг 00000013555 от 31.12.2024 23:59:59</v>
      </c>
      <c r="E5430" t="str">
        <f t="shared" si="175"/>
        <v>4МР/ДУ-3/ММ-85</v>
      </c>
    </row>
    <row r="5431" spans="1:5" hidden="1" x14ac:dyDescent="0.3">
      <c r="A5431" s="148" t="s">
        <v>918</v>
      </c>
      <c r="B5431" s="148"/>
      <c r="C5431" s="149">
        <v>136.68</v>
      </c>
      <c r="D5431" t="str">
        <f t="shared" si="174"/>
        <v>4МР/ДУ-3/ММ-85</v>
      </c>
      <c r="E5431" t="str">
        <f t="shared" si="175"/>
        <v>л/с №0000000090504</v>
      </c>
    </row>
    <row r="5432" spans="1:5" hidden="1" x14ac:dyDescent="0.3">
      <c r="A5432" s="150" t="s">
        <v>717</v>
      </c>
      <c r="B5432" s="150"/>
      <c r="C5432" s="149">
        <v>136.68</v>
      </c>
      <c r="D5432" t="str">
        <f t="shared" si="174"/>
        <v>л/с №0000000090504</v>
      </c>
      <c r="E5432" t="str">
        <f t="shared" si="175"/>
        <v>Начисление услуг 00000013555 от 31.12.2024 23:59:59</v>
      </c>
    </row>
    <row r="5433" spans="1:5" x14ac:dyDescent="0.3">
      <c r="A5433" s="148" t="s">
        <v>376</v>
      </c>
      <c r="B5433" s="148" t="s">
        <v>377</v>
      </c>
      <c r="C5433" s="149">
        <v>136.68</v>
      </c>
      <c r="D5433" t="str">
        <f t="shared" si="174"/>
        <v>Начисление услуг 00000013555 от 31.12.2024 23:59:59</v>
      </c>
      <c r="E5433" t="str">
        <f t="shared" si="175"/>
        <v>4МР/ДУ-3/ММ-86</v>
      </c>
    </row>
    <row r="5434" spans="1:5" hidden="1" x14ac:dyDescent="0.3">
      <c r="A5434" s="148" t="s">
        <v>918</v>
      </c>
      <c r="B5434" s="148"/>
      <c r="C5434" s="149">
        <v>136.68</v>
      </c>
      <c r="D5434" t="str">
        <f t="shared" si="174"/>
        <v>4МР/ДУ-3/ММ-86</v>
      </c>
      <c r="E5434" t="str">
        <f t="shared" si="175"/>
        <v>л/с №0000000089533</v>
      </c>
    </row>
    <row r="5435" spans="1:5" hidden="1" x14ac:dyDescent="0.3">
      <c r="A5435" s="150" t="s">
        <v>718</v>
      </c>
      <c r="B5435" s="150"/>
      <c r="C5435" s="149">
        <v>136.68</v>
      </c>
      <c r="D5435" t="str">
        <f t="shared" si="174"/>
        <v>л/с №0000000089533</v>
      </c>
      <c r="E5435" t="str">
        <f t="shared" si="175"/>
        <v>Начисление услуг 00000013555 от 31.12.2024 23:59:59</v>
      </c>
    </row>
    <row r="5436" spans="1:5" x14ac:dyDescent="0.3">
      <c r="A5436" s="148" t="s">
        <v>378</v>
      </c>
      <c r="B5436" s="148" t="s">
        <v>379</v>
      </c>
      <c r="C5436" s="149">
        <v>136.68</v>
      </c>
      <c r="D5436" t="str">
        <f t="shared" si="174"/>
        <v>Начисление услуг 00000013555 от 31.12.2024 23:59:59</v>
      </c>
      <c r="E5436" t="str">
        <f t="shared" si="175"/>
        <v>4МР/ДУ-3/ММ-87</v>
      </c>
    </row>
    <row r="5437" spans="1:5" hidden="1" x14ac:dyDescent="0.3">
      <c r="A5437" s="148" t="s">
        <v>918</v>
      </c>
      <c r="B5437" s="148"/>
      <c r="C5437" s="149">
        <v>136.68</v>
      </c>
      <c r="D5437" t="str">
        <f t="shared" si="174"/>
        <v>4МР/ДУ-3/ММ-87</v>
      </c>
      <c r="E5437" t="str">
        <f t="shared" si="175"/>
        <v>л/с №0000000130348</v>
      </c>
    </row>
    <row r="5438" spans="1:5" hidden="1" x14ac:dyDescent="0.3">
      <c r="A5438" s="150" t="s">
        <v>719</v>
      </c>
      <c r="B5438" s="150"/>
      <c r="C5438" s="149">
        <v>136.68</v>
      </c>
      <c r="D5438" t="str">
        <f t="shared" ref="D5438:D5501" si="176">A5439</f>
        <v>л/с №0000000130348</v>
      </c>
      <c r="E5438" t="str">
        <f t="shared" ref="E5438:E5501" si="177">A5440</f>
        <v>Начисление услуг 00000013555 от 31.12.2024 23:59:59</v>
      </c>
    </row>
    <row r="5439" spans="1:5" x14ac:dyDescent="0.3">
      <c r="A5439" s="148" t="s">
        <v>380</v>
      </c>
      <c r="B5439" s="148" t="s">
        <v>381</v>
      </c>
      <c r="C5439" s="149">
        <v>136.68</v>
      </c>
      <c r="D5439" t="str">
        <f t="shared" si="176"/>
        <v>Начисление услуг 00000013555 от 31.12.2024 23:59:59</v>
      </c>
      <c r="E5439" t="str">
        <f t="shared" si="177"/>
        <v>МР/ДУ-3/ММ-88</v>
      </c>
    </row>
    <row r="5440" spans="1:5" hidden="1" x14ac:dyDescent="0.3">
      <c r="A5440" s="148" t="s">
        <v>918</v>
      </c>
      <c r="B5440" s="148"/>
      <c r="C5440" s="149">
        <v>136.68</v>
      </c>
      <c r="D5440" t="str">
        <f t="shared" si="176"/>
        <v>МР/ДУ-3/ММ-88</v>
      </c>
      <c r="E5440" t="str">
        <f t="shared" si="177"/>
        <v>л/с №0000000092365</v>
      </c>
    </row>
    <row r="5441" spans="1:5" hidden="1" x14ac:dyDescent="0.3">
      <c r="A5441" s="150" t="s">
        <v>720</v>
      </c>
      <c r="B5441" s="150"/>
      <c r="C5441" s="149">
        <v>136.68</v>
      </c>
      <c r="D5441" t="str">
        <f t="shared" si="176"/>
        <v>л/с №0000000092365</v>
      </c>
      <c r="E5441" t="str">
        <f t="shared" si="177"/>
        <v>Начисление услуг 00000013555 от 31.12.2024 23:59:59</v>
      </c>
    </row>
    <row r="5442" spans="1:5" x14ac:dyDescent="0.3">
      <c r="A5442" s="148" t="s">
        <v>382</v>
      </c>
      <c r="B5442" s="148" t="s">
        <v>383</v>
      </c>
      <c r="C5442" s="149">
        <v>136.68</v>
      </c>
      <c r="D5442" t="str">
        <f t="shared" si="176"/>
        <v>Начисление услуг 00000013555 от 31.12.2024 23:59:59</v>
      </c>
      <c r="E5442" t="str">
        <f t="shared" si="177"/>
        <v>4МР/ДУ-3/ММ-89</v>
      </c>
    </row>
    <row r="5443" spans="1:5" hidden="1" x14ac:dyDescent="0.3">
      <c r="A5443" s="148" t="s">
        <v>918</v>
      </c>
      <c r="B5443" s="148"/>
      <c r="C5443" s="149">
        <v>136.68</v>
      </c>
      <c r="D5443" t="str">
        <f t="shared" si="176"/>
        <v>4МР/ДУ-3/ММ-89</v>
      </c>
      <c r="E5443" t="str">
        <f t="shared" si="177"/>
        <v>л/с №0000000089486</v>
      </c>
    </row>
    <row r="5444" spans="1:5" hidden="1" x14ac:dyDescent="0.3">
      <c r="A5444" s="150" t="s">
        <v>721</v>
      </c>
      <c r="B5444" s="150"/>
      <c r="C5444" s="149">
        <v>136.68</v>
      </c>
      <c r="D5444" t="str">
        <f t="shared" si="176"/>
        <v>л/с №0000000089486</v>
      </c>
      <c r="E5444" t="str">
        <f t="shared" si="177"/>
        <v>Начисление услуг 00000013555 от 31.12.2024 23:59:59</v>
      </c>
    </row>
    <row r="5445" spans="1:5" x14ac:dyDescent="0.3">
      <c r="A5445" s="148" t="s">
        <v>384</v>
      </c>
      <c r="B5445" s="148" t="s">
        <v>385</v>
      </c>
      <c r="C5445" s="149">
        <v>136.68</v>
      </c>
      <c r="D5445" t="str">
        <f t="shared" si="176"/>
        <v>Начисление услуг 00000013555 от 31.12.2024 23:59:59</v>
      </c>
      <c r="E5445" t="str">
        <f t="shared" si="177"/>
        <v>4МР/ДУ-3/ММ-09</v>
      </c>
    </row>
    <row r="5446" spans="1:5" hidden="1" x14ac:dyDescent="0.3">
      <c r="A5446" s="148" t="s">
        <v>918</v>
      </c>
      <c r="B5446" s="148"/>
      <c r="C5446" s="149">
        <v>136.68</v>
      </c>
      <c r="D5446" t="str">
        <f t="shared" si="176"/>
        <v>4МР/ДУ-3/ММ-09</v>
      </c>
      <c r="E5446" t="str">
        <f t="shared" si="177"/>
        <v>л/с №0000000089534</v>
      </c>
    </row>
    <row r="5447" spans="1:5" hidden="1" x14ac:dyDescent="0.3">
      <c r="A5447" s="150" t="s">
        <v>722</v>
      </c>
      <c r="B5447" s="150"/>
      <c r="C5447" s="149">
        <v>136.68</v>
      </c>
      <c r="D5447" t="str">
        <f t="shared" si="176"/>
        <v>л/с №0000000089534</v>
      </c>
      <c r="E5447" t="str">
        <f t="shared" si="177"/>
        <v>Начисление услуг 00000013555 от 31.12.2024 23:59:59</v>
      </c>
    </row>
    <row r="5448" spans="1:5" x14ac:dyDescent="0.3">
      <c r="A5448" s="148" t="s">
        <v>386</v>
      </c>
      <c r="B5448" s="148" t="s">
        <v>387</v>
      </c>
      <c r="C5448" s="149">
        <v>136.68</v>
      </c>
      <c r="D5448" t="str">
        <f t="shared" si="176"/>
        <v>Начисление услуг 00000013555 от 31.12.2024 23:59:59</v>
      </c>
      <c r="E5448" t="str">
        <f t="shared" si="177"/>
        <v>4МР/ДУ-3/ММ-90</v>
      </c>
    </row>
    <row r="5449" spans="1:5" hidden="1" x14ac:dyDescent="0.3">
      <c r="A5449" s="148" t="s">
        <v>918</v>
      </c>
      <c r="B5449" s="148"/>
      <c r="C5449" s="149">
        <v>136.68</v>
      </c>
      <c r="D5449" t="str">
        <f t="shared" si="176"/>
        <v>4МР/ДУ-3/ММ-90</v>
      </c>
      <c r="E5449" t="str">
        <f t="shared" si="177"/>
        <v>л/с №0000000147063</v>
      </c>
    </row>
    <row r="5450" spans="1:5" hidden="1" x14ac:dyDescent="0.3">
      <c r="A5450" s="150" t="s">
        <v>723</v>
      </c>
      <c r="B5450" s="150"/>
      <c r="C5450" s="149">
        <v>136.68</v>
      </c>
      <c r="D5450" t="str">
        <f t="shared" si="176"/>
        <v>л/с №0000000147063</v>
      </c>
      <c r="E5450" t="str">
        <f t="shared" si="177"/>
        <v>Начисление услуг 00000013555 от 31.12.2024 23:59:59</v>
      </c>
    </row>
    <row r="5451" spans="1:5" x14ac:dyDescent="0.3">
      <c r="A5451" s="148" t="s">
        <v>388</v>
      </c>
      <c r="B5451" s="148" t="s">
        <v>389</v>
      </c>
      <c r="C5451" s="149">
        <v>136.68</v>
      </c>
      <c r="D5451" t="str">
        <f t="shared" si="176"/>
        <v>Начисление услуг 00000013555 от 31.12.2024 23:59:59</v>
      </c>
      <c r="E5451" t="str">
        <f t="shared" si="177"/>
        <v>4МР/ДУ-3/ММ-91/ВТОР</v>
      </c>
    </row>
    <row r="5452" spans="1:5" hidden="1" x14ac:dyDescent="0.3">
      <c r="A5452" s="148" t="s">
        <v>918</v>
      </c>
      <c r="B5452" s="148"/>
      <c r="C5452" s="149">
        <v>136.68</v>
      </c>
      <c r="D5452" t="str">
        <f t="shared" si="176"/>
        <v>4МР/ДУ-3/ММ-91/ВТОР</v>
      </c>
      <c r="E5452" t="str">
        <f t="shared" si="177"/>
        <v>л/с №0000000089535</v>
      </c>
    </row>
    <row r="5453" spans="1:5" hidden="1" x14ac:dyDescent="0.3">
      <c r="A5453" s="150" t="s">
        <v>724</v>
      </c>
      <c r="B5453" s="150"/>
      <c r="C5453" s="149">
        <v>136.68</v>
      </c>
      <c r="D5453" t="str">
        <f t="shared" si="176"/>
        <v>л/с №0000000089535</v>
      </c>
      <c r="E5453" t="str">
        <f t="shared" si="177"/>
        <v>Начисление услуг 00000013555 от 31.12.2024 23:59:59</v>
      </c>
    </row>
    <row r="5454" spans="1:5" x14ac:dyDescent="0.3">
      <c r="A5454" s="148" t="s">
        <v>390</v>
      </c>
      <c r="B5454" s="148" t="s">
        <v>391</v>
      </c>
      <c r="C5454" s="149">
        <v>136.68</v>
      </c>
      <c r="D5454" t="str">
        <f t="shared" si="176"/>
        <v>Начисление услуг 00000013555 от 31.12.2024 23:59:59</v>
      </c>
      <c r="E5454" t="str">
        <f t="shared" si="177"/>
        <v>4МР/ДУ-3/ММ-92</v>
      </c>
    </row>
    <row r="5455" spans="1:5" hidden="1" x14ac:dyDescent="0.3">
      <c r="A5455" s="148" t="s">
        <v>918</v>
      </c>
      <c r="B5455" s="148"/>
      <c r="C5455" s="149">
        <v>136.68</v>
      </c>
      <c r="D5455" t="str">
        <f t="shared" si="176"/>
        <v>4МР/ДУ-3/ММ-92</v>
      </c>
      <c r="E5455" t="str">
        <f t="shared" si="177"/>
        <v>л/с №0000000089536</v>
      </c>
    </row>
    <row r="5456" spans="1:5" hidden="1" x14ac:dyDescent="0.3">
      <c r="A5456" s="150" t="s">
        <v>725</v>
      </c>
      <c r="B5456" s="150"/>
      <c r="C5456" s="149">
        <v>136.68</v>
      </c>
      <c r="D5456" t="str">
        <f t="shared" si="176"/>
        <v>л/с №0000000089536</v>
      </c>
      <c r="E5456" t="str">
        <f t="shared" si="177"/>
        <v>Начисление услуг 00000013555 от 31.12.2024 23:59:59</v>
      </c>
    </row>
    <row r="5457" spans="1:5" x14ac:dyDescent="0.3">
      <c r="A5457" s="148" t="s">
        <v>392</v>
      </c>
      <c r="B5457" s="148" t="s">
        <v>393</v>
      </c>
      <c r="C5457" s="149">
        <v>136.68</v>
      </c>
      <c r="D5457" t="str">
        <f t="shared" si="176"/>
        <v>Начисление услуг 00000013555 от 31.12.2024 23:59:59</v>
      </c>
      <c r="E5457" t="str">
        <f t="shared" si="177"/>
        <v>4МР/ДУ-3/ММ-93</v>
      </c>
    </row>
    <row r="5458" spans="1:5" hidden="1" x14ac:dyDescent="0.3">
      <c r="A5458" s="148" t="s">
        <v>918</v>
      </c>
      <c r="B5458" s="148"/>
      <c r="C5458" s="149">
        <v>136.68</v>
      </c>
      <c r="D5458" t="str">
        <f t="shared" si="176"/>
        <v>4МР/ДУ-3/ММ-93</v>
      </c>
      <c r="E5458" t="str">
        <f t="shared" si="177"/>
        <v>л/с №0000000104546</v>
      </c>
    </row>
    <row r="5459" spans="1:5" hidden="1" x14ac:dyDescent="0.3">
      <c r="A5459" s="150" t="s">
        <v>726</v>
      </c>
      <c r="B5459" s="150"/>
      <c r="C5459" s="149">
        <v>136.68</v>
      </c>
      <c r="D5459" t="str">
        <f t="shared" si="176"/>
        <v>л/с №0000000104546</v>
      </c>
      <c r="E5459" t="str">
        <f t="shared" si="177"/>
        <v>Начисление услуг 00000013555 от 31.12.2024 23:59:59</v>
      </c>
    </row>
    <row r="5460" spans="1:5" x14ac:dyDescent="0.3">
      <c r="A5460" s="148" t="s">
        <v>394</v>
      </c>
      <c r="B5460" s="148" t="s">
        <v>395</v>
      </c>
      <c r="C5460" s="149">
        <v>136.68</v>
      </c>
      <c r="D5460" t="str">
        <f t="shared" si="176"/>
        <v>Начисление услуг 00000013555 от 31.12.2024 23:59:59</v>
      </c>
      <c r="E5460" t="str">
        <f t="shared" si="177"/>
        <v>4МР/ДУ-3/ММ-94</v>
      </c>
    </row>
    <row r="5461" spans="1:5" hidden="1" x14ac:dyDescent="0.3">
      <c r="A5461" s="148" t="s">
        <v>918</v>
      </c>
      <c r="B5461" s="148"/>
      <c r="C5461" s="149">
        <v>136.68</v>
      </c>
      <c r="D5461" t="str">
        <f t="shared" si="176"/>
        <v>4МР/ДУ-3/ММ-94</v>
      </c>
      <c r="E5461" t="str">
        <f t="shared" si="177"/>
        <v>л/с №0000000095977</v>
      </c>
    </row>
    <row r="5462" spans="1:5" hidden="1" x14ac:dyDescent="0.3">
      <c r="A5462" s="150" t="s">
        <v>727</v>
      </c>
      <c r="B5462" s="150"/>
      <c r="C5462" s="149">
        <v>136.68</v>
      </c>
      <c r="D5462" t="str">
        <f t="shared" si="176"/>
        <v>л/с №0000000095977</v>
      </c>
      <c r="E5462" t="str">
        <f t="shared" si="177"/>
        <v>Начисление услуг 00000013555 от 31.12.2024 23:59:59</v>
      </c>
    </row>
    <row r="5463" spans="1:5" x14ac:dyDescent="0.3">
      <c r="A5463" s="148" t="s">
        <v>396</v>
      </c>
      <c r="B5463" s="148" t="s">
        <v>397</v>
      </c>
      <c r="C5463" s="149">
        <v>136.68</v>
      </c>
      <c r="D5463" t="str">
        <f t="shared" si="176"/>
        <v>Начисление услуг 00000013555 от 31.12.2024 23:59:59</v>
      </c>
      <c r="E5463" t="str">
        <f t="shared" si="177"/>
        <v>4МР/ДУ-3/ММ-95/ВТОР</v>
      </c>
    </row>
    <row r="5464" spans="1:5" hidden="1" x14ac:dyDescent="0.3">
      <c r="A5464" s="148" t="s">
        <v>918</v>
      </c>
      <c r="B5464" s="148"/>
      <c r="C5464" s="149">
        <v>136.68</v>
      </c>
      <c r="D5464" t="str">
        <f t="shared" si="176"/>
        <v>4МР/ДУ-3/ММ-95/ВТОР</v>
      </c>
      <c r="E5464" t="str">
        <f t="shared" si="177"/>
        <v>л/с №0000000093924</v>
      </c>
    </row>
    <row r="5465" spans="1:5" hidden="1" x14ac:dyDescent="0.3">
      <c r="A5465" s="150" t="s">
        <v>728</v>
      </c>
      <c r="B5465" s="150"/>
      <c r="C5465" s="149">
        <v>136.68</v>
      </c>
      <c r="D5465" t="str">
        <f t="shared" si="176"/>
        <v>л/с №0000000093924</v>
      </c>
      <c r="E5465" t="str">
        <f t="shared" si="177"/>
        <v>Начисление услуг 00000013555 от 31.12.2024 23:59:59</v>
      </c>
    </row>
    <row r="5466" spans="1:5" x14ac:dyDescent="0.3">
      <c r="A5466" s="148" t="s">
        <v>398</v>
      </c>
      <c r="B5466" s="148" t="s">
        <v>399</v>
      </c>
      <c r="C5466" s="149">
        <v>34.94</v>
      </c>
      <c r="D5466" t="str">
        <f t="shared" si="176"/>
        <v>Начисление услуг 00000013555 от 31.12.2024 23:59:59</v>
      </c>
      <c r="E5466" t="str">
        <f t="shared" si="177"/>
        <v>4МР/ДУ-3/КЛ-10</v>
      </c>
    </row>
    <row r="5467" spans="1:5" hidden="1" x14ac:dyDescent="0.3">
      <c r="A5467" s="148" t="s">
        <v>918</v>
      </c>
      <c r="B5467" s="148"/>
      <c r="C5467" s="149">
        <v>34.94</v>
      </c>
      <c r="D5467" t="str">
        <f t="shared" si="176"/>
        <v>4МР/ДУ-3/КЛ-10</v>
      </c>
      <c r="E5467" t="str">
        <f t="shared" si="177"/>
        <v>л/с №0000000093925</v>
      </c>
    </row>
    <row r="5468" spans="1:5" hidden="1" x14ac:dyDescent="0.3">
      <c r="A5468" s="150" t="s">
        <v>729</v>
      </c>
      <c r="B5468" s="150"/>
      <c r="C5468" s="149">
        <v>34.94</v>
      </c>
      <c r="D5468" t="str">
        <f t="shared" si="176"/>
        <v>л/с №0000000093925</v>
      </c>
      <c r="E5468" t="str">
        <f t="shared" si="177"/>
        <v>Начисление услуг 00000013555 от 31.12.2024 23:59:59</v>
      </c>
    </row>
    <row r="5469" spans="1:5" x14ac:dyDescent="0.3">
      <c r="A5469" s="148" t="s">
        <v>400</v>
      </c>
      <c r="B5469" s="148" t="s">
        <v>401</v>
      </c>
      <c r="C5469" s="149">
        <v>34.94</v>
      </c>
      <c r="D5469" t="str">
        <f t="shared" si="176"/>
        <v>Начисление услуг 00000013555 от 31.12.2024 23:59:59</v>
      </c>
      <c r="E5469" t="str">
        <f t="shared" si="177"/>
        <v>4МР/ДУ-3/КЛ-11</v>
      </c>
    </row>
    <row r="5470" spans="1:5" hidden="1" x14ac:dyDescent="0.3">
      <c r="A5470" s="148" t="s">
        <v>918</v>
      </c>
      <c r="B5470" s="148"/>
      <c r="C5470" s="149">
        <v>34.94</v>
      </c>
      <c r="D5470" t="str">
        <f t="shared" si="176"/>
        <v>4МР/ДУ-3/КЛ-11</v>
      </c>
      <c r="E5470" t="str">
        <f t="shared" si="177"/>
        <v>л/с №0000000093705</v>
      </c>
    </row>
    <row r="5471" spans="1:5" hidden="1" x14ac:dyDescent="0.3">
      <c r="A5471" s="150" t="s">
        <v>730</v>
      </c>
      <c r="B5471" s="150"/>
      <c r="C5471" s="149">
        <v>34.94</v>
      </c>
      <c r="D5471" t="str">
        <f t="shared" si="176"/>
        <v>л/с №0000000093705</v>
      </c>
      <c r="E5471" t="str">
        <f t="shared" si="177"/>
        <v>Начисление услуг 00000013555 от 31.12.2024 23:59:59</v>
      </c>
    </row>
    <row r="5472" spans="1:5" x14ac:dyDescent="0.3">
      <c r="A5472" s="148" t="s">
        <v>402</v>
      </c>
      <c r="B5472" s="148" t="s">
        <v>403</v>
      </c>
      <c r="C5472" s="149">
        <v>34.94</v>
      </c>
      <c r="D5472" t="str">
        <f t="shared" si="176"/>
        <v>Начисление услуг 00000013555 от 31.12.2024 23:59:59</v>
      </c>
      <c r="E5472" t="str">
        <f t="shared" si="177"/>
        <v>4МР/ДУ-3/КЛ-12</v>
      </c>
    </row>
    <row r="5473" spans="1:5" hidden="1" x14ac:dyDescent="0.3">
      <c r="A5473" s="148" t="s">
        <v>918</v>
      </c>
      <c r="B5473" s="148"/>
      <c r="C5473" s="149">
        <v>34.94</v>
      </c>
      <c r="D5473" t="str">
        <f t="shared" si="176"/>
        <v>4МР/ДУ-3/КЛ-12</v>
      </c>
      <c r="E5473" t="str">
        <f t="shared" si="177"/>
        <v>л/с №0000000094407</v>
      </c>
    </row>
    <row r="5474" spans="1:5" hidden="1" x14ac:dyDescent="0.3">
      <c r="A5474" s="150" t="s">
        <v>731</v>
      </c>
      <c r="B5474" s="150"/>
      <c r="C5474" s="149">
        <v>34.94</v>
      </c>
      <c r="D5474" t="str">
        <f t="shared" si="176"/>
        <v>л/с №0000000094407</v>
      </c>
      <c r="E5474" t="str">
        <f t="shared" si="177"/>
        <v>Начисление услуг 00000013555 от 31.12.2024 23:59:59</v>
      </c>
    </row>
    <row r="5475" spans="1:5" x14ac:dyDescent="0.3">
      <c r="A5475" s="148" t="s">
        <v>404</v>
      </c>
      <c r="B5475" s="148" t="s">
        <v>405</v>
      </c>
      <c r="C5475" s="149">
        <v>34.94</v>
      </c>
      <c r="D5475" t="str">
        <f t="shared" si="176"/>
        <v>Начисление услуг 00000013555 от 31.12.2024 23:59:59</v>
      </c>
      <c r="E5475" t="str">
        <f t="shared" si="177"/>
        <v>4МР/ДУ-3/КЛ-13</v>
      </c>
    </row>
    <row r="5476" spans="1:5" hidden="1" x14ac:dyDescent="0.3">
      <c r="A5476" s="148" t="s">
        <v>918</v>
      </c>
      <c r="B5476" s="148"/>
      <c r="C5476" s="149">
        <v>34.94</v>
      </c>
      <c r="D5476" t="str">
        <f t="shared" si="176"/>
        <v>4МР/ДУ-3/КЛ-13</v>
      </c>
      <c r="E5476" t="str">
        <f t="shared" si="177"/>
        <v>л/с №0000000094848</v>
      </c>
    </row>
    <row r="5477" spans="1:5" hidden="1" x14ac:dyDescent="0.3">
      <c r="A5477" s="150" t="s">
        <v>732</v>
      </c>
      <c r="B5477" s="150"/>
      <c r="C5477" s="149">
        <v>34.94</v>
      </c>
      <c r="D5477" t="str">
        <f t="shared" si="176"/>
        <v>л/с №0000000094848</v>
      </c>
      <c r="E5477" t="str">
        <f t="shared" si="177"/>
        <v>Начисление услуг 00000013555 от 31.12.2024 23:59:59</v>
      </c>
    </row>
    <row r="5478" spans="1:5" x14ac:dyDescent="0.3">
      <c r="A5478" s="148" t="s">
        <v>406</v>
      </c>
      <c r="B5478" s="148" t="s">
        <v>407</v>
      </c>
      <c r="C5478" s="149">
        <v>53.44</v>
      </c>
      <c r="D5478" t="str">
        <f t="shared" si="176"/>
        <v>Начисление услуг 00000013555 от 31.12.2024 23:59:59</v>
      </c>
      <c r="E5478" t="str">
        <f t="shared" si="177"/>
        <v>4МР/ДУ-3/КЛ-14</v>
      </c>
    </row>
    <row r="5479" spans="1:5" hidden="1" x14ac:dyDescent="0.3">
      <c r="A5479" s="148" t="s">
        <v>918</v>
      </c>
      <c r="B5479" s="148"/>
      <c r="C5479" s="149">
        <v>53.44</v>
      </c>
      <c r="D5479" t="str">
        <f t="shared" si="176"/>
        <v>4МР/ДУ-3/КЛ-14</v>
      </c>
      <c r="E5479" t="str">
        <f t="shared" si="177"/>
        <v>л/с №0000000093699</v>
      </c>
    </row>
    <row r="5480" spans="1:5" hidden="1" x14ac:dyDescent="0.3">
      <c r="A5480" s="150" t="s">
        <v>733</v>
      </c>
      <c r="B5480" s="150"/>
      <c r="C5480" s="149">
        <v>53.44</v>
      </c>
      <c r="D5480" t="str">
        <f t="shared" si="176"/>
        <v>л/с №0000000093699</v>
      </c>
      <c r="E5480" t="str">
        <f t="shared" si="177"/>
        <v>Начисление услуг 00000013555 от 31.12.2024 23:59:59</v>
      </c>
    </row>
    <row r="5481" spans="1:5" x14ac:dyDescent="0.3">
      <c r="A5481" s="148" t="s">
        <v>408</v>
      </c>
      <c r="B5481" s="148" t="s">
        <v>409</v>
      </c>
      <c r="C5481" s="149">
        <v>28.77</v>
      </c>
      <c r="D5481" t="str">
        <f t="shared" si="176"/>
        <v>Начисление услуг 00000013555 от 31.12.2024 23:59:59</v>
      </c>
      <c r="E5481" t="str">
        <f t="shared" si="177"/>
        <v>4МР/ДУ-3/КЛ-15</v>
      </c>
    </row>
    <row r="5482" spans="1:5" hidden="1" x14ac:dyDescent="0.3">
      <c r="A5482" s="148" t="s">
        <v>918</v>
      </c>
      <c r="B5482" s="148"/>
      <c r="C5482" s="149">
        <v>28.77</v>
      </c>
      <c r="D5482" t="str">
        <f t="shared" si="176"/>
        <v>4МР/ДУ-3/КЛ-15</v>
      </c>
      <c r="E5482" t="str">
        <f t="shared" si="177"/>
        <v>л/с №0000000095818</v>
      </c>
    </row>
    <row r="5483" spans="1:5" hidden="1" x14ac:dyDescent="0.3">
      <c r="A5483" s="150" t="s">
        <v>734</v>
      </c>
      <c r="B5483" s="150"/>
      <c r="C5483" s="149">
        <v>28.77</v>
      </c>
      <c r="D5483" t="str">
        <f t="shared" si="176"/>
        <v>л/с №0000000095818</v>
      </c>
      <c r="E5483" t="str">
        <f t="shared" si="177"/>
        <v>Начисление услуг 00000013555 от 31.12.2024 23:59:59</v>
      </c>
    </row>
    <row r="5484" spans="1:5" x14ac:dyDescent="0.3">
      <c r="A5484" s="148" t="s">
        <v>410</v>
      </c>
      <c r="B5484" s="148" t="s">
        <v>411</v>
      </c>
      <c r="C5484" s="149">
        <v>27.75</v>
      </c>
      <c r="D5484" t="str">
        <f t="shared" si="176"/>
        <v>Начисление услуг 00000013555 от 31.12.2024 23:59:59</v>
      </c>
      <c r="E5484" t="str">
        <f t="shared" si="177"/>
        <v>4МР/ДУ-3/КЛ-16</v>
      </c>
    </row>
    <row r="5485" spans="1:5" hidden="1" x14ac:dyDescent="0.3">
      <c r="A5485" s="148" t="s">
        <v>918</v>
      </c>
      <c r="B5485" s="148"/>
      <c r="C5485" s="149">
        <v>27.75</v>
      </c>
      <c r="D5485" t="str">
        <f t="shared" si="176"/>
        <v>4МР/ДУ-3/КЛ-16</v>
      </c>
      <c r="E5485" t="str">
        <f t="shared" si="177"/>
        <v>л/с №0000000095816</v>
      </c>
    </row>
    <row r="5486" spans="1:5" hidden="1" x14ac:dyDescent="0.3">
      <c r="A5486" s="150" t="s">
        <v>735</v>
      </c>
      <c r="B5486" s="150"/>
      <c r="C5486" s="149">
        <v>27.75</v>
      </c>
      <c r="D5486" t="str">
        <f t="shared" si="176"/>
        <v>л/с №0000000095816</v>
      </c>
      <c r="E5486" t="str">
        <f t="shared" si="177"/>
        <v>Начисление услуг 00000013555 от 31.12.2024 23:59:59</v>
      </c>
    </row>
    <row r="5487" spans="1:5" x14ac:dyDescent="0.3">
      <c r="A5487" s="148" t="s">
        <v>412</v>
      </c>
      <c r="B5487" s="148" t="s">
        <v>413</v>
      </c>
      <c r="C5487" s="149">
        <v>27.75</v>
      </c>
      <c r="D5487" t="str">
        <f t="shared" si="176"/>
        <v>Начисление услуг 00000013555 от 31.12.2024 23:59:59</v>
      </c>
      <c r="E5487" t="str">
        <f t="shared" si="177"/>
        <v>4МР/ДУ-3/КЛ-17</v>
      </c>
    </row>
    <row r="5488" spans="1:5" hidden="1" x14ac:dyDescent="0.3">
      <c r="A5488" s="148" t="s">
        <v>918</v>
      </c>
      <c r="B5488" s="148"/>
      <c r="C5488" s="149">
        <v>27.75</v>
      </c>
      <c r="D5488" t="str">
        <f t="shared" si="176"/>
        <v>4МР/ДУ-3/КЛ-17</v>
      </c>
      <c r="E5488" t="str">
        <f t="shared" si="177"/>
        <v>л/с №0000000095817</v>
      </c>
    </row>
    <row r="5489" spans="1:5" hidden="1" x14ac:dyDescent="0.3">
      <c r="A5489" s="150" t="s">
        <v>736</v>
      </c>
      <c r="B5489" s="150"/>
      <c r="C5489" s="149">
        <v>27.75</v>
      </c>
      <c r="D5489" t="str">
        <f t="shared" si="176"/>
        <v>л/с №0000000095817</v>
      </c>
      <c r="E5489" t="str">
        <f t="shared" si="177"/>
        <v>Начисление услуг 00000013555 от 31.12.2024 23:59:59</v>
      </c>
    </row>
    <row r="5490" spans="1:5" x14ac:dyDescent="0.3">
      <c r="A5490" s="148" t="s">
        <v>414</v>
      </c>
      <c r="B5490" s="148" t="s">
        <v>415</v>
      </c>
      <c r="C5490" s="149">
        <v>26.72</v>
      </c>
      <c r="D5490" t="str">
        <f t="shared" si="176"/>
        <v>Начисление услуг 00000013555 от 31.12.2024 23:59:59</v>
      </c>
      <c r="E5490" t="str">
        <f t="shared" si="177"/>
        <v>4МР/ДУ-3/КЛ-18</v>
      </c>
    </row>
    <row r="5491" spans="1:5" hidden="1" x14ac:dyDescent="0.3">
      <c r="A5491" s="148" t="s">
        <v>918</v>
      </c>
      <c r="B5491" s="148"/>
      <c r="C5491" s="149">
        <v>26.72</v>
      </c>
      <c r="D5491" t="str">
        <f t="shared" si="176"/>
        <v>4МР/ДУ-3/КЛ-18</v>
      </c>
      <c r="E5491" t="str">
        <f t="shared" si="177"/>
        <v>л/с №0000000112481</v>
      </c>
    </row>
    <row r="5492" spans="1:5" hidden="1" x14ac:dyDescent="0.3">
      <c r="A5492" s="150" t="s">
        <v>737</v>
      </c>
      <c r="B5492" s="150"/>
      <c r="C5492" s="149">
        <v>26.72</v>
      </c>
      <c r="D5492" t="str">
        <f t="shared" si="176"/>
        <v>л/с №0000000112481</v>
      </c>
      <c r="E5492" t="str">
        <f t="shared" si="177"/>
        <v>Начисление услуг 00000013555 от 31.12.2024 23:59:59</v>
      </c>
    </row>
    <row r="5493" spans="1:5" x14ac:dyDescent="0.3">
      <c r="A5493" s="148" t="s">
        <v>416</v>
      </c>
      <c r="B5493" s="148" t="s">
        <v>417</v>
      </c>
      <c r="C5493" s="149">
        <v>22.61</v>
      </c>
      <c r="D5493" t="str">
        <f t="shared" si="176"/>
        <v>Начисление услуг 00000013555 от 31.12.2024 23:59:59</v>
      </c>
      <c r="E5493" t="str">
        <f t="shared" si="177"/>
        <v>4МР/ДУ-3/КЛ-19/ВТОР</v>
      </c>
    </row>
    <row r="5494" spans="1:5" hidden="1" x14ac:dyDescent="0.3">
      <c r="A5494" s="148" t="s">
        <v>918</v>
      </c>
      <c r="B5494" s="148"/>
      <c r="C5494" s="149">
        <v>22.61</v>
      </c>
      <c r="D5494" t="str">
        <f t="shared" si="176"/>
        <v>4МР/ДУ-3/КЛ-19/ВТОР</v>
      </c>
      <c r="E5494" t="str">
        <f t="shared" si="177"/>
        <v>л/с №0000000113637</v>
      </c>
    </row>
    <row r="5495" spans="1:5" hidden="1" x14ac:dyDescent="0.3">
      <c r="A5495" s="150" t="s">
        <v>738</v>
      </c>
      <c r="B5495" s="150"/>
      <c r="C5495" s="149">
        <v>22.61</v>
      </c>
      <c r="D5495" t="str">
        <f t="shared" si="176"/>
        <v>л/с №0000000113637</v>
      </c>
      <c r="E5495" t="str">
        <f t="shared" si="177"/>
        <v>Начисление услуг 00000013555 от 31.12.2024 23:59:59</v>
      </c>
    </row>
    <row r="5496" spans="1:5" x14ac:dyDescent="0.3">
      <c r="A5496" s="148" t="s">
        <v>418</v>
      </c>
      <c r="B5496" s="148" t="s">
        <v>419</v>
      </c>
      <c r="C5496" s="149">
        <v>53.44</v>
      </c>
      <c r="D5496" t="str">
        <f t="shared" si="176"/>
        <v>Начисление услуг 00000013555 от 31.12.2024 23:59:59</v>
      </c>
      <c r="E5496" t="str">
        <f t="shared" si="177"/>
        <v>4МР/ДУ-3/КЛ-1/ВТОР</v>
      </c>
    </row>
    <row r="5497" spans="1:5" hidden="1" x14ac:dyDescent="0.3">
      <c r="A5497" s="148" t="s">
        <v>918</v>
      </c>
      <c r="B5497" s="148"/>
      <c r="C5497" s="149">
        <v>53.44</v>
      </c>
      <c r="D5497" t="str">
        <f t="shared" si="176"/>
        <v>4МР/ДУ-3/КЛ-1/ВТОР</v>
      </c>
      <c r="E5497" t="str">
        <f t="shared" si="177"/>
        <v>л/с №0000000095423</v>
      </c>
    </row>
    <row r="5498" spans="1:5" hidden="1" x14ac:dyDescent="0.3">
      <c r="A5498" s="150" t="s">
        <v>739</v>
      </c>
      <c r="B5498" s="150"/>
      <c r="C5498" s="149">
        <v>53.44</v>
      </c>
      <c r="D5498" t="str">
        <f t="shared" si="176"/>
        <v>л/с №0000000095423</v>
      </c>
      <c r="E5498" t="str">
        <f t="shared" si="177"/>
        <v>Начисление услуг 00000013555 от 31.12.2024 23:59:59</v>
      </c>
    </row>
    <row r="5499" spans="1:5" x14ac:dyDescent="0.3">
      <c r="A5499" s="148" t="s">
        <v>420</v>
      </c>
      <c r="B5499" s="148" t="s">
        <v>421</v>
      </c>
      <c r="C5499" s="149">
        <v>26.72</v>
      </c>
      <c r="D5499" t="str">
        <f t="shared" si="176"/>
        <v>Начисление услуг 00000013555 от 31.12.2024 23:59:59</v>
      </c>
      <c r="E5499" t="str">
        <f t="shared" si="177"/>
        <v>4МР/ДУ-3/КЛ-20</v>
      </c>
    </row>
    <row r="5500" spans="1:5" hidden="1" x14ac:dyDescent="0.3">
      <c r="A5500" s="148" t="s">
        <v>918</v>
      </c>
      <c r="B5500" s="148"/>
      <c r="C5500" s="149">
        <v>26.72</v>
      </c>
      <c r="D5500" t="str">
        <f t="shared" si="176"/>
        <v>4МР/ДУ-3/КЛ-20</v>
      </c>
      <c r="E5500" t="str">
        <f t="shared" si="177"/>
        <v>л/с №0000000095844</v>
      </c>
    </row>
    <row r="5501" spans="1:5" hidden="1" x14ac:dyDescent="0.3">
      <c r="A5501" s="150" t="s">
        <v>740</v>
      </c>
      <c r="B5501" s="150"/>
      <c r="C5501" s="149">
        <v>26.72</v>
      </c>
      <c r="D5501" t="str">
        <f t="shared" si="176"/>
        <v>л/с №0000000095844</v>
      </c>
      <c r="E5501" t="str">
        <f t="shared" si="177"/>
        <v>Начисление услуг 00000013555 от 31.12.2024 23:59:59</v>
      </c>
    </row>
    <row r="5502" spans="1:5" x14ac:dyDescent="0.3">
      <c r="A5502" s="148" t="s">
        <v>422</v>
      </c>
      <c r="B5502" s="148" t="s">
        <v>423</v>
      </c>
      <c r="C5502" s="149">
        <v>22.61</v>
      </c>
      <c r="D5502" t="str">
        <f t="shared" ref="D5502:D5565" si="178">A5503</f>
        <v>Начисление услуг 00000013555 от 31.12.2024 23:59:59</v>
      </c>
      <c r="E5502" t="str">
        <f t="shared" ref="E5502:E5565" si="179">A5504</f>
        <v>4МР/ДУ-3/КЛ-21</v>
      </c>
    </row>
    <row r="5503" spans="1:5" hidden="1" x14ac:dyDescent="0.3">
      <c r="A5503" s="148" t="s">
        <v>918</v>
      </c>
      <c r="B5503" s="148"/>
      <c r="C5503" s="149">
        <v>22.61</v>
      </c>
      <c r="D5503" t="str">
        <f t="shared" si="178"/>
        <v>4МР/ДУ-3/КЛ-21</v>
      </c>
      <c r="E5503" t="str">
        <f t="shared" si="179"/>
        <v>л/с №0000001158875</v>
      </c>
    </row>
    <row r="5504" spans="1:5" hidden="1" x14ac:dyDescent="0.3">
      <c r="A5504" s="150" t="s">
        <v>741</v>
      </c>
      <c r="B5504" s="150"/>
      <c r="C5504" s="149">
        <v>22.61</v>
      </c>
      <c r="D5504" t="str">
        <f t="shared" si="178"/>
        <v>л/с №0000001158875</v>
      </c>
      <c r="E5504" t="str">
        <f t="shared" si="179"/>
        <v>Начисление услуг 00000013555 от 31.12.2024 23:59:59</v>
      </c>
    </row>
    <row r="5505" spans="1:5" x14ac:dyDescent="0.3">
      <c r="A5505" s="148" t="s">
        <v>522</v>
      </c>
      <c r="B5505" s="148" t="s">
        <v>425</v>
      </c>
      <c r="C5505" s="149">
        <v>27.75</v>
      </c>
      <c r="D5505" t="str">
        <f t="shared" si="178"/>
        <v>Начисление услуг 00000013555 от 31.12.2024 23:59:59</v>
      </c>
      <c r="E5505" t="str">
        <f t="shared" si="179"/>
        <v>4МР/ДУ-3/КЛ-22К</v>
      </c>
    </row>
    <row r="5506" spans="1:5" hidden="1" x14ac:dyDescent="0.3">
      <c r="A5506" s="148" t="s">
        <v>918</v>
      </c>
      <c r="B5506" s="148"/>
      <c r="C5506" s="149">
        <v>27.75</v>
      </c>
      <c r="D5506" t="str">
        <f t="shared" si="178"/>
        <v>4МР/ДУ-3/КЛ-22К</v>
      </c>
      <c r="E5506" t="str">
        <f t="shared" si="179"/>
        <v>л/с №0000001158927</v>
      </c>
    </row>
    <row r="5507" spans="1:5" hidden="1" x14ac:dyDescent="0.3">
      <c r="A5507" s="150" t="s">
        <v>906</v>
      </c>
      <c r="B5507" s="150"/>
      <c r="C5507" s="149">
        <v>27.75</v>
      </c>
      <c r="D5507" t="str">
        <f t="shared" si="178"/>
        <v>л/с №0000001158927</v>
      </c>
      <c r="E5507" t="str">
        <f t="shared" si="179"/>
        <v>Начисление услуг 00000013555 от 31.12.2024 23:59:59</v>
      </c>
    </row>
    <row r="5508" spans="1:5" x14ac:dyDescent="0.3">
      <c r="A5508" s="148" t="s">
        <v>523</v>
      </c>
      <c r="B5508" s="148" t="s">
        <v>427</v>
      </c>
      <c r="C5508" s="149">
        <v>48.3</v>
      </c>
      <c r="D5508" t="str">
        <f t="shared" si="178"/>
        <v>Начисление услуг 00000013555 от 31.12.2024 23:59:59</v>
      </c>
      <c r="E5508" t="str">
        <f t="shared" si="179"/>
        <v>4МР/ДУ-3/КЛ-23К</v>
      </c>
    </row>
    <row r="5509" spans="1:5" hidden="1" x14ac:dyDescent="0.3">
      <c r="A5509" s="148" t="s">
        <v>918</v>
      </c>
      <c r="B5509" s="148"/>
      <c r="C5509" s="149">
        <v>48.3</v>
      </c>
      <c r="D5509" t="str">
        <f t="shared" si="178"/>
        <v>4МР/ДУ-3/КЛ-23К</v>
      </c>
      <c r="E5509" t="str">
        <f t="shared" si="179"/>
        <v>л/с №0000000127524</v>
      </c>
    </row>
    <row r="5510" spans="1:5" hidden="1" x14ac:dyDescent="0.3">
      <c r="A5510" s="150" t="s">
        <v>907</v>
      </c>
      <c r="B5510" s="150"/>
      <c r="C5510" s="149">
        <v>48.3</v>
      </c>
      <c r="D5510" t="str">
        <f t="shared" si="178"/>
        <v>л/с №0000000127524</v>
      </c>
      <c r="E5510" t="str">
        <f t="shared" si="179"/>
        <v>Начисление услуг 00000013555 от 31.12.2024 23:59:59</v>
      </c>
    </row>
    <row r="5511" spans="1:5" x14ac:dyDescent="0.3">
      <c r="A5511" s="148" t="s">
        <v>428</v>
      </c>
      <c r="B5511" s="148" t="s">
        <v>429</v>
      </c>
      <c r="C5511" s="149">
        <v>23.64</v>
      </c>
      <c r="D5511" t="str">
        <f t="shared" si="178"/>
        <v>Начисление услуг 00000013555 от 31.12.2024 23:59:59</v>
      </c>
      <c r="E5511" t="str">
        <f t="shared" si="179"/>
        <v>4МР/ДУ-3/КЛ-24Втор-1</v>
      </c>
    </row>
    <row r="5512" spans="1:5" hidden="1" x14ac:dyDescent="0.3">
      <c r="A5512" s="148" t="s">
        <v>918</v>
      </c>
      <c r="B5512" s="148"/>
      <c r="C5512" s="149">
        <v>23.64</v>
      </c>
      <c r="D5512" t="str">
        <f t="shared" si="178"/>
        <v>4МР/ДУ-3/КЛ-24Втор-1</v>
      </c>
      <c r="E5512" t="str">
        <f t="shared" si="179"/>
        <v>л/с №0000000093817</v>
      </c>
    </row>
    <row r="5513" spans="1:5" hidden="1" x14ac:dyDescent="0.3">
      <c r="A5513" s="150" t="s">
        <v>744</v>
      </c>
      <c r="B5513" s="150"/>
      <c r="C5513" s="149">
        <v>23.64</v>
      </c>
      <c r="D5513" t="str">
        <f t="shared" si="178"/>
        <v>л/с №0000000093817</v>
      </c>
      <c r="E5513" t="str">
        <f t="shared" si="179"/>
        <v>Начисление услуг 00000013555 от 31.12.2024 23:59:59</v>
      </c>
    </row>
    <row r="5514" spans="1:5" x14ac:dyDescent="0.3">
      <c r="A5514" s="148" t="s">
        <v>430</v>
      </c>
      <c r="B5514" s="148" t="s">
        <v>431</v>
      </c>
      <c r="C5514" s="149">
        <v>28.77</v>
      </c>
      <c r="D5514" t="str">
        <f t="shared" si="178"/>
        <v>Начисление услуг 00000013555 от 31.12.2024 23:59:59</v>
      </c>
      <c r="E5514" t="str">
        <f t="shared" si="179"/>
        <v>4МР/ДУ-3/КЛ-25</v>
      </c>
    </row>
    <row r="5515" spans="1:5" hidden="1" x14ac:dyDescent="0.3">
      <c r="A5515" s="148" t="s">
        <v>918</v>
      </c>
      <c r="B5515" s="148"/>
      <c r="C5515" s="149">
        <v>28.77</v>
      </c>
      <c r="D5515" t="str">
        <f t="shared" si="178"/>
        <v>4МР/ДУ-3/КЛ-25</v>
      </c>
      <c r="E5515" t="str">
        <f t="shared" si="179"/>
        <v>л/с №0000000093818</v>
      </c>
    </row>
    <row r="5516" spans="1:5" hidden="1" x14ac:dyDescent="0.3">
      <c r="A5516" s="150" t="s">
        <v>745</v>
      </c>
      <c r="B5516" s="150"/>
      <c r="C5516" s="149">
        <v>28.77</v>
      </c>
      <c r="D5516" t="str">
        <f t="shared" si="178"/>
        <v>л/с №0000000093818</v>
      </c>
      <c r="E5516" t="str">
        <f t="shared" si="179"/>
        <v>Начисление услуг 00000013555 от 31.12.2024 23:59:59</v>
      </c>
    </row>
    <row r="5517" spans="1:5" x14ac:dyDescent="0.3">
      <c r="A5517" s="148" t="s">
        <v>432</v>
      </c>
      <c r="B5517" s="148" t="s">
        <v>433</v>
      </c>
      <c r="C5517" s="149">
        <v>28.77</v>
      </c>
      <c r="D5517" t="str">
        <f t="shared" si="178"/>
        <v>Начисление услуг 00000013555 от 31.12.2024 23:59:59</v>
      </c>
      <c r="E5517" t="str">
        <f t="shared" si="179"/>
        <v>4МР/ДУ-3/КЛ-26</v>
      </c>
    </row>
    <row r="5518" spans="1:5" hidden="1" x14ac:dyDescent="0.3">
      <c r="A5518" s="148" t="s">
        <v>918</v>
      </c>
      <c r="B5518" s="148"/>
      <c r="C5518" s="149">
        <v>28.77</v>
      </c>
      <c r="D5518" t="str">
        <f t="shared" si="178"/>
        <v>4МР/ДУ-3/КЛ-26</v>
      </c>
      <c r="E5518" t="str">
        <f t="shared" si="179"/>
        <v>л/с №0000000095846</v>
      </c>
    </row>
    <row r="5519" spans="1:5" hidden="1" x14ac:dyDescent="0.3">
      <c r="A5519" s="150" t="s">
        <v>746</v>
      </c>
      <c r="B5519" s="150"/>
      <c r="C5519" s="149">
        <v>28.77</v>
      </c>
      <c r="D5519" t="str">
        <f t="shared" si="178"/>
        <v>л/с №0000000095846</v>
      </c>
      <c r="E5519" t="str">
        <f t="shared" si="179"/>
        <v>Начисление услуг 00000013555 от 31.12.2024 23:59:59</v>
      </c>
    </row>
    <row r="5520" spans="1:5" x14ac:dyDescent="0.3">
      <c r="A5520" s="148" t="s">
        <v>434</v>
      </c>
      <c r="B5520" s="148" t="s">
        <v>435</v>
      </c>
      <c r="C5520" s="149">
        <v>46.24</v>
      </c>
      <c r="D5520" t="str">
        <f t="shared" si="178"/>
        <v>Начисление услуг 00000013555 от 31.12.2024 23:59:59</v>
      </c>
      <c r="E5520" t="str">
        <f t="shared" si="179"/>
        <v>4МР/ДУ-3/КЛ-27</v>
      </c>
    </row>
    <row r="5521" spans="1:5" hidden="1" x14ac:dyDescent="0.3">
      <c r="A5521" s="148" t="s">
        <v>918</v>
      </c>
      <c r="B5521" s="148"/>
      <c r="C5521" s="149">
        <v>46.24</v>
      </c>
      <c r="D5521" t="str">
        <f t="shared" si="178"/>
        <v>4МР/ДУ-3/КЛ-27</v>
      </c>
      <c r="E5521" t="str">
        <f t="shared" si="179"/>
        <v>л/с №0000000094850</v>
      </c>
    </row>
    <row r="5522" spans="1:5" hidden="1" x14ac:dyDescent="0.3">
      <c r="A5522" s="150" t="s">
        <v>747</v>
      </c>
      <c r="B5522" s="150"/>
      <c r="C5522" s="149">
        <v>46.24</v>
      </c>
      <c r="D5522" t="str">
        <f t="shared" si="178"/>
        <v>л/с №0000000094850</v>
      </c>
      <c r="E5522" t="str">
        <f t="shared" si="179"/>
        <v>Начисление услуг 00000013555 от 31.12.2024 23:59:59</v>
      </c>
    </row>
    <row r="5523" spans="1:5" x14ac:dyDescent="0.3">
      <c r="A5523" s="148" t="s">
        <v>436</v>
      </c>
      <c r="B5523" s="148" t="s">
        <v>437</v>
      </c>
      <c r="C5523" s="149">
        <v>40.08</v>
      </c>
      <c r="D5523" t="str">
        <f t="shared" si="178"/>
        <v>Начисление услуг 00000013555 от 31.12.2024 23:59:59</v>
      </c>
      <c r="E5523" t="str">
        <f t="shared" si="179"/>
        <v>4МР/ДУ-3/КЛ-28</v>
      </c>
    </row>
    <row r="5524" spans="1:5" hidden="1" x14ac:dyDescent="0.3">
      <c r="A5524" s="148" t="s">
        <v>918</v>
      </c>
      <c r="B5524" s="148"/>
      <c r="C5524" s="149">
        <v>40.08</v>
      </c>
      <c r="D5524" t="str">
        <f t="shared" si="178"/>
        <v>4МР/ДУ-3/КЛ-28</v>
      </c>
      <c r="E5524" t="str">
        <f t="shared" si="179"/>
        <v>л/с №0000000093706</v>
      </c>
    </row>
    <row r="5525" spans="1:5" hidden="1" x14ac:dyDescent="0.3">
      <c r="A5525" s="150" t="s">
        <v>748</v>
      </c>
      <c r="B5525" s="150"/>
      <c r="C5525" s="149">
        <v>40.08</v>
      </c>
      <c r="D5525" t="str">
        <f t="shared" si="178"/>
        <v>л/с №0000000093706</v>
      </c>
      <c r="E5525" t="str">
        <f t="shared" si="179"/>
        <v>Начисление услуг 00000013555 от 31.12.2024 23:59:59</v>
      </c>
    </row>
    <row r="5526" spans="1:5" x14ac:dyDescent="0.3">
      <c r="A5526" s="148" t="s">
        <v>438</v>
      </c>
      <c r="B5526" s="148" t="s">
        <v>439</v>
      </c>
      <c r="C5526" s="149">
        <v>37</v>
      </c>
      <c r="D5526" t="str">
        <f t="shared" si="178"/>
        <v>Начисление услуг 00000013555 от 31.12.2024 23:59:59</v>
      </c>
      <c r="E5526" t="str">
        <f t="shared" si="179"/>
        <v>4МР/ДУ-3/КЛ-29</v>
      </c>
    </row>
    <row r="5527" spans="1:5" hidden="1" x14ac:dyDescent="0.3">
      <c r="A5527" s="148" t="s">
        <v>918</v>
      </c>
      <c r="B5527" s="148"/>
      <c r="C5527" s="149">
        <v>37</v>
      </c>
      <c r="D5527" t="str">
        <f t="shared" si="178"/>
        <v>4МР/ДУ-3/КЛ-29</v>
      </c>
      <c r="E5527" t="str">
        <f t="shared" si="179"/>
        <v>л/с №0000000093707</v>
      </c>
    </row>
    <row r="5528" spans="1:5" hidden="1" x14ac:dyDescent="0.3">
      <c r="A5528" s="150" t="s">
        <v>749</v>
      </c>
      <c r="B5528" s="150"/>
      <c r="C5528" s="149">
        <v>37</v>
      </c>
      <c r="D5528" t="str">
        <f t="shared" si="178"/>
        <v>л/с №0000000093707</v>
      </c>
      <c r="E5528" t="str">
        <f t="shared" si="179"/>
        <v>Начисление услуг 00000013555 от 31.12.2024 23:59:59</v>
      </c>
    </row>
    <row r="5529" spans="1:5" x14ac:dyDescent="0.3">
      <c r="A5529" s="148" t="s">
        <v>440</v>
      </c>
      <c r="B5529" s="148" t="s">
        <v>441</v>
      </c>
      <c r="C5529" s="149">
        <v>25.69</v>
      </c>
      <c r="D5529" t="str">
        <f t="shared" si="178"/>
        <v>Начисление услуг 00000013555 от 31.12.2024 23:59:59</v>
      </c>
      <c r="E5529" t="str">
        <f t="shared" si="179"/>
        <v>4МР/ДУ-3/КЛ-02</v>
      </c>
    </row>
    <row r="5530" spans="1:5" hidden="1" x14ac:dyDescent="0.3">
      <c r="A5530" s="148" t="s">
        <v>918</v>
      </c>
      <c r="B5530" s="148"/>
      <c r="C5530" s="149">
        <v>25.69</v>
      </c>
      <c r="D5530" t="str">
        <f t="shared" si="178"/>
        <v>4МР/ДУ-3/КЛ-02</v>
      </c>
      <c r="E5530" t="str">
        <f t="shared" si="179"/>
        <v>л/с №0000000093703</v>
      </c>
    </row>
    <row r="5531" spans="1:5" hidden="1" x14ac:dyDescent="0.3">
      <c r="A5531" s="150" t="s">
        <v>750</v>
      </c>
      <c r="B5531" s="150"/>
      <c r="C5531" s="149">
        <v>25.69</v>
      </c>
      <c r="D5531" t="str">
        <f t="shared" si="178"/>
        <v>л/с №0000000093703</v>
      </c>
      <c r="E5531" t="str">
        <f t="shared" si="179"/>
        <v>Начисление услуг 00000013555 от 31.12.2024 23:59:59</v>
      </c>
    </row>
    <row r="5532" spans="1:5" x14ac:dyDescent="0.3">
      <c r="A5532" s="148" t="s">
        <v>442</v>
      </c>
      <c r="B5532" s="148" t="s">
        <v>443</v>
      </c>
      <c r="C5532" s="149">
        <v>37</v>
      </c>
      <c r="D5532" t="str">
        <f t="shared" si="178"/>
        <v>Начисление услуг 00000013555 от 31.12.2024 23:59:59</v>
      </c>
      <c r="E5532" t="str">
        <f t="shared" si="179"/>
        <v>4МР/ДУ-3/КЛ-30</v>
      </c>
    </row>
    <row r="5533" spans="1:5" hidden="1" x14ac:dyDescent="0.3">
      <c r="A5533" s="148" t="s">
        <v>918</v>
      </c>
      <c r="B5533" s="148"/>
      <c r="C5533" s="149">
        <v>37</v>
      </c>
      <c r="D5533" t="str">
        <f t="shared" si="178"/>
        <v>4МР/ДУ-3/КЛ-30</v>
      </c>
      <c r="E5533" t="str">
        <f t="shared" si="179"/>
        <v>л/с №0000000093709</v>
      </c>
    </row>
    <row r="5534" spans="1:5" hidden="1" x14ac:dyDescent="0.3">
      <c r="A5534" s="150" t="s">
        <v>751</v>
      </c>
      <c r="B5534" s="150"/>
      <c r="C5534" s="149">
        <v>37</v>
      </c>
      <c r="D5534" t="str">
        <f t="shared" si="178"/>
        <v>л/с №0000000093709</v>
      </c>
      <c r="E5534" t="str">
        <f t="shared" si="179"/>
        <v>Начисление услуг 00000013555 от 31.12.2024 23:59:59</v>
      </c>
    </row>
    <row r="5535" spans="1:5" x14ac:dyDescent="0.3">
      <c r="A5535" s="148" t="s">
        <v>444</v>
      </c>
      <c r="B5535" s="148" t="s">
        <v>445</v>
      </c>
      <c r="C5535" s="149">
        <v>37</v>
      </c>
      <c r="D5535" t="str">
        <f t="shared" si="178"/>
        <v>Начисление услуг 00000013555 от 31.12.2024 23:59:59</v>
      </c>
      <c r="E5535" t="str">
        <f t="shared" si="179"/>
        <v>4МР/ДУ-3/КЛ-31</v>
      </c>
    </row>
    <row r="5536" spans="1:5" hidden="1" x14ac:dyDescent="0.3">
      <c r="A5536" s="148" t="s">
        <v>918</v>
      </c>
      <c r="B5536" s="148"/>
      <c r="C5536" s="149">
        <v>37</v>
      </c>
      <c r="D5536" t="str">
        <f t="shared" si="178"/>
        <v>4МР/ДУ-3/КЛ-31</v>
      </c>
      <c r="E5536" t="str">
        <f t="shared" si="179"/>
        <v>л/с №0000000093710</v>
      </c>
    </row>
    <row r="5537" spans="1:5" hidden="1" x14ac:dyDescent="0.3">
      <c r="A5537" s="150" t="s">
        <v>752</v>
      </c>
      <c r="B5537" s="150"/>
      <c r="C5537" s="149">
        <v>37</v>
      </c>
      <c r="D5537" t="str">
        <f t="shared" si="178"/>
        <v>л/с №0000000093710</v>
      </c>
      <c r="E5537" t="str">
        <f t="shared" si="179"/>
        <v>Начисление услуг 00000013555 от 31.12.2024 23:59:59</v>
      </c>
    </row>
    <row r="5538" spans="1:5" x14ac:dyDescent="0.3">
      <c r="A5538" s="148" t="s">
        <v>446</v>
      </c>
      <c r="B5538" s="148" t="s">
        <v>447</v>
      </c>
      <c r="C5538" s="149">
        <v>37</v>
      </c>
      <c r="D5538" t="str">
        <f t="shared" si="178"/>
        <v>Начисление услуг 00000013555 от 31.12.2024 23:59:59</v>
      </c>
      <c r="E5538" t="str">
        <f t="shared" si="179"/>
        <v>4МР/ДУ-3/КЛ-32</v>
      </c>
    </row>
    <row r="5539" spans="1:5" hidden="1" x14ac:dyDescent="0.3">
      <c r="A5539" s="148" t="s">
        <v>918</v>
      </c>
      <c r="B5539" s="148"/>
      <c r="C5539" s="149">
        <v>37</v>
      </c>
      <c r="D5539" t="str">
        <f t="shared" si="178"/>
        <v>4МР/ДУ-3/КЛ-32</v>
      </c>
      <c r="E5539" t="str">
        <f t="shared" si="179"/>
        <v>л/с №0000001155111</v>
      </c>
    </row>
    <row r="5540" spans="1:5" hidden="1" x14ac:dyDescent="0.3">
      <c r="A5540" s="150" t="s">
        <v>753</v>
      </c>
      <c r="B5540" s="150"/>
      <c r="C5540" s="149">
        <v>37</v>
      </c>
      <c r="D5540" t="str">
        <f t="shared" si="178"/>
        <v>л/с №0000001155111</v>
      </c>
      <c r="E5540" t="str">
        <f t="shared" si="179"/>
        <v>Начисление услуг 00000013555 от 31.12.2024 23:59:59</v>
      </c>
    </row>
    <row r="5541" spans="1:5" x14ac:dyDescent="0.3">
      <c r="A5541" s="148" t="s">
        <v>449</v>
      </c>
      <c r="B5541" s="148" t="s">
        <v>448</v>
      </c>
      <c r="C5541" s="149">
        <v>37</v>
      </c>
      <c r="D5541" t="str">
        <f t="shared" si="178"/>
        <v>Начисление услуг 00000013555 от 31.12.2024 23:59:59</v>
      </c>
      <c r="E5541" t="str">
        <f t="shared" si="179"/>
        <v>4МР/ДУ-3/КЛ-33/Втор-1</v>
      </c>
    </row>
    <row r="5542" spans="1:5" hidden="1" x14ac:dyDescent="0.3">
      <c r="A5542" s="148" t="s">
        <v>918</v>
      </c>
      <c r="B5542" s="148"/>
      <c r="C5542" s="149">
        <v>37</v>
      </c>
      <c r="D5542" t="str">
        <f t="shared" si="178"/>
        <v>4МР/ДУ-3/КЛ-33/Втор-1</v>
      </c>
      <c r="E5542" t="str">
        <f t="shared" si="179"/>
        <v>л/с №0000000094408</v>
      </c>
    </row>
    <row r="5543" spans="1:5" hidden="1" x14ac:dyDescent="0.3">
      <c r="A5543" s="150" t="s">
        <v>754</v>
      </c>
      <c r="B5543" s="150"/>
      <c r="C5543" s="149">
        <v>37</v>
      </c>
      <c r="D5543" t="str">
        <f t="shared" si="178"/>
        <v>л/с №0000000094408</v>
      </c>
      <c r="E5543" t="str">
        <f t="shared" si="179"/>
        <v>Начисление услуг 00000013555 от 31.12.2024 23:59:59</v>
      </c>
    </row>
    <row r="5544" spans="1:5" x14ac:dyDescent="0.3">
      <c r="A5544" s="148" t="s">
        <v>450</v>
      </c>
      <c r="B5544" s="148" t="s">
        <v>451</v>
      </c>
      <c r="C5544" s="149">
        <v>78.099999999999994</v>
      </c>
      <c r="D5544" t="str">
        <f t="shared" si="178"/>
        <v>Начисление услуг 00000013555 от 31.12.2024 23:59:59</v>
      </c>
      <c r="E5544" t="str">
        <f t="shared" si="179"/>
        <v>4МР/ДУ-3/КЛ-34</v>
      </c>
    </row>
    <row r="5545" spans="1:5" hidden="1" x14ac:dyDescent="0.3">
      <c r="A5545" s="148" t="s">
        <v>918</v>
      </c>
      <c r="B5545" s="148"/>
      <c r="C5545" s="149">
        <v>78.099999999999994</v>
      </c>
      <c r="D5545" t="str">
        <f t="shared" si="178"/>
        <v>4МР/ДУ-3/КЛ-34</v>
      </c>
      <c r="E5545" t="str">
        <f t="shared" si="179"/>
        <v>л/с №0000000093695</v>
      </c>
    </row>
    <row r="5546" spans="1:5" hidden="1" x14ac:dyDescent="0.3">
      <c r="A5546" s="150" t="s">
        <v>755</v>
      </c>
      <c r="B5546" s="150"/>
      <c r="C5546" s="149">
        <v>78.099999999999994</v>
      </c>
      <c r="D5546" t="str">
        <f t="shared" si="178"/>
        <v>л/с №0000000093695</v>
      </c>
      <c r="E5546" t="str">
        <f t="shared" si="179"/>
        <v>Начисление услуг 00000013555 от 31.12.2024 23:59:59</v>
      </c>
    </row>
    <row r="5547" spans="1:5" x14ac:dyDescent="0.3">
      <c r="A5547" s="148" t="s">
        <v>452</v>
      </c>
      <c r="B5547" s="148" t="s">
        <v>453</v>
      </c>
      <c r="C5547" s="149">
        <v>61.66</v>
      </c>
      <c r="D5547" t="str">
        <f t="shared" si="178"/>
        <v>Начисление услуг 00000013555 от 31.12.2024 23:59:59</v>
      </c>
      <c r="E5547" t="str">
        <f t="shared" si="179"/>
        <v>4МР/ДУ-3/КЛ-35</v>
      </c>
    </row>
    <row r="5548" spans="1:5" hidden="1" x14ac:dyDescent="0.3">
      <c r="A5548" s="148" t="s">
        <v>918</v>
      </c>
      <c r="B5548" s="148"/>
      <c r="C5548" s="149">
        <v>61.66</v>
      </c>
      <c r="D5548" t="str">
        <f t="shared" si="178"/>
        <v>4МР/ДУ-3/КЛ-35</v>
      </c>
      <c r="E5548" t="str">
        <f t="shared" si="179"/>
        <v>л/с №0000000093977</v>
      </c>
    </row>
    <row r="5549" spans="1:5" hidden="1" x14ac:dyDescent="0.3">
      <c r="A5549" s="150" t="s">
        <v>756</v>
      </c>
      <c r="B5549" s="150"/>
      <c r="C5549" s="149">
        <v>61.66</v>
      </c>
      <c r="D5549" t="str">
        <f t="shared" si="178"/>
        <v>л/с №0000000093977</v>
      </c>
      <c r="E5549" t="str">
        <f t="shared" si="179"/>
        <v>Начисление услуг 00000013555 от 31.12.2024 23:59:59</v>
      </c>
    </row>
    <row r="5550" spans="1:5" x14ac:dyDescent="0.3">
      <c r="A5550" s="148" t="s">
        <v>454</v>
      </c>
      <c r="B5550" s="148" t="s">
        <v>455</v>
      </c>
      <c r="C5550" s="149">
        <v>61.66</v>
      </c>
      <c r="D5550" t="str">
        <f t="shared" si="178"/>
        <v>Начисление услуг 00000013555 от 31.12.2024 23:59:59</v>
      </c>
      <c r="E5550" t="str">
        <f t="shared" si="179"/>
        <v>4МР/ДУ-3/КЛ-36</v>
      </c>
    </row>
    <row r="5551" spans="1:5" hidden="1" x14ac:dyDescent="0.3">
      <c r="A5551" s="148" t="s">
        <v>918</v>
      </c>
      <c r="B5551" s="148"/>
      <c r="C5551" s="149">
        <v>61.66</v>
      </c>
      <c r="D5551" t="str">
        <f t="shared" si="178"/>
        <v>4МР/ДУ-3/КЛ-36</v>
      </c>
      <c r="E5551" t="str">
        <f t="shared" si="179"/>
        <v>л/с №0000000093700</v>
      </c>
    </row>
    <row r="5552" spans="1:5" hidden="1" x14ac:dyDescent="0.3">
      <c r="A5552" s="150" t="s">
        <v>757</v>
      </c>
      <c r="B5552" s="150"/>
      <c r="C5552" s="149">
        <v>61.66</v>
      </c>
      <c r="D5552" t="str">
        <f t="shared" si="178"/>
        <v>л/с №0000000093700</v>
      </c>
      <c r="E5552" t="str">
        <f t="shared" si="179"/>
        <v>Начисление услуг 00000013555 от 31.12.2024 23:59:59</v>
      </c>
    </row>
    <row r="5553" spans="1:5" x14ac:dyDescent="0.3">
      <c r="A5553" s="148" t="s">
        <v>456</v>
      </c>
      <c r="B5553" s="148" t="s">
        <v>457</v>
      </c>
      <c r="C5553" s="149">
        <v>60.63</v>
      </c>
      <c r="D5553" t="str">
        <f t="shared" si="178"/>
        <v>Начисление услуг 00000013555 от 31.12.2024 23:59:59</v>
      </c>
      <c r="E5553" t="str">
        <f t="shared" si="179"/>
        <v>4МР/ДУ-3/КЛ-37</v>
      </c>
    </row>
    <row r="5554" spans="1:5" hidden="1" x14ac:dyDescent="0.3">
      <c r="A5554" s="148" t="s">
        <v>918</v>
      </c>
      <c r="B5554" s="148"/>
      <c r="C5554" s="149">
        <v>60.63</v>
      </c>
      <c r="D5554" t="str">
        <f t="shared" si="178"/>
        <v>4МР/ДУ-3/КЛ-37</v>
      </c>
      <c r="E5554" t="str">
        <f t="shared" si="179"/>
        <v>л/с №0000000094307</v>
      </c>
    </row>
    <row r="5555" spans="1:5" hidden="1" x14ac:dyDescent="0.3">
      <c r="A5555" s="150" t="s">
        <v>758</v>
      </c>
      <c r="B5555" s="150"/>
      <c r="C5555" s="149">
        <v>60.63</v>
      </c>
      <c r="D5555" t="str">
        <f t="shared" si="178"/>
        <v>л/с №0000000094307</v>
      </c>
      <c r="E5555" t="str">
        <f t="shared" si="179"/>
        <v>Начисление услуг 00000013555 от 31.12.2024 23:59:59</v>
      </c>
    </row>
    <row r="5556" spans="1:5" x14ac:dyDescent="0.3">
      <c r="A5556" s="148" t="s">
        <v>458</v>
      </c>
      <c r="B5556" s="148" t="s">
        <v>459</v>
      </c>
      <c r="C5556" s="149">
        <v>60.63</v>
      </c>
      <c r="D5556" t="str">
        <f t="shared" si="178"/>
        <v>Начисление услуг 00000013555 от 31.12.2024 23:59:59</v>
      </c>
      <c r="E5556" t="str">
        <f t="shared" si="179"/>
        <v>4МР/ДУ-3/КЛ-38</v>
      </c>
    </row>
    <row r="5557" spans="1:5" hidden="1" x14ac:dyDescent="0.3">
      <c r="A5557" s="148" t="s">
        <v>918</v>
      </c>
      <c r="B5557" s="148"/>
      <c r="C5557" s="149">
        <v>60.63</v>
      </c>
      <c r="D5557" t="str">
        <f t="shared" si="178"/>
        <v>4МР/ДУ-3/КЛ-38</v>
      </c>
      <c r="E5557" t="str">
        <f t="shared" si="179"/>
        <v>л/с №0000000093814</v>
      </c>
    </row>
    <row r="5558" spans="1:5" hidden="1" x14ac:dyDescent="0.3">
      <c r="A5558" s="150" t="s">
        <v>759</v>
      </c>
      <c r="B5558" s="150"/>
      <c r="C5558" s="149">
        <v>60.63</v>
      </c>
      <c r="D5558" t="str">
        <f t="shared" si="178"/>
        <v>л/с №0000000093814</v>
      </c>
      <c r="E5558" t="str">
        <f t="shared" si="179"/>
        <v>Начисление услуг 00000013555 от 31.12.2024 23:59:59</v>
      </c>
    </row>
    <row r="5559" spans="1:5" x14ac:dyDescent="0.3">
      <c r="A5559" s="148" t="s">
        <v>460</v>
      </c>
      <c r="B5559" s="148" t="s">
        <v>461</v>
      </c>
      <c r="C5559" s="149">
        <v>45.22</v>
      </c>
      <c r="D5559" t="str">
        <f t="shared" si="178"/>
        <v>Начисление услуг 00000013555 от 31.12.2024 23:59:59</v>
      </c>
      <c r="E5559" t="str">
        <f t="shared" si="179"/>
        <v>4МР/ДУ-3/КЛ-39</v>
      </c>
    </row>
    <row r="5560" spans="1:5" hidden="1" x14ac:dyDescent="0.3">
      <c r="A5560" s="148" t="s">
        <v>918</v>
      </c>
      <c r="B5560" s="148"/>
      <c r="C5560" s="149">
        <v>45.22</v>
      </c>
      <c r="D5560" t="str">
        <f t="shared" si="178"/>
        <v>4МР/ДУ-3/КЛ-39</v>
      </c>
      <c r="E5560" t="str">
        <f t="shared" si="179"/>
        <v>л/с №0000000093702</v>
      </c>
    </row>
    <row r="5561" spans="1:5" hidden="1" x14ac:dyDescent="0.3">
      <c r="A5561" s="150" t="s">
        <v>760</v>
      </c>
      <c r="B5561" s="150"/>
      <c r="C5561" s="149">
        <v>45.22</v>
      </c>
      <c r="D5561" t="str">
        <f t="shared" si="178"/>
        <v>л/с №0000000093702</v>
      </c>
      <c r="E5561" t="str">
        <f t="shared" si="179"/>
        <v>Начисление услуг 00000013555 от 31.12.2024 23:59:59</v>
      </c>
    </row>
    <row r="5562" spans="1:5" x14ac:dyDescent="0.3">
      <c r="A5562" s="148" t="s">
        <v>462</v>
      </c>
      <c r="B5562" s="148" t="s">
        <v>463</v>
      </c>
      <c r="C5562" s="149">
        <v>25.69</v>
      </c>
      <c r="D5562" t="str">
        <f t="shared" si="178"/>
        <v>Начисление услуг 00000013555 от 31.12.2024 23:59:59</v>
      </c>
      <c r="E5562" t="str">
        <f t="shared" si="179"/>
        <v>4МР/ДУ-3/КЛ-03</v>
      </c>
    </row>
    <row r="5563" spans="1:5" hidden="1" x14ac:dyDescent="0.3">
      <c r="A5563" s="148" t="s">
        <v>918</v>
      </c>
      <c r="B5563" s="148"/>
      <c r="C5563" s="149">
        <v>25.69</v>
      </c>
      <c r="D5563" t="str">
        <f t="shared" si="178"/>
        <v>4МР/ДУ-3/КЛ-03</v>
      </c>
      <c r="E5563" t="str">
        <f t="shared" si="179"/>
        <v>л/с №0000000095847</v>
      </c>
    </row>
    <row r="5564" spans="1:5" hidden="1" x14ac:dyDescent="0.3">
      <c r="A5564" s="150" t="s">
        <v>761</v>
      </c>
      <c r="B5564" s="150"/>
      <c r="C5564" s="149">
        <v>25.69</v>
      </c>
      <c r="D5564" t="str">
        <f t="shared" si="178"/>
        <v>л/с №0000000095847</v>
      </c>
      <c r="E5564" t="str">
        <f t="shared" si="179"/>
        <v>Начисление услуг 00000013555 от 31.12.2024 23:59:59</v>
      </c>
    </row>
    <row r="5565" spans="1:5" x14ac:dyDescent="0.3">
      <c r="A5565" s="148" t="s">
        <v>464</v>
      </c>
      <c r="B5565" s="148" t="s">
        <v>465</v>
      </c>
      <c r="C5565" s="149">
        <v>39.049999999999997</v>
      </c>
      <c r="D5565" t="str">
        <f t="shared" si="178"/>
        <v>Начисление услуг 00000013555 от 31.12.2024 23:59:59</v>
      </c>
      <c r="E5565" t="str">
        <f t="shared" si="179"/>
        <v>4МР/ДУ-3/КЛ-40</v>
      </c>
    </row>
    <row r="5566" spans="1:5" hidden="1" x14ac:dyDescent="0.3">
      <c r="A5566" s="148" t="s">
        <v>918</v>
      </c>
      <c r="B5566" s="148"/>
      <c r="C5566" s="149">
        <v>39.049999999999997</v>
      </c>
      <c r="D5566" t="str">
        <f t="shared" ref="D5566:D5629" si="180">A5567</f>
        <v>4МР/ДУ-3/КЛ-40</v>
      </c>
      <c r="E5566" t="str">
        <f t="shared" ref="E5566:E5629" si="181">A5568</f>
        <v>л/с №0000000094078</v>
      </c>
    </row>
    <row r="5567" spans="1:5" hidden="1" x14ac:dyDescent="0.3">
      <c r="A5567" s="150" t="s">
        <v>762</v>
      </c>
      <c r="B5567" s="150"/>
      <c r="C5567" s="149">
        <v>39.049999999999997</v>
      </c>
      <c r="D5567" t="str">
        <f t="shared" si="180"/>
        <v>л/с №0000000094078</v>
      </c>
      <c r="E5567" t="str">
        <f t="shared" si="181"/>
        <v>Начисление услуг 00000013555 от 31.12.2024 23:59:59</v>
      </c>
    </row>
    <row r="5568" spans="1:5" x14ac:dyDescent="0.3">
      <c r="A5568" s="148" t="s">
        <v>466</v>
      </c>
      <c r="B5568" s="148" t="s">
        <v>467</v>
      </c>
      <c r="C5568" s="149">
        <v>38.020000000000003</v>
      </c>
      <c r="D5568" t="str">
        <f t="shared" si="180"/>
        <v>Начисление услуг 00000013555 от 31.12.2024 23:59:59</v>
      </c>
      <c r="E5568" t="str">
        <f t="shared" si="181"/>
        <v>4МР/ДУ-3/КЛ-41</v>
      </c>
    </row>
    <row r="5569" spans="1:5" hidden="1" x14ac:dyDescent="0.3">
      <c r="A5569" s="148" t="s">
        <v>918</v>
      </c>
      <c r="B5569" s="148"/>
      <c r="C5569" s="149">
        <v>38.020000000000003</v>
      </c>
      <c r="D5569" t="str">
        <f t="shared" si="180"/>
        <v>4МР/ДУ-3/КЛ-41</v>
      </c>
      <c r="E5569" t="str">
        <f t="shared" si="181"/>
        <v>л/с №0000000093694</v>
      </c>
    </row>
    <row r="5570" spans="1:5" hidden="1" x14ac:dyDescent="0.3">
      <c r="A5570" s="150" t="s">
        <v>763</v>
      </c>
      <c r="B5570" s="150"/>
      <c r="C5570" s="149">
        <v>38.020000000000003</v>
      </c>
      <c r="D5570" t="str">
        <f t="shared" si="180"/>
        <v>л/с №0000000093694</v>
      </c>
      <c r="E5570" t="str">
        <f t="shared" si="181"/>
        <v>Начисление услуг 00000013555 от 31.12.2024 23:59:59</v>
      </c>
    </row>
    <row r="5571" spans="1:5" x14ac:dyDescent="0.3">
      <c r="A5571" s="148" t="s">
        <v>468</v>
      </c>
      <c r="B5571" s="148" t="s">
        <v>469</v>
      </c>
      <c r="C5571" s="149">
        <v>35.97</v>
      </c>
      <c r="D5571" t="str">
        <f t="shared" si="180"/>
        <v>Начисление услуг 00000013555 от 31.12.2024 23:59:59</v>
      </c>
      <c r="E5571" t="str">
        <f t="shared" si="181"/>
        <v>4МР/ДУ-3/КЛ-42</v>
      </c>
    </row>
    <row r="5572" spans="1:5" hidden="1" x14ac:dyDescent="0.3">
      <c r="A5572" s="148" t="s">
        <v>918</v>
      </c>
      <c r="B5572" s="148"/>
      <c r="C5572" s="149">
        <v>35.97</v>
      </c>
      <c r="D5572" t="str">
        <f t="shared" si="180"/>
        <v>4МР/ДУ-3/КЛ-42</v>
      </c>
      <c r="E5572" t="str">
        <f t="shared" si="181"/>
        <v>л/с №0000000093812</v>
      </c>
    </row>
    <row r="5573" spans="1:5" hidden="1" x14ac:dyDescent="0.3">
      <c r="A5573" s="150" t="s">
        <v>764</v>
      </c>
      <c r="B5573" s="150"/>
      <c r="C5573" s="149">
        <v>35.97</v>
      </c>
      <c r="D5573" t="str">
        <f t="shared" si="180"/>
        <v>л/с №0000000093812</v>
      </c>
      <c r="E5573" t="str">
        <f t="shared" si="181"/>
        <v>Начисление услуг 00000013555 от 31.12.2024 23:59:59</v>
      </c>
    </row>
    <row r="5574" spans="1:5" x14ac:dyDescent="0.3">
      <c r="A5574" s="148" t="s">
        <v>470</v>
      </c>
      <c r="B5574" s="148" t="s">
        <v>471</v>
      </c>
      <c r="C5574" s="149">
        <v>34.94</v>
      </c>
      <c r="D5574" t="str">
        <f t="shared" si="180"/>
        <v>Начисление услуг 00000013555 от 31.12.2024 23:59:59</v>
      </c>
      <c r="E5574" t="str">
        <f t="shared" si="181"/>
        <v>4МР/ДУ-3/КЛ-43</v>
      </c>
    </row>
    <row r="5575" spans="1:5" hidden="1" x14ac:dyDescent="0.3">
      <c r="A5575" s="148" t="s">
        <v>918</v>
      </c>
      <c r="B5575" s="148"/>
      <c r="C5575" s="149">
        <v>34.94</v>
      </c>
      <c r="D5575" t="str">
        <f t="shared" si="180"/>
        <v>4МР/ДУ-3/КЛ-43</v>
      </c>
      <c r="E5575" t="str">
        <f t="shared" si="181"/>
        <v>л/с №0000000093813</v>
      </c>
    </row>
    <row r="5576" spans="1:5" hidden="1" x14ac:dyDescent="0.3">
      <c r="A5576" s="150" t="s">
        <v>765</v>
      </c>
      <c r="B5576" s="150"/>
      <c r="C5576" s="149">
        <v>34.94</v>
      </c>
      <c r="D5576" t="str">
        <f t="shared" si="180"/>
        <v>л/с №0000000093813</v>
      </c>
      <c r="E5576" t="str">
        <f t="shared" si="181"/>
        <v>Начисление услуг 00000013555 от 31.12.2024 23:59:59</v>
      </c>
    </row>
    <row r="5577" spans="1:5" x14ac:dyDescent="0.3">
      <c r="A5577" s="148" t="s">
        <v>472</v>
      </c>
      <c r="B5577" s="148" t="s">
        <v>473</v>
      </c>
      <c r="C5577" s="149">
        <v>29.8</v>
      </c>
      <c r="D5577" t="str">
        <f t="shared" si="180"/>
        <v>Начисление услуг 00000013555 от 31.12.2024 23:59:59</v>
      </c>
      <c r="E5577" t="str">
        <f t="shared" si="181"/>
        <v>4МР/ДУ-3/КЛ-44</v>
      </c>
    </row>
    <row r="5578" spans="1:5" hidden="1" x14ac:dyDescent="0.3">
      <c r="A5578" s="148" t="s">
        <v>918</v>
      </c>
      <c r="B5578" s="148"/>
      <c r="C5578" s="149">
        <v>29.8</v>
      </c>
      <c r="D5578" t="str">
        <f t="shared" si="180"/>
        <v>4МР/ДУ-3/КЛ-44</v>
      </c>
      <c r="E5578" t="str">
        <f t="shared" si="181"/>
        <v>л/с №0000000095848</v>
      </c>
    </row>
    <row r="5579" spans="1:5" hidden="1" x14ac:dyDescent="0.3">
      <c r="A5579" s="150" t="s">
        <v>766</v>
      </c>
      <c r="B5579" s="150"/>
      <c r="C5579" s="149">
        <v>29.8</v>
      </c>
      <c r="D5579" t="str">
        <f t="shared" si="180"/>
        <v>л/с №0000000095848</v>
      </c>
      <c r="E5579" t="str">
        <f t="shared" si="181"/>
        <v>Начисление услуг 00000013555 от 31.12.2024 23:59:59</v>
      </c>
    </row>
    <row r="5580" spans="1:5" x14ac:dyDescent="0.3">
      <c r="A5580" s="148" t="s">
        <v>474</v>
      </c>
      <c r="B5580" s="148" t="s">
        <v>475</v>
      </c>
      <c r="C5580" s="149">
        <v>35.97</v>
      </c>
      <c r="D5580" t="str">
        <f t="shared" si="180"/>
        <v>Начисление услуг 00000013555 от 31.12.2024 23:59:59</v>
      </c>
      <c r="E5580" t="str">
        <f t="shared" si="181"/>
        <v>4МР/ДУ-3/КЛ-45</v>
      </c>
    </row>
    <row r="5581" spans="1:5" hidden="1" x14ac:dyDescent="0.3">
      <c r="A5581" s="148" t="s">
        <v>918</v>
      </c>
      <c r="B5581" s="148"/>
      <c r="C5581" s="149">
        <v>35.97</v>
      </c>
      <c r="D5581" t="str">
        <f t="shared" si="180"/>
        <v>4МР/ДУ-3/КЛ-45</v>
      </c>
      <c r="E5581" t="str">
        <f t="shared" si="181"/>
        <v>л/с №0000000095849</v>
      </c>
    </row>
    <row r="5582" spans="1:5" hidden="1" x14ac:dyDescent="0.3">
      <c r="A5582" s="150" t="s">
        <v>767</v>
      </c>
      <c r="B5582" s="150"/>
      <c r="C5582" s="149">
        <v>35.97</v>
      </c>
      <c r="D5582" t="str">
        <f t="shared" si="180"/>
        <v>л/с №0000000095849</v>
      </c>
      <c r="E5582" t="str">
        <f t="shared" si="181"/>
        <v>Начисление услуг 00000013555 от 31.12.2024 23:59:59</v>
      </c>
    </row>
    <row r="5583" spans="1:5" x14ac:dyDescent="0.3">
      <c r="A5583" s="148" t="s">
        <v>476</v>
      </c>
      <c r="B5583" s="148" t="s">
        <v>477</v>
      </c>
      <c r="C5583" s="149">
        <v>38.020000000000003</v>
      </c>
      <c r="D5583" t="str">
        <f t="shared" si="180"/>
        <v>Начисление услуг 00000013555 от 31.12.2024 23:59:59</v>
      </c>
      <c r="E5583" t="str">
        <f t="shared" si="181"/>
        <v>4МР/ДУ-3/КЛ-46</v>
      </c>
    </row>
    <row r="5584" spans="1:5" hidden="1" x14ac:dyDescent="0.3">
      <c r="A5584" s="148" t="s">
        <v>918</v>
      </c>
      <c r="B5584" s="148"/>
      <c r="C5584" s="149">
        <v>38.020000000000003</v>
      </c>
      <c r="D5584" t="str">
        <f t="shared" si="180"/>
        <v>4МР/ДУ-3/КЛ-46</v>
      </c>
      <c r="E5584" t="str">
        <f t="shared" si="181"/>
        <v>л/с №0000000095919</v>
      </c>
    </row>
    <row r="5585" spans="1:5" hidden="1" x14ac:dyDescent="0.3">
      <c r="A5585" s="150" t="s">
        <v>768</v>
      </c>
      <c r="B5585" s="150"/>
      <c r="C5585" s="149">
        <v>38.020000000000003</v>
      </c>
      <c r="D5585" t="str">
        <f t="shared" si="180"/>
        <v>л/с №0000000095919</v>
      </c>
      <c r="E5585" t="str">
        <f t="shared" si="181"/>
        <v>Начисление услуг 00000013555 от 31.12.2024 23:59:59</v>
      </c>
    </row>
    <row r="5586" spans="1:5" x14ac:dyDescent="0.3">
      <c r="A5586" s="148" t="s">
        <v>478</v>
      </c>
      <c r="B5586" s="148" t="s">
        <v>479</v>
      </c>
      <c r="C5586" s="149">
        <v>40.08</v>
      </c>
      <c r="D5586" t="str">
        <f t="shared" si="180"/>
        <v>Начисление услуг 00000013555 от 31.12.2024 23:59:59</v>
      </c>
      <c r="E5586" t="str">
        <f t="shared" si="181"/>
        <v>4МР/ДУ-3/КЛ-47</v>
      </c>
    </row>
    <row r="5587" spans="1:5" hidden="1" x14ac:dyDescent="0.3">
      <c r="A5587" s="148" t="s">
        <v>918</v>
      </c>
      <c r="B5587" s="148"/>
      <c r="C5587" s="149">
        <v>40.08</v>
      </c>
      <c r="D5587" t="str">
        <f t="shared" si="180"/>
        <v>4МР/ДУ-3/КЛ-47</v>
      </c>
      <c r="E5587" t="str">
        <f t="shared" si="181"/>
        <v>л/с №0000000093689</v>
      </c>
    </row>
    <row r="5588" spans="1:5" hidden="1" x14ac:dyDescent="0.3">
      <c r="A5588" s="150" t="s">
        <v>769</v>
      </c>
      <c r="B5588" s="150"/>
      <c r="C5588" s="149">
        <v>40.08</v>
      </c>
      <c r="D5588" t="str">
        <f t="shared" si="180"/>
        <v>л/с №0000000093689</v>
      </c>
      <c r="E5588" t="str">
        <f t="shared" si="181"/>
        <v>Начисление услуг 00000013555 от 31.12.2024 23:59:59</v>
      </c>
    </row>
    <row r="5589" spans="1:5" x14ac:dyDescent="0.3">
      <c r="A5589" s="148" t="s">
        <v>480</v>
      </c>
      <c r="B5589" s="148" t="s">
        <v>481</v>
      </c>
      <c r="C5589" s="149">
        <v>50.36</v>
      </c>
      <c r="D5589" t="str">
        <f t="shared" si="180"/>
        <v>Начисление услуг 00000013555 от 31.12.2024 23:59:59</v>
      </c>
      <c r="E5589" t="str">
        <f t="shared" si="181"/>
        <v>4МР/ДУ-3/КЛ-48</v>
      </c>
    </row>
    <row r="5590" spans="1:5" hidden="1" x14ac:dyDescent="0.3">
      <c r="A5590" s="148" t="s">
        <v>918</v>
      </c>
      <c r="B5590" s="148"/>
      <c r="C5590" s="149">
        <v>50.36</v>
      </c>
      <c r="D5590" t="str">
        <f t="shared" si="180"/>
        <v>4МР/ДУ-3/КЛ-48</v>
      </c>
      <c r="E5590" t="str">
        <f t="shared" si="181"/>
        <v>л/с №0000000094851</v>
      </c>
    </row>
    <row r="5591" spans="1:5" hidden="1" x14ac:dyDescent="0.3">
      <c r="A5591" s="150" t="s">
        <v>770</v>
      </c>
      <c r="B5591" s="150"/>
      <c r="C5591" s="149">
        <v>50.36</v>
      </c>
      <c r="D5591" t="str">
        <f t="shared" si="180"/>
        <v>л/с №0000000094851</v>
      </c>
      <c r="E5591" t="str">
        <f t="shared" si="181"/>
        <v>Начисление услуг 00000013555 от 31.12.2024 23:59:59</v>
      </c>
    </row>
    <row r="5592" spans="1:5" x14ac:dyDescent="0.3">
      <c r="A5592" s="148" t="s">
        <v>482</v>
      </c>
      <c r="B5592" s="148" t="s">
        <v>483</v>
      </c>
      <c r="C5592" s="149">
        <v>21.58</v>
      </c>
      <c r="D5592" t="str">
        <f t="shared" si="180"/>
        <v>Начисление услуг 00000013555 от 31.12.2024 23:59:59</v>
      </c>
      <c r="E5592" t="str">
        <f t="shared" si="181"/>
        <v>4МР/ДУ-3/КЛ-49</v>
      </c>
    </row>
    <row r="5593" spans="1:5" hidden="1" x14ac:dyDescent="0.3">
      <c r="A5593" s="148" t="s">
        <v>918</v>
      </c>
      <c r="B5593" s="148"/>
      <c r="C5593" s="149">
        <v>21.58</v>
      </c>
      <c r="D5593" t="str">
        <f t="shared" si="180"/>
        <v>4МР/ДУ-3/КЛ-49</v>
      </c>
      <c r="E5593" t="str">
        <f t="shared" si="181"/>
        <v>л/с №0000000095852</v>
      </c>
    </row>
    <row r="5594" spans="1:5" hidden="1" x14ac:dyDescent="0.3">
      <c r="A5594" s="150" t="s">
        <v>771</v>
      </c>
      <c r="B5594" s="150"/>
      <c r="C5594" s="149">
        <v>21.58</v>
      </c>
      <c r="D5594" t="str">
        <f t="shared" si="180"/>
        <v>л/с №0000000095852</v>
      </c>
      <c r="E5594" t="str">
        <f t="shared" si="181"/>
        <v>Начисление услуг 00000013555 от 31.12.2024 23:59:59</v>
      </c>
    </row>
    <row r="5595" spans="1:5" x14ac:dyDescent="0.3">
      <c r="A5595" s="148" t="s">
        <v>484</v>
      </c>
      <c r="B5595" s="148" t="s">
        <v>485</v>
      </c>
      <c r="C5595" s="149">
        <v>25.69</v>
      </c>
      <c r="D5595" t="str">
        <f t="shared" si="180"/>
        <v>Начисление услуг 00000013555 от 31.12.2024 23:59:59</v>
      </c>
      <c r="E5595" t="str">
        <f t="shared" si="181"/>
        <v>4МР/ДУ-3/КЛ-4</v>
      </c>
    </row>
    <row r="5596" spans="1:5" hidden="1" x14ac:dyDescent="0.3">
      <c r="A5596" s="148" t="s">
        <v>918</v>
      </c>
      <c r="B5596" s="148"/>
      <c r="C5596" s="149">
        <v>25.69</v>
      </c>
      <c r="D5596" t="str">
        <f t="shared" si="180"/>
        <v>4МР/ДУ-3/КЛ-4</v>
      </c>
      <c r="E5596" t="str">
        <f t="shared" si="181"/>
        <v>л/с №0000000093701</v>
      </c>
    </row>
    <row r="5597" spans="1:5" hidden="1" x14ac:dyDescent="0.3">
      <c r="A5597" s="150" t="s">
        <v>772</v>
      </c>
      <c r="B5597" s="150"/>
      <c r="C5597" s="149">
        <v>25.69</v>
      </c>
      <c r="D5597" t="str">
        <f t="shared" si="180"/>
        <v>л/с №0000000093701</v>
      </c>
      <c r="E5597" t="str">
        <f t="shared" si="181"/>
        <v>Начисление услуг 00000013555 от 31.12.2024 23:59:59</v>
      </c>
    </row>
    <row r="5598" spans="1:5" x14ac:dyDescent="0.3">
      <c r="A5598" s="148" t="s">
        <v>486</v>
      </c>
      <c r="B5598" s="148" t="s">
        <v>487</v>
      </c>
      <c r="C5598" s="149">
        <v>37</v>
      </c>
      <c r="D5598" t="str">
        <f t="shared" si="180"/>
        <v>Начисление услуг 00000013555 от 31.12.2024 23:59:59</v>
      </c>
      <c r="E5598" t="str">
        <f t="shared" si="181"/>
        <v>4МР/ДУ-3/КЛ-50</v>
      </c>
    </row>
    <row r="5599" spans="1:5" hidden="1" x14ac:dyDescent="0.3">
      <c r="A5599" s="148" t="s">
        <v>918</v>
      </c>
      <c r="B5599" s="148"/>
      <c r="C5599" s="149">
        <v>37</v>
      </c>
      <c r="D5599" t="str">
        <f t="shared" si="180"/>
        <v>4МР/ДУ-3/КЛ-50</v>
      </c>
      <c r="E5599" t="str">
        <f t="shared" si="181"/>
        <v>л/с №0000000095854</v>
      </c>
    </row>
    <row r="5600" spans="1:5" hidden="1" x14ac:dyDescent="0.3">
      <c r="A5600" s="150" t="s">
        <v>773</v>
      </c>
      <c r="B5600" s="150"/>
      <c r="C5600" s="149">
        <v>37</v>
      </c>
      <c r="D5600" t="str">
        <f t="shared" si="180"/>
        <v>л/с №0000000095854</v>
      </c>
      <c r="E5600" t="str">
        <f t="shared" si="181"/>
        <v>Начисление услуг 00000013555 от 31.12.2024 23:59:59</v>
      </c>
    </row>
    <row r="5601" spans="1:5" x14ac:dyDescent="0.3">
      <c r="A5601" s="148" t="s">
        <v>488</v>
      </c>
      <c r="B5601" s="148" t="s">
        <v>489</v>
      </c>
      <c r="C5601" s="149">
        <v>41.11</v>
      </c>
      <c r="D5601" t="str">
        <f t="shared" si="180"/>
        <v>Начисление услуг 00000013555 от 31.12.2024 23:59:59</v>
      </c>
      <c r="E5601" t="str">
        <f t="shared" si="181"/>
        <v>4МР/ДУ-3/КЛ-51</v>
      </c>
    </row>
    <row r="5602" spans="1:5" hidden="1" x14ac:dyDescent="0.3">
      <c r="A5602" s="148" t="s">
        <v>918</v>
      </c>
      <c r="B5602" s="148"/>
      <c r="C5602" s="149">
        <v>41.11</v>
      </c>
      <c r="D5602" t="str">
        <f t="shared" si="180"/>
        <v>4МР/ДУ-3/КЛ-51</v>
      </c>
      <c r="E5602" t="str">
        <f t="shared" si="181"/>
        <v>л/с №0000000153935</v>
      </c>
    </row>
    <row r="5603" spans="1:5" hidden="1" x14ac:dyDescent="0.3">
      <c r="A5603" s="150" t="s">
        <v>774</v>
      </c>
      <c r="B5603" s="150"/>
      <c r="C5603" s="149">
        <v>41.11</v>
      </c>
      <c r="D5603" t="str">
        <f t="shared" si="180"/>
        <v>л/с №0000000153935</v>
      </c>
      <c r="E5603" t="str">
        <f t="shared" si="181"/>
        <v>Начисление услуг 00000013555 от 31.12.2024 23:59:59</v>
      </c>
    </row>
    <row r="5604" spans="1:5" x14ac:dyDescent="0.3">
      <c r="A5604" s="148" t="s">
        <v>490</v>
      </c>
      <c r="B5604" s="148" t="s">
        <v>491</v>
      </c>
      <c r="C5604" s="149">
        <v>43.16</v>
      </c>
      <c r="D5604" t="str">
        <f t="shared" si="180"/>
        <v>Начисление услуг 00000013555 от 31.12.2024 23:59:59</v>
      </c>
      <c r="E5604" t="str">
        <f t="shared" si="181"/>
        <v>4МР/ДУ/-3-КЛ-52К ВТОР</v>
      </c>
    </row>
    <row r="5605" spans="1:5" hidden="1" x14ac:dyDescent="0.3">
      <c r="A5605" s="148" t="s">
        <v>918</v>
      </c>
      <c r="B5605" s="148"/>
      <c r="C5605" s="149">
        <v>43.16</v>
      </c>
      <c r="D5605" t="str">
        <f t="shared" si="180"/>
        <v>4МР/ДУ/-3-КЛ-52К ВТОР</v>
      </c>
      <c r="E5605" t="str">
        <f t="shared" si="181"/>
        <v>л/с №0000000093690</v>
      </c>
    </row>
    <row r="5606" spans="1:5" hidden="1" x14ac:dyDescent="0.3">
      <c r="A5606" s="150" t="s">
        <v>775</v>
      </c>
      <c r="B5606" s="150"/>
      <c r="C5606" s="149">
        <v>43.16</v>
      </c>
      <c r="D5606" t="str">
        <f t="shared" si="180"/>
        <v>л/с №0000000093690</v>
      </c>
      <c r="E5606" t="str">
        <f t="shared" si="181"/>
        <v>Начисление услуг 00000013555 от 31.12.2024 23:59:59</v>
      </c>
    </row>
    <row r="5607" spans="1:5" x14ac:dyDescent="0.3">
      <c r="A5607" s="148" t="s">
        <v>492</v>
      </c>
      <c r="B5607" s="148" t="s">
        <v>493</v>
      </c>
      <c r="C5607" s="149">
        <v>41.11</v>
      </c>
      <c r="D5607" t="str">
        <f t="shared" si="180"/>
        <v>Начисление услуг 00000013555 от 31.12.2024 23:59:59</v>
      </c>
      <c r="E5607" t="str">
        <f t="shared" si="181"/>
        <v>4МР/ДУ-3/КЛ-53</v>
      </c>
    </row>
    <row r="5608" spans="1:5" hidden="1" x14ac:dyDescent="0.3">
      <c r="A5608" s="148" t="s">
        <v>918</v>
      </c>
      <c r="B5608" s="148"/>
      <c r="C5608" s="149">
        <v>41.11</v>
      </c>
      <c r="D5608" t="str">
        <f t="shared" si="180"/>
        <v>4МР/ДУ-3/КЛ-53</v>
      </c>
      <c r="E5608" t="str">
        <f t="shared" si="181"/>
        <v>л/с №0000000093708</v>
      </c>
    </row>
    <row r="5609" spans="1:5" hidden="1" x14ac:dyDescent="0.3">
      <c r="A5609" s="150" t="s">
        <v>776</v>
      </c>
      <c r="B5609" s="150"/>
      <c r="C5609" s="149">
        <v>41.11</v>
      </c>
      <c r="D5609" t="str">
        <f t="shared" si="180"/>
        <v>л/с №0000000093708</v>
      </c>
      <c r="E5609" t="str">
        <f t="shared" si="181"/>
        <v>Начисление услуг 00000013555 от 31.12.2024 23:59:59</v>
      </c>
    </row>
    <row r="5610" spans="1:5" x14ac:dyDescent="0.3">
      <c r="A5610" s="148" t="s">
        <v>494</v>
      </c>
      <c r="B5610" s="148" t="s">
        <v>495</v>
      </c>
      <c r="C5610" s="149">
        <v>31.86</v>
      </c>
      <c r="D5610" t="str">
        <f t="shared" si="180"/>
        <v>Начисление услуг 00000013555 от 31.12.2024 23:59:59</v>
      </c>
      <c r="E5610" t="str">
        <f t="shared" si="181"/>
        <v>4МР/ДУ-3/КЛ-54</v>
      </c>
    </row>
    <row r="5611" spans="1:5" hidden="1" x14ac:dyDescent="0.3">
      <c r="A5611" s="148" t="s">
        <v>918</v>
      </c>
      <c r="B5611" s="148"/>
      <c r="C5611" s="149">
        <v>31.86</v>
      </c>
      <c r="D5611" t="str">
        <f t="shared" si="180"/>
        <v>4МР/ДУ-3/КЛ-54</v>
      </c>
      <c r="E5611" t="str">
        <f t="shared" si="181"/>
        <v>л/с №0000000095856</v>
      </c>
    </row>
    <row r="5612" spans="1:5" hidden="1" x14ac:dyDescent="0.3">
      <c r="A5612" s="150" t="s">
        <v>777</v>
      </c>
      <c r="B5612" s="150"/>
      <c r="C5612" s="149">
        <v>31.86</v>
      </c>
      <c r="D5612" t="str">
        <f t="shared" si="180"/>
        <v>л/с №0000000095856</v>
      </c>
      <c r="E5612" t="str">
        <f t="shared" si="181"/>
        <v>Начисление услуг 00000013555 от 31.12.2024 23:59:59</v>
      </c>
    </row>
    <row r="5613" spans="1:5" x14ac:dyDescent="0.3">
      <c r="A5613" s="148" t="s">
        <v>496</v>
      </c>
      <c r="B5613" s="148" t="s">
        <v>497</v>
      </c>
      <c r="C5613" s="149">
        <v>26.72</v>
      </c>
      <c r="D5613" t="str">
        <f t="shared" si="180"/>
        <v>Начисление услуг 00000013555 от 31.12.2024 23:59:59</v>
      </c>
      <c r="E5613" t="str">
        <f t="shared" si="181"/>
        <v>4МР/ДУ-3/КЛ-55</v>
      </c>
    </row>
    <row r="5614" spans="1:5" hidden="1" x14ac:dyDescent="0.3">
      <c r="A5614" s="148" t="s">
        <v>918</v>
      </c>
      <c r="B5614" s="148"/>
      <c r="C5614" s="149">
        <v>26.72</v>
      </c>
      <c r="D5614" t="str">
        <f t="shared" si="180"/>
        <v>4МР/ДУ-3/КЛ-55</v>
      </c>
      <c r="E5614" t="str">
        <f t="shared" si="181"/>
        <v>л/с №0000000092281</v>
      </c>
    </row>
    <row r="5615" spans="1:5" hidden="1" x14ac:dyDescent="0.3">
      <c r="A5615" s="150" t="s">
        <v>778</v>
      </c>
      <c r="B5615" s="150"/>
      <c r="C5615" s="149">
        <v>26.72</v>
      </c>
      <c r="D5615" t="str">
        <f t="shared" si="180"/>
        <v>л/с №0000000092281</v>
      </c>
      <c r="E5615" t="str">
        <f t="shared" si="181"/>
        <v>Начисление услуг 00000013555 от 31.12.2024 23:59:59</v>
      </c>
    </row>
    <row r="5616" spans="1:5" x14ac:dyDescent="0.3">
      <c r="A5616" s="148" t="s">
        <v>498</v>
      </c>
      <c r="B5616" s="148" t="s">
        <v>499</v>
      </c>
      <c r="C5616" s="149">
        <v>38.020000000000003</v>
      </c>
      <c r="D5616" t="str">
        <f t="shared" si="180"/>
        <v>Начисление услуг 00000013555 от 31.12.2024 23:59:59</v>
      </c>
      <c r="E5616" t="str">
        <f t="shared" si="181"/>
        <v>4МР/ДУ-3/КЛ-56</v>
      </c>
    </row>
    <row r="5617" spans="1:5" hidden="1" x14ac:dyDescent="0.3">
      <c r="A5617" s="148" t="s">
        <v>918</v>
      </c>
      <c r="B5617" s="148"/>
      <c r="C5617" s="149">
        <v>38.020000000000003</v>
      </c>
      <c r="D5617" t="str">
        <f t="shared" si="180"/>
        <v>4МР/ДУ-3/КЛ-56</v>
      </c>
      <c r="E5617" t="str">
        <f t="shared" si="181"/>
        <v>л/с №0000000093809</v>
      </c>
    </row>
    <row r="5618" spans="1:5" hidden="1" x14ac:dyDescent="0.3">
      <c r="A5618" s="150" t="s">
        <v>779</v>
      </c>
      <c r="B5618" s="150"/>
      <c r="C5618" s="149">
        <v>38.020000000000003</v>
      </c>
      <c r="D5618" t="str">
        <f t="shared" si="180"/>
        <v>л/с №0000000093809</v>
      </c>
      <c r="E5618" t="str">
        <f t="shared" si="181"/>
        <v>Начисление услуг 00000013555 от 31.12.2024 23:59:59</v>
      </c>
    </row>
    <row r="5619" spans="1:5" x14ac:dyDescent="0.3">
      <c r="A5619" s="148" t="s">
        <v>500</v>
      </c>
      <c r="B5619" s="148" t="s">
        <v>501</v>
      </c>
      <c r="C5619" s="149">
        <v>85.3</v>
      </c>
      <c r="D5619" t="str">
        <f t="shared" si="180"/>
        <v>Начисление услуг 00000013555 от 31.12.2024 23:59:59</v>
      </c>
      <c r="E5619" t="str">
        <f t="shared" si="181"/>
        <v>4МР/ДУ-3/КЛ-57</v>
      </c>
    </row>
    <row r="5620" spans="1:5" hidden="1" x14ac:dyDescent="0.3">
      <c r="A5620" s="148" t="s">
        <v>918</v>
      </c>
      <c r="B5620" s="148"/>
      <c r="C5620" s="149">
        <v>85.3</v>
      </c>
      <c r="D5620" t="str">
        <f t="shared" si="180"/>
        <v>4МР/ДУ-3/КЛ-57</v>
      </c>
      <c r="E5620" t="str">
        <f t="shared" si="181"/>
        <v>л/с №0000000093810</v>
      </c>
    </row>
    <row r="5621" spans="1:5" hidden="1" x14ac:dyDescent="0.3">
      <c r="A5621" s="150" t="s">
        <v>780</v>
      </c>
      <c r="B5621" s="150"/>
      <c r="C5621" s="149">
        <v>85.3</v>
      </c>
      <c r="D5621" t="str">
        <f t="shared" si="180"/>
        <v>л/с №0000000093810</v>
      </c>
      <c r="E5621" t="str">
        <f t="shared" si="181"/>
        <v>Начисление услуг 00000013555 от 31.12.2024 23:59:59</v>
      </c>
    </row>
    <row r="5622" spans="1:5" x14ac:dyDescent="0.3">
      <c r="A5622" s="148" t="s">
        <v>502</v>
      </c>
      <c r="B5622" s="148" t="s">
        <v>503</v>
      </c>
      <c r="C5622" s="149">
        <v>35.97</v>
      </c>
      <c r="D5622" t="str">
        <f t="shared" si="180"/>
        <v>Начисление услуг 00000013555 от 31.12.2024 23:59:59</v>
      </c>
      <c r="E5622" t="str">
        <f t="shared" si="181"/>
        <v>4МР/ДУ-3/КЛ-58</v>
      </c>
    </row>
    <row r="5623" spans="1:5" hidden="1" x14ac:dyDescent="0.3">
      <c r="A5623" s="148" t="s">
        <v>918</v>
      </c>
      <c r="B5623" s="148"/>
      <c r="C5623" s="149">
        <v>35.97</v>
      </c>
      <c r="D5623" t="str">
        <f t="shared" si="180"/>
        <v>4МР/ДУ-3/КЛ-58</v>
      </c>
      <c r="E5623" t="str">
        <f t="shared" si="181"/>
        <v>л/с №0000000093692</v>
      </c>
    </row>
    <row r="5624" spans="1:5" hidden="1" x14ac:dyDescent="0.3">
      <c r="A5624" s="150" t="s">
        <v>781</v>
      </c>
      <c r="B5624" s="150"/>
      <c r="C5624" s="149">
        <v>35.97</v>
      </c>
      <c r="D5624" t="str">
        <f t="shared" si="180"/>
        <v>л/с №0000000093692</v>
      </c>
      <c r="E5624" t="str">
        <f t="shared" si="181"/>
        <v>Начисление услуг 00000013555 от 31.12.2024 23:59:59</v>
      </c>
    </row>
    <row r="5625" spans="1:5" x14ac:dyDescent="0.3">
      <c r="A5625" s="148" t="s">
        <v>504</v>
      </c>
      <c r="B5625" s="148" t="s">
        <v>505</v>
      </c>
      <c r="C5625" s="149">
        <v>37</v>
      </c>
      <c r="D5625" t="str">
        <f t="shared" si="180"/>
        <v>Начисление услуг 00000013555 от 31.12.2024 23:59:59</v>
      </c>
      <c r="E5625" t="str">
        <f t="shared" si="181"/>
        <v>4МР/ДУ-3/КЛ-59</v>
      </c>
    </row>
    <row r="5626" spans="1:5" hidden="1" x14ac:dyDescent="0.3">
      <c r="A5626" s="148" t="s">
        <v>918</v>
      </c>
      <c r="B5626" s="148"/>
      <c r="C5626" s="149">
        <v>37</v>
      </c>
      <c r="D5626" t="str">
        <f t="shared" si="180"/>
        <v>4МР/ДУ-3/КЛ-59</v>
      </c>
      <c r="E5626" t="str">
        <f t="shared" si="181"/>
        <v>л/с №0000000093923</v>
      </c>
    </row>
    <row r="5627" spans="1:5" hidden="1" x14ac:dyDescent="0.3">
      <c r="A5627" s="150" t="s">
        <v>782</v>
      </c>
      <c r="B5627" s="150"/>
      <c r="C5627" s="149">
        <v>37</v>
      </c>
      <c r="D5627" t="str">
        <f t="shared" si="180"/>
        <v>л/с №0000000093923</v>
      </c>
      <c r="E5627" t="str">
        <f t="shared" si="181"/>
        <v>Начисление услуг 00000013555 от 31.12.2024 23:59:59</v>
      </c>
    </row>
    <row r="5628" spans="1:5" x14ac:dyDescent="0.3">
      <c r="A5628" s="148" t="s">
        <v>506</v>
      </c>
      <c r="B5628" s="148" t="s">
        <v>507</v>
      </c>
      <c r="C5628" s="149">
        <v>29.8</v>
      </c>
      <c r="D5628" t="str">
        <f t="shared" si="180"/>
        <v>Начисление услуг 00000013555 от 31.12.2024 23:59:59</v>
      </c>
      <c r="E5628" t="str">
        <f t="shared" si="181"/>
        <v>4МР/ДУ-3/КЛ-5</v>
      </c>
    </row>
    <row r="5629" spans="1:5" hidden="1" x14ac:dyDescent="0.3">
      <c r="A5629" s="148" t="s">
        <v>918</v>
      </c>
      <c r="B5629" s="148"/>
      <c r="C5629" s="149">
        <v>29.8</v>
      </c>
      <c r="D5629" t="str">
        <f t="shared" si="180"/>
        <v>4МР/ДУ-3/КЛ-5</v>
      </c>
      <c r="E5629" t="str">
        <f t="shared" si="181"/>
        <v>л/с №0000000095857</v>
      </c>
    </row>
    <row r="5630" spans="1:5" hidden="1" x14ac:dyDescent="0.3">
      <c r="A5630" s="150" t="s">
        <v>783</v>
      </c>
      <c r="B5630" s="150"/>
      <c r="C5630" s="149">
        <v>29.8</v>
      </c>
      <c r="D5630" t="str">
        <f t="shared" ref="D5630:D5693" si="182">A5631</f>
        <v>л/с №0000000095857</v>
      </c>
      <c r="E5630" t="str">
        <f t="shared" ref="E5630:E5693" si="183">A5632</f>
        <v>Начисление услуг 00000013555 от 31.12.2024 23:59:59</v>
      </c>
    </row>
    <row r="5631" spans="1:5" x14ac:dyDescent="0.3">
      <c r="A5631" s="148" t="s">
        <v>508</v>
      </c>
      <c r="B5631" s="148" t="s">
        <v>509</v>
      </c>
      <c r="C5631" s="149">
        <v>30.83</v>
      </c>
      <c r="D5631" t="str">
        <f t="shared" si="182"/>
        <v>Начисление услуг 00000013555 от 31.12.2024 23:59:59</v>
      </c>
      <c r="E5631" t="str">
        <f t="shared" si="183"/>
        <v>4МР/ДУ-3/КЛ-6</v>
      </c>
    </row>
    <row r="5632" spans="1:5" hidden="1" x14ac:dyDescent="0.3">
      <c r="A5632" s="148" t="s">
        <v>918</v>
      </c>
      <c r="B5632" s="148"/>
      <c r="C5632" s="149">
        <v>30.83</v>
      </c>
      <c r="D5632" t="str">
        <f t="shared" si="182"/>
        <v>4МР/ДУ-3/КЛ-6</v>
      </c>
      <c r="E5632" t="str">
        <f t="shared" si="183"/>
        <v>л/с №0000000093698</v>
      </c>
    </row>
    <row r="5633" spans="1:5" hidden="1" x14ac:dyDescent="0.3">
      <c r="A5633" s="150" t="s">
        <v>784</v>
      </c>
      <c r="B5633" s="150"/>
      <c r="C5633" s="149">
        <v>30.83</v>
      </c>
      <c r="D5633" t="str">
        <f t="shared" si="182"/>
        <v>л/с №0000000093698</v>
      </c>
      <c r="E5633" t="str">
        <f t="shared" si="183"/>
        <v>Начисление услуг 00000013555 от 31.12.2024 23:59:59</v>
      </c>
    </row>
    <row r="5634" spans="1:5" x14ac:dyDescent="0.3">
      <c r="A5634" s="148" t="s">
        <v>510</v>
      </c>
      <c r="B5634" s="148" t="s">
        <v>511</v>
      </c>
      <c r="C5634" s="149">
        <v>25.69</v>
      </c>
      <c r="D5634" t="str">
        <f t="shared" si="182"/>
        <v>Начисление услуг 00000013555 от 31.12.2024 23:59:59</v>
      </c>
      <c r="E5634" t="str">
        <f t="shared" si="183"/>
        <v>4МР/ДУ-3/КЛ-07</v>
      </c>
    </row>
    <row r="5635" spans="1:5" hidden="1" x14ac:dyDescent="0.3">
      <c r="A5635" s="148" t="s">
        <v>918</v>
      </c>
      <c r="B5635" s="148"/>
      <c r="C5635" s="149">
        <v>25.69</v>
      </c>
      <c r="D5635" t="str">
        <f t="shared" si="182"/>
        <v>4МР/ДУ-3/КЛ-07</v>
      </c>
      <c r="E5635" t="str">
        <f t="shared" si="183"/>
        <v>л/с №0000000093697</v>
      </c>
    </row>
    <row r="5636" spans="1:5" hidden="1" x14ac:dyDescent="0.3">
      <c r="A5636" s="150" t="s">
        <v>785</v>
      </c>
      <c r="B5636" s="150"/>
      <c r="C5636" s="149">
        <v>25.69</v>
      </c>
      <c r="D5636" t="str">
        <f t="shared" si="182"/>
        <v>л/с №0000000093697</v>
      </c>
      <c r="E5636" t="str">
        <f t="shared" si="183"/>
        <v>Начисление услуг 00000013555 от 31.12.2024 23:59:59</v>
      </c>
    </row>
    <row r="5637" spans="1:5" x14ac:dyDescent="0.3">
      <c r="A5637" s="148" t="s">
        <v>512</v>
      </c>
      <c r="B5637" s="148" t="s">
        <v>513</v>
      </c>
      <c r="C5637" s="149">
        <v>27.75</v>
      </c>
      <c r="D5637" t="str">
        <f t="shared" si="182"/>
        <v>Начисление услуг 00000013555 от 31.12.2024 23:59:59</v>
      </c>
      <c r="E5637" t="str">
        <f t="shared" si="183"/>
        <v>4МР/ДУ-3/КЛ-08</v>
      </c>
    </row>
    <row r="5638" spans="1:5" hidden="1" x14ac:dyDescent="0.3">
      <c r="A5638" s="148" t="s">
        <v>918</v>
      </c>
      <c r="B5638" s="148"/>
      <c r="C5638" s="149">
        <v>27.75</v>
      </c>
      <c r="D5638" t="str">
        <f t="shared" si="182"/>
        <v>4МР/ДУ-3/КЛ-08</v>
      </c>
      <c r="E5638" t="str">
        <f t="shared" si="183"/>
        <v>л/с №0000000095858</v>
      </c>
    </row>
    <row r="5639" spans="1:5" hidden="1" x14ac:dyDescent="0.3">
      <c r="A5639" s="150" t="s">
        <v>786</v>
      </c>
      <c r="B5639" s="150"/>
      <c r="C5639" s="149">
        <v>27.75</v>
      </c>
      <c r="D5639" t="str">
        <f t="shared" si="182"/>
        <v>л/с №0000000095858</v>
      </c>
      <c r="E5639" t="str">
        <f t="shared" si="183"/>
        <v>Начисление услуг 00000013555 от 31.12.2024 23:59:59</v>
      </c>
    </row>
    <row r="5640" spans="1:5" x14ac:dyDescent="0.3">
      <c r="A5640" s="148" t="s">
        <v>514</v>
      </c>
      <c r="B5640" s="148" t="s">
        <v>515</v>
      </c>
      <c r="C5640" s="149">
        <v>28.77</v>
      </c>
      <c r="D5640" t="str">
        <f t="shared" si="182"/>
        <v>Начисление услуг 00000013555 от 31.12.2024 23:59:59</v>
      </c>
      <c r="E5640" t="str">
        <f t="shared" si="183"/>
        <v>4МР/ДУ-3/КЛ-9</v>
      </c>
    </row>
    <row r="5641" spans="1:5" hidden="1" x14ac:dyDescent="0.3">
      <c r="A5641" s="148" t="s">
        <v>918</v>
      </c>
      <c r="B5641" s="148"/>
      <c r="C5641" s="149">
        <v>28.77</v>
      </c>
      <c r="D5641" t="str">
        <f t="shared" si="182"/>
        <v>4МР/ДУ-3/КЛ-9</v>
      </c>
      <c r="E5641" t="str">
        <f t="shared" si="183"/>
        <v>Москва г, Марьина Роща, Марьиной Рощи 4-я ул, дом № 3</v>
      </c>
    </row>
    <row r="5642" spans="1:5" hidden="1" x14ac:dyDescent="0.3">
      <c r="A5642" s="150" t="s">
        <v>787</v>
      </c>
      <c r="B5642" s="150"/>
      <c r="C5642" s="149">
        <v>28.77</v>
      </c>
      <c r="D5642" t="str">
        <f t="shared" si="182"/>
        <v>Москва г, Марьина Роща, Марьиной Рощи 4-я ул, дом № 3</v>
      </c>
      <c r="E5642" t="str">
        <f t="shared" si="183"/>
        <v>л/с №0000000089255</v>
      </c>
    </row>
    <row r="5643" spans="1:5" hidden="1" x14ac:dyDescent="0.3">
      <c r="A5643" s="151" t="s">
        <v>0</v>
      </c>
      <c r="B5643" s="151"/>
      <c r="C5643" s="152">
        <v>173346.59</v>
      </c>
      <c r="D5643" t="str">
        <f t="shared" si="182"/>
        <v>л/с №0000000089255</v>
      </c>
      <c r="E5643" t="str">
        <f t="shared" si="183"/>
        <v>Начисление услуг 00000013563 от 31.12.2024 23:59:59</v>
      </c>
    </row>
    <row r="5644" spans="1:5" x14ac:dyDescent="0.3">
      <c r="A5644" s="148" t="s">
        <v>25</v>
      </c>
      <c r="B5644" s="148" t="s">
        <v>26</v>
      </c>
      <c r="C5644" s="153">
        <v>2215.13</v>
      </c>
      <c r="D5644" t="str">
        <f t="shared" si="182"/>
        <v>Начисление услуг 00000013563 от 31.12.2024 23:59:59</v>
      </c>
      <c r="E5644" t="str">
        <f t="shared" si="183"/>
        <v>4МР/ДУ-3-01</v>
      </c>
    </row>
    <row r="5645" spans="1:5" hidden="1" x14ac:dyDescent="0.3">
      <c r="A5645" s="148" t="s">
        <v>919</v>
      </c>
      <c r="B5645" s="148"/>
      <c r="C5645" s="153">
        <v>2215.13</v>
      </c>
      <c r="D5645" t="str">
        <f t="shared" si="182"/>
        <v>4МР/ДУ-3-01</v>
      </c>
      <c r="E5645" t="str">
        <f t="shared" si="183"/>
        <v>л/с №0000000089264</v>
      </c>
    </row>
    <row r="5646" spans="1:5" hidden="1" x14ac:dyDescent="0.3">
      <c r="A5646" s="150" t="s">
        <v>788</v>
      </c>
      <c r="B5646" s="150"/>
      <c r="C5646" s="153">
        <v>2215.13</v>
      </c>
      <c r="D5646" t="str">
        <f t="shared" si="182"/>
        <v>л/с №0000000089264</v>
      </c>
      <c r="E5646" t="str">
        <f t="shared" si="183"/>
        <v>Начисление услуг 00000013563 от 31.12.2024 23:59:59</v>
      </c>
    </row>
    <row r="5647" spans="1:5" x14ac:dyDescent="0.3">
      <c r="A5647" s="148" t="s">
        <v>27</v>
      </c>
      <c r="B5647" s="148" t="s">
        <v>28</v>
      </c>
      <c r="C5647" s="153">
        <v>1075.19</v>
      </c>
      <c r="D5647" t="str">
        <f t="shared" si="182"/>
        <v>Начисление услуг 00000013563 от 31.12.2024 23:59:59</v>
      </c>
      <c r="E5647" t="str">
        <f t="shared" si="183"/>
        <v>4МР/ДУ-3-10</v>
      </c>
    </row>
    <row r="5648" spans="1:5" hidden="1" x14ac:dyDescent="0.3">
      <c r="A5648" s="148" t="s">
        <v>919</v>
      </c>
      <c r="B5648" s="148"/>
      <c r="C5648" s="153">
        <v>1075.19</v>
      </c>
      <c r="D5648" t="str">
        <f t="shared" si="182"/>
        <v>4МР/ДУ-3-10</v>
      </c>
      <c r="E5648" t="str">
        <f t="shared" si="183"/>
        <v>л/с №0000000089265</v>
      </c>
    </row>
    <row r="5649" spans="1:5" hidden="1" x14ac:dyDescent="0.3">
      <c r="A5649" s="150" t="s">
        <v>790</v>
      </c>
      <c r="B5649" s="150"/>
      <c r="C5649" s="153">
        <v>1075.19</v>
      </c>
      <c r="D5649" t="str">
        <f t="shared" si="182"/>
        <v>л/с №0000000089265</v>
      </c>
      <c r="E5649" t="str">
        <f t="shared" si="183"/>
        <v>Начисление услуг 00000013563 от 31.12.2024 23:59:59</v>
      </c>
    </row>
    <row r="5650" spans="1:5" x14ac:dyDescent="0.3">
      <c r="A5650" s="148" t="s">
        <v>29</v>
      </c>
      <c r="B5650" s="148" t="s">
        <v>30</v>
      </c>
      <c r="C5650" s="153">
        <v>1750.37</v>
      </c>
      <c r="D5650" t="str">
        <f t="shared" si="182"/>
        <v>Начисление услуг 00000013563 от 31.12.2024 23:59:59</v>
      </c>
      <c r="E5650" t="str">
        <f t="shared" si="183"/>
        <v>4МР/ДУ-3-11</v>
      </c>
    </row>
    <row r="5651" spans="1:5" hidden="1" x14ac:dyDescent="0.3">
      <c r="A5651" s="148" t="s">
        <v>919</v>
      </c>
      <c r="B5651" s="148"/>
      <c r="C5651" s="153">
        <v>1750.37</v>
      </c>
      <c r="D5651" t="str">
        <f t="shared" si="182"/>
        <v>4МР/ДУ-3-11</v>
      </c>
      <c r="E5651" t="str">
        <f t="shared" si="183"/>
        <v>л/с №0000000089266</v>
      </c>
    </row>
    <row r="5652" spans="1:5" hidden="1" x14ac:dyDescent="0.3">
      <c r="A5652" s="150" t="s">
        <v>791</v>
      </c>
      <c r="B5652" s="150"/>
      <c r="C5652" s="153">
        <v>1750.37</v>
      </c>
      <c r="D5652" t="str">
        <f t="shared" si="182"/>
        <v>л/с №0000000089266</v>
      </c>
      <c r="E5652" t="str">
        <f t="shared" si="183"/>
        <v>Начисление услуг 00000013563 от 31.12.2024 23:59:59</v>
      </c>
    </row>
    <row r="5653" spans="1:5" x14ac:dyDescent="0.3">
      <c r="A5653" s="148" t="s">
        <v>31</v>
      </c>
      <c r="B5653" s="148" t="s">
        <v>32</v>
      </c>
      <c r="C5653" s="153">
        <v>2242.88</v>
      </c>
      <c r="D5653" t="str">
        <f t="shared" si="182"/>
        <v>Начисление услуг 00000013563 от 31.12.2024 23:59:59</v>
      </c>
      <c r="E5653" t="str">
        <f t="shared" si="183"/>
        <v>4МР/ДУ-3-12</v>
      </c>
    </row>
    <row r="5654" spans="1:5" hidden="1" x14ac:dyDescent="0.3">
      <c r="A5654" s="148" t="s">
        <v>919</v>
      </c>
      <c r="B5654" s="148"/>
      <c r="C5654" s="153">
        <v>2242.88</v>
      </c>
      <c r="D5654" t="str">
        <f t="shared" si="182"/>
        <v>4МР/ДУ-3-12</v>
      </c>
      <c r="E5654" t="str">
        <f t="shared" si="183"/>
        <v>л/с №0000000124901</v>
      </c>
    </row>
    <row r="5655" spans="1:5" hidden="1" x14ac:dyDescent="0.3">
      <c r="A5655" s="150" t="s">
        <v>792</v>
      </c>
      <c r="B5655" s="150"/>
      <c r="C5655" s="153">
        <v>2242.88</v>
      </c>
      <c r="D5655" t="str">
        <f t="shared" si="182"/>
        <v>л/с №0000000124901</v>
      </c>
      <c r="E5655" t="str">
        <f t="shared" si="183"/>
        <v>Начисление услуг 00000013563 от 31.12.2024 23:59:59</v>
      </c>
    </row>
    <row r="5656" spans="1:5" x14ac:dyDescent="0.3">
      <c r="A5656" s="148" t="s">
        <v>33</v>
      </c>
      <c r="B5656" s="148" t="s">
        <v>34</v>
      </c>
      <c r="C5656" s="153">
        <v>1114.5</v>
      </c>
      <c r="D5656" t="str">
        <f t="shared" si="182"/>
        <v>Начисление услуг 00000013563 от 31.12.2024 23:59:59</v>
      </c>
      <c r="E5656" t="str">
        <f t="shared" si="183"/>
        <v>4МР/МБ/ДУ/3-13-ВТОР2</v>
      </c>
    </row>
    <row r="5657" spans="1:5" hidden="1" x14ac:dyDescent="0.3">
      <c r="A5657" s="148" t="s">
        <v>919</v>
      </c>
      <c r="B5657" s="148"/>
      <c r="C5657" s="153">
        <v>1114.5</v>
      </c>
      <c r="D5657" t="str">
        <f t="shared" si="182"/>
        <v>4МР/МБ/ДУ/3-13-ВТОР2</v>
      </c>
      <c r="E5657" t="str">
        <f t="shared" si="183"/>
        <v>л/с №0000000089268</v>
      </c>
    </row>
    <row r="5658" spans="1:5" hidden="1" x14ac:dyDescent="0.3">
      <c r="A5658" s="150" t="s">
        <v>793</v>
      </c>
      <c r="B5658" s="150"/>
      <c r="C5658" s="153">
        <v>1114.5</v>
      </c>
      <c r="D5658" t="str">
        <f t="shared" si="182"/>
        <v>л/с №0000000089268</v>
      </c>
      <c r="E5658" t="str">
        <f t="shared" si="183"/>
        <v>Начисление услуг 00000013563 от 31.12.2024 23:59:59</v>
      </c>
    </row>
    <row r="5659" spans="1:5" x14ac:dyDescent="0.3">
      <c r="A5659" s="148" t="s">
        <v>35</v>
      </c>
      <c r="B5659" s="148" t="s">
        <v>36</v>
      </c>
      <c r="C5659" s="153">
        <v>1713.37</v>
      </c>
      <c r="D5659" t="str">
        <f t="shared" si="182"/>
        <v>Начисление услуг 00000013563 от 31.12.2024 23:59:59</v>
      </c>
      <c r="E5659" t="str">
        <f t="shared" si="183"/>
        <v>4МР/ДУ-3-14</v>
      </c>
    </row>
    <row r="5660" spans="1:5" hidden="1" x14ac:dyDescent="0.3">
      <c r="A5660" s="148" t="s">
        <v>919</v>
      </c>
      <c r="B5660" s="148"/>
      <c r="C5660" s="153">
        <v>1713.37</v>
      </c>
      <c r="D5660" t="str">
        <f t="shared" si="182"/>
        <v>4МР/ДУ-3-14</v>
      </c>
      <c r="E5660" t="str">
        <f t="shared" si="183"/>
        <v>л/с №0000000089269</v>
      </c>
    </row>
    <row r="5661" spans="1:5" hidden="1" x14ac:dyDescent="0.3">
      <c r="A5661" s="150" t="s">
        <v>794</v>
      </c>
      <c r="B5661" s="150"/>
      <c r="C5661" s="153">
        <v>1713.37</v>
      </c>
      <c r="D5661" t="str">
        <f t="shared" si="182"/>
        <v>л/с №0000000089269</v>
      </c>
      <c r="E5661" t="str">
        <f t="shared" si="183"/>
        <v>Начисление услуг 00000013563 от 31.12.2024 23:59:59</v>
      </c>
    </row>
    <row r="5662" spans="1:5" x14ac:dyDescent="0.3">
      <c r="A5662" s="148" t="s">
        <v>37</v>
      </c>
      <c r="B5662" s="148" t="s">
        <v>38</v>
      </c>
      <c r="C5662" s="153">
        <v>3942.12</v>
      </c>
      <c r="D5662" t="str">
        <f t="shared" si="182"/>
        <v>Начисление услуг 00000013563 от 31.12.2024 23:59:59</v>
      </c>
      <c r="E5662" t="str">
        <f t="shared" si="183"/>
        <v>4МР/ДУ-3-15</v>
      </c>
    </row>
    <row r="5663" spans="1:5" hidden="1" x14ac:dyDescent="0.3">
      <c r="A5663" s="148" t="s">
        <v>919</v>
      </c>
      <c r="B5663" s="148"/>
      <c r="C5663" s="153">
        <v>3942.12</v>
      </c>
      <c r="D5663" t="str">
        <f t="shared" si="182"/>
        <v>4МР/ДУ-3-15</v>
      </c>
      <c r="E5663" t="str">
        <f t="shared" si="183"/>
        <v>л/с №0000000089270</v>
      </c>
    </row>
    <row r="5664" spans="1:5" hidden="1" x14ac:dyDescent="0.3">
      <c r="A5664" s="150" t="s">
        <v>795</v>
      </c>
      <c r="B5664" s="150"/>
      <c r="C5664" s="153">
        <v>3942.12</v>
      </c>
      <c r="D5664" t="str">
        <f t="shared" si="182"/>
        <v>л/с №0000000089270</v>
      </c>
      <c r="E5664" t="str">
        <f t="shared" si="183"/>
        <v>Начисление услуг 00000013563 от 31.12.2024 23:59:59</v>
      </c>
    </row>
    <row r="5665" spans="1:5" x14ac:dyDescent="0.3">
      <c r="A5665" s="148" t="s">
        <v>39</v>
      </c>
      <c r="B5665" s="148" t="s">
        <v>40</v>
      </c>
      <c r="C5665" s="153">
        <v>1261.46</v>
      </c>
      <c r="D5665" t="str">
        <f t="shared" si="182"/>
        <v>Начисление услуг 00000013563 от 31.12.2024 23:59:59</v>
      </c>
      <c r="E5665" t="str">
        <f t="shared" si="183"/>
        <v>4МР/ДУ-3-16</v>
      </c>
    </row>
    <row r="5666" spans="1:5" hidden="1" x14ac:dyDescent="0.3">
      <c r="A5666" s="148" t="s">
        <v>919</v>
      </c>
      <c r="B5666" s="148"/>
      <c r="C5666" s="153">
        <v>1261.46</v>
      </c>
      <c r="D5666" t="str">
        <f t="shared" si="182"/>
        <v>4МР/ДУ-3-16</v>
      </c>
      <c r="E5666" t="str">
        <f t="shared" si="183"/>
        <v>л/с №0000001153840</v>
      </c>
    </row>
    <row r="5667" spans="1:5" hidden="1" x14ac:dyDescent="0.3">
      <c r="A5667" s="150" t="s">
        <v>796</v>
      </c>
      <c r="B5667" s="150"/>
      <c r="C5667" s="153">
        <v>1261.46</v>
      </c>
      <c r="D5667" t="str">
        <f t="shared" si="182"/>
        <v>л/с №0000001153840</v>
      </c>
      <c r="E5667" t="str">
        <f t="shared" si="183"/>
        <v>Начисление услуг 00000013563 от 31.12.2024 23:59:59</v>
      </c>
    </row>
    <row r="5668" spans="1:5" x14ac:dyDescent="0.3">
      <c r="A5668" s="148" t="s">
        <v>41</v>
      </c>
      <c r="B5668" s="148" t="s">
        <v>42</v>
      </c>
      <c r="C5668" s="153">
        <v>1194.6600000000001</v>
      </c>
      <c r="D5668" t="str">
        <f t="shared" si="182"/>
        <v>Начисление услуг 00000013563 от 31.12.2024 23:59:59</v>
      </c>
      <c r="E5668" t="str">
        <f t="shared" si="183"/>
        <v>4МР/ДУ-3-17/Втор-1</v>
      </c>
    </row>
    <row r="5669" spans="1:5" hidden="1" x14ac:dyDescent="0.3">
      <c r="A5669" s="148" t="s">
        <v>919</v>
      </c>
      <c r="B5669" s="148"/>
      <c r="C5669" s="153">
        <v>1194.6600000000001</v>
      </c>
      <c r="D5669" t="str">
        <f t="shared" si="182"/>
        <v>4МР/ДУ-3-17/Втор-1</v>
      </c>
      <c r="E5669" t="str">
        <f t="shared" si="183"/>
        <v>л/с №0000000089272</v>
      </c>
    </row>
    <row r="5670" spans="1:5" hidden="1" x14ac:dyDescent="0.3">
      <c r="A5670" s="150" t="s">
        <v>797</v>
      </c>
      <c r="B5670" s="150"/>
      <c r="C5670" s="153">
        <v>1194.6600000000001</v>
      </c>
      <c r="D5670" t="str">
        <f t="shared" si="182"/>
        <v>л/с №0000000089272</v>
      </c>
      <c r="E5670" t="str">
        <f t="shared" si="183"/>
        <v>Начисление услуг 00000013563 от 31.12.2024 23:59:59</v>
      </c>
    </row>
    <row r="5671" spans="1:5" x14ac:dyDescent="0.3">
      <c r="A5671" s="148" t="s">
        <v>43</v>
      </c>
      <c r="B5671" s="148" t="s">
        <v>44</v>
      </c>
      <c r="C5671" s="153">
        <v>1752.68</v>
      </c>
      <c r="D5671" t="str">
        <f t="shared" si="182"/>
        <v>Начисление услуг 00000013563 от 31.12.2024 23:59:59</v>
      </c>
      <c r="E5671" t="str">
        <f t="shared" si="183"/>
        <v>4МР/ДУ-3-18</v>
      </c>
    </row>
    <row r="5672" spans="1:5" hidden="1" x14ac:dyDescent="0.3">
      <c r="A5672" s="148" t="s">
        <v>919</v>
      </c>
      <c r="B5672" s="148"/>
      <c r="C5672" s="153">
        <v>1752.68</v>
      </c>
      <c r="D5672" t="str">
        <f t="shared" si="182"/>
        <v>4МР/ДУ-3-18</v>
      </c>
      <c r="E5672" t="str">
        <f t="shared" si="183"/>
        <v>л/с №0000000094305</v>
      </c>
    </row>
    <row r="5673" spans="1:5" hidden="1" x14ac:dyDescent="0.3">
      <c r="A5673" s="150" t="s">
        <v>798</v>
      </c>
      <c r="B5673" s="150"/>
      <c r="C5673" s="153">
        <v>1752.68</v>
      </c>
      <c r="D5673" t="str">
        <f t="shared" si="182"/>
        <v>л/с №0000000094305</v>
      </c>
      <c r="E5673" t="str">
        <f t="shared" si="183"/>
        <v>Начисление услуг 00000013563 от 31.12.2024 23:59:59</v>
      </c>
    </row>
    <row r="5674" spans="1:5" x14ac:dyDescent="0.3">
      <c r="A5674" s="148" t="s">
        <v>45</v>
      </c>
      <c r="B5674" s="148" t="s">
        <v>46</v>
      </c>
      <c r="C5674" s="153">
        <v>2240.56</v>
      </c>
      <c r="D5674" t="str">
        <f t="shared" si="182"/>
        <v>Начисление услуг 00000013563 от 31.12.2024 23:59:59</v>
      </c>
      <c r="E5674" t="str">
        <f t="shared" si="183"/>
        <v>4МР/ДУ-3-19/ВТОР1</v>
      </c>
    </row>
    <row r="5675" spans="1:5" hidden="1" x14ac:dyDescent="0.3">
      <c r="A5675" s="148" t="s">
        <v>919</v>
      </c>
      <c r="B5675" s="148"/>
      <c r="C5675" s="153">
        <v>2240.56</v>
      </c>
      <c r="D5675" t="str">
        <f t="shared" si="182"/>
        <v>4МР/ДУ-3-19/ВТОР1</v>
      </c>
      <c r="E5675" t="str">
        <f t="shared" si="183"/>
        <v>л/с №0000000089256</v>
      </c>
    </row>
    <row r="5676" spans="1:5" hidden="1" x14ac:dyDescent="0.3">
      <c r="A5676" s="150" t="s">
        <v>799</v>
      </c>
      <c r="B5676" s="150"/>
      <c r="C5676" s="153">
        <v>2240.56</v>
      </c>
      <c r="D5676" t="str">
        <f t="shared" si="182"/>
        <v>л/с №0000000089256</v>
      </c>
      <c r="E5676" t="str">
        <f t="shared" si="183"/>
        <v>Начисление услуг 00000013563 от 31.12.2024 23:59:59</v>
      </c>
    </row>
    <row r="5677" spans="1:5" x14ac:dyDescent="0.3">
      <c r="A5677" s="148" t="s">
        <v>47</v>
      </c>
      <c r="B5677" s="148" t="s">
        <v>48</v>
      </c>
      <c r="C5677" s="153">
        <v>1128.3800000000001</v>
      </c>
      <c r="D5677" t="str">
        <f t="shared" si="182"/>
        <v>Начисление услуг 00000013563 от 31.12.2024 23:59:59</v>
      </c>
      <c r="E5677" t="str">
        <f t="shared" si="183"/>
        <v>4МР/ДУ-3-02</v>
      </c>
    </row>
    <row r="5678" spans="1:5" hidden="1" x14ac:dyDescent="0.3">
      <c r="A5678" s="148" t="s">
        <v>919</v>
      </c>
      <c r="B5678" s="148"/>
      <c r="C5678" s="153">
        <v>1128.3800000000001</v>
      </c>
      <c r="D5678" t="str">
        <f t="shared" si="182"/>
        <v>4МР/ДУ-3-02</v>
      </c>
      <c r="E5678" t="str">
        <f t="shared" si="183"/>
        <v>л/с №0000000089274</v>
      </c>
    </row>
    <row r="5679" spans="1:5" hidden="1" x14ac:dyDescent="0.3">
      <c r="A5679" s="150" t="s">
        <v>800</v>
      </c>
      <c r="B5679" s="150"/>
      <c r="C5679" s="153">
        <v>1128.3800000000001</v>
      </c>
      <c r="D5679" t="str">
        <f t="shared" si="182"/>
        <v>л/с №0000000089274</v>
      </c>
      <c r="E5679" t="str">
        <f t="shared" si="183"/>
        <v>Начисление услуг 00000013563 от 31.12.2024 23:59:59</v>
      </c>
    </row>
    <row r="5680" spans="1:5" x14ac:dyDescent="0.3">
      <c r="A5680" s="148" t="s">
        <v>49</v>
      </c>
      <c r="B5680" s="148" t="s">
        <v>50</v>
      </c>
      <c r="C5680" s="149">
        <v>992.72</v>
      </c>
      <c r="D5680" t="str">
        <f t="shared" si="182"/>
        <v>Начисление услуг 00000013563 от 31.12.2024 23:59:59</v>
      </c>
      <c r="E5680" t="str">
        <f t="shared" si="183"/>
        <v>4МР/ДУ-3-20</v>
      </c>
    </row>
    <row r="5681" spans="1:5" hidden="1" x14ac:dyDescent="0.3">
      <c r="A5681" s="148" t="s">
        <v>919</v>
      </c>
      <c r="B5681" s="148"/>
      <c r="C5681" s="149">
        <v>992.72</v>
      </c>
      <c r="D5681" t="str">
        <f t="shared" si="182"/>
        <v>4МР/ДУ-3-20</v>
      </c>
      <c r="E5681" t="str">
        <f t="shared" si="183"/>
        <v>л/с №0000000089275</v>
      </c>
    </row>
    <row r="5682" spans="1:5" hidden="1" x14ac:dyDescent="0.3">
      <c r="A5682" s="150" t="s">
        <v>801</v>
      </c>
      <c r="B5682" s="150"/>
      <c r="C5682" s="149">
        <v>992.72</v>
      </c>
      <c r="D5682" t="str">
        <f t="shared" si="182"/>
        <v>л/с №0000000089275</v>
      </c>
      <c r="E5682" t="str">
        <f t="shared" si="183"/>
        <v>Начисление услуг 00000013563 от 31.12.2024 23:59:59</v>
      </c>
    </row>
    <row r="5683" spans="1:5" x14ac:dyDescent="0.3">
      <c r="A5683" s="148" t="s">
        <v>51</v>
      </c>
      <c r="B5683" s="148" t="s">
        <v>52</v>
      </c>
      <c r="C5683" s="153">
        <v>1906.32</v>
      </c>
      <c r="D5683" t="str">
        <f t="shared" si="182"/>
        <v>Начисление услуг 00000013563 от 31.12.2024 23:59:59</v>
      </c>
      <c r="E5683" t="str">
        <f t="shared" si="183"/>
        <v>4МР/ДУ-3-21</v>
      </c>
    </row>
    <row r="5684" spans="1:5" hidden="1" x14ac:dyDescent="0.3">
      <c r="A5684" s="148" t="s">
        <v>919</v>
      </c>
      <c r="B5684" s="148"/>
      <c r="C5684" s="153">
        <v>1906.32</v>
      </c>
      <c r="D5684" t="str">
        <f t="shared" si="182"/>
        <v>4МР/ДУ-3-21</v>
      </c>
      <c r="E5684" t="str">
        <f t="shared" si="183"/>
        <v>л/с №0000000089276</v>
      </c>
    </row>
    <row r="5685" spans="1:5" hidden="1" x14ac:dyDescent="0.3">
      <c r="A5685" s="150" t="s">
        <v>802</v>
      </c>
      <c r="B5685" s="150"/>
      <c r="C5685" s="153">
        <v>1906.32</v>
      </c>
      <c r="D5685" t="str">
        <f t="shared" si="182"/>
        <v>л/с №0000000089276</v>
      </c>
      <c r="E5685" t="str">
        <f t="shared" si="183"/>
        <v>Начисление услуг 00000013563 от 31.12.2024 23:59:59</v>
      </c>
    </row>
    <row r="5686" spans="1:5" x14ac:dyDescent="0.3">
      <c r="A5686" s="148" t="s">
        <v>53</v>
      </c>
      <c r="B5686" s="148" t="s">
        <v>54</v>
      </c>
      <c r="C5686" s="153">
        <v>1726.48</v>
      </c>
      <c r="D5686" t="str">
        <f t="shared" si="182"/>
        <v>Начисление услуг 00000013563 от 31.12.2024 23:59:59</v>
      </c>
      <c r="E5686" t="str">
        <f t="shared" si="183"/>
        <v>4МР/ДУ-3-22</v>
      </c>
    </row>
    <row r="5687" spans="1:5" hidden="1" x14ac:dyDescent="0.3">
      <c r="A5687" s="148" t="s">
        <v>919</v>
      </c>
      <c r="B5687" s="148"/>
      <c r="C5687" s="153">
        <v>1726.48</v>
      </c>
      <c r="D5687" t="str">
        <f t="shared" si="182"/>
        <v>4МР/ДУ-3-22</v>
      </c>
      <c r="E5687" t="str">
        <f t="shared" si="183"/>
        <v>л/с №0000000089277</v>
      </c>
    </row>
    <row r="5688" spans="1:5" hidden="1" x14ac:dyDescent="0.3">
      <c r="A5688" s="150" t="s">
        <v>803</v>
      </c>
      <c r="B5688" s="150"/>
      <c r="C5688" s="153">
        <v>1726.48</v>
      </c>
      <c r="D5688" t="str">
        <f t="shared" si="182"/>
        <v>л/с №0000000089277</v>
      </c>
      <c r="E5688" t="str">
        <f t="shared" si="183"/>
        <v>Начисление услуг 00000013563 от 31.12.2024 23:59:59</v>
      </c>
    </row>
    <row r="5689" spans="1:5" x14ac:dyDescent="0.3">
      <c r="A5689" s="148" t="s">
        <v>55</v>
      </c>
      <c r="B5689" s="148" t="s">
        <v>56</v>
      </c>
      <c r="C5689" s="153">
        <v>1130.69</v>
      </c>
      <c r="D5689" t="str">
        <f t="shared" si="182"/>
        <v>Начисление услуг 00000013563 от 31.12.2024 23:59:59</v>
      </c>
      <c r="E5689" t="str">
        <f t="shared" si="183"/>
        <v>4МР/ДУ-3-23</v>
      </c>
    </row>
    <row r="5690" spans="1:5" hidden="1" x14ac:dyDescent="0.3">
      <c r="A5690" s="148" t="s">
        <v>919</v>
      </c>
      <c r="B5690" s="148"/>
      <c r="C5690" s="153">
        <v>1130.69</v>
      </c>
      <c r="D5690" t="str">
        <f t="shared" si="182"/>
        <v>4МР/ДУ-3-23</v>
      </c>
      <c r="E5690" t="str">
        <f t="shared" si="183"/>
        <v>л/с №0000000089278</v>
      </c>
    </row>
    <row r="5691" spans="1:5" hidden="1" x14ac:dyDescent="0.3">
      <c r="A5691" s="150" t="s">
        <v>804</v>
      </c>
      <c r="B5691" s="150"/>
      <c r="C5691" s="153">
        <v>1130.69</v>
      </c>
      <c r="D5691" t="str">
        <f t="shared" si="182"/>
        <v>л/с №0000000089278</v>
      </c>
      <c r="E5691" t="str">
        <f t="shared" si="183"/>
        <v>Начисление услуг 00000013563 от 31.12.2024 23:59:59</v>
      </c>
    </row>
    <row r="5692" spans="1:5" x14ac:dyDescent="0.3">
      <c r="A5692" s="148" t="s">
        <v>57</v>
      </c>
      <c r="B5692" s="148" t="s">
        <v>58</v>
      </c>
      <c r="C5692" s="153">
        <v>1056.7</v>
      </c>
      <c r="D5692" t="str">
        <f t="shared" si="182"/>
        <v>Начисление услуг 00000013563 от 31.12.2024 23:59:59</v>
      </c>
      <c r="E5692" t="str">
        <f t="shared" si="183"/>
        <v>4МР/ДУ-3-24</v>
      </c>
    </row>
    <row r="5693" spans="1:5" hidden="1" x14ac:dyDescent="0.3">
      <c r="A5693" s="148" t="s">
        <v>919</v>
      </c>
      <c r="B5693" s="148"/>
      <c r="C5693" s="153">
        <v>1056.7</v>
      </c>
      <c r="D5693" t="str">
        <f t="shared" si="182"/>
        <v>4МР/ДУ-3-24</v>
      </c>
      <c r="E5693" t="str">
        <f t="shared" si="183"/>
        <v>л/с №0000000089279</v>
      </c>
    </row>
    <row r="5694" spans="1:5" hidden="1" x14ac:dyDescent="0.3">
      <c r="A5694" s="150" t="s">
        <v>805</v>
      </c>
      <c r="B5694" s="150"/>
      <c r="C5694" s="153">
        <v>1056.7</v>
      </c>
      <c r="D5694" t="str">
        <f t="shared" ref="D5694:D5757" si="184">A5695</f>
        <v>л/с №0000000089279</v>
      </c>
      <c r="E5694" t="str">
        <f t="shared" ref="E5694:E5757" si="185">A5696</f>
        <v>Начисление услуг 00000013563 от 31.12.2024 23:59:59</v>
      </c>
    </row>
    <row r="5695" spans="1:5" x14ac:dyDescent="0.3">
      <c r="A5695" s="148" t="s">
        <v>59</v>
      </c>
      <c r="B5695" s="148" t="s">
        <v>60</v>
      </c>
      <c r="C5695" s="153">
        <v>1748.06</v>
      </c>
      <c r="D5695" t="str">
        <f t="shared" si="184"/>
        <v>Начисление услуг 00000013563 от 31.12.2024 23:59:59</v>
      </c>
      <c r="E5695" t="str">
        <f t="shared" si="185"/>
        <v>4МР/ДУ-3-25</v>
      </c>
    </row>
    <row r="5696" spans="1:5" hidden="1" x14ac:dyDescent="0.3">
      <c r="A5696" s="148" t="s">
        <v>919</v>
      </c>
      <c r="B5696" s="148"/>
      <c r="C5696" s="153">
        <v>1748.06</v>
      </c>
      <c r="D5696" t="str">
        <f t="shared" si="184"/>
        <v>4МР/ДУ-3-25</v>
      </c>
      <c r="E5696" t="str">
        <f t="shared" si="185"/>
        <v>л/с №0000000089280</v>
      </c>
    </row>
    <row r="5697" spans="1:5" hidden="1" x14ac:dyDescent="0.3">
      <c r="A5697" s="150" t="s">
        <v>806</v>
      </c>
      <c r="B5697" s="150"/>
      <c r="C5697" s="153">
        <v>1748.06</v>
      </c>
      <c r="D5697" t="str">
        <f t="shared" si="184"/>
        <v>л/с №0000000089280</v>
      </c>
      <c r="E5697" t="str">
        <f t="shared" si="185"/>
        <v>Начисление услуг 00000013563 от 31.12.2024 23:59:59</v>
      </c>
    </row>
    <row r="5698" spans="1:5" x14ac:dyDescent="0.3">
      <c r="A5698" s="148" t="s">
        <v>61</v>
      </c>
      <c r="B5698" s="148" t="s">
        <v>62</v>
      </c>
      <c r="C5698" s="153">
        <v>2240.56</v>
      </c>
      <c r="D5698" t="str">
        <f t="shared" si="184"/>
        <v>Начисление услуг 00000013563 от 31.12.2024 23:59:59</v>
      </c>
      <c r="E5698" t="str">
        <f t="shared" si="185"/>
        <v>4МР/ДУ-3-26</v>
      </c>
    </row>
    <row r="5699" spans="1:5" hidden="1" x14ac:dyDescent="0.3">
      <c r="A5699" s="148" t="s">
        <v>919</v>
      </c>
      <c r="B5699" s="148"/>
      <c r="C5699" s="153">
        <v>2240.56</v>
      </c>
      <c r="D5699" t="str">
        <f t="shared" si="184"/>
        <v>4МР/ДУ-3-26</v>
      </c>
      <c r="E5699" t="str">
        <f t="shared" si="185"/>
        <v>л/с №0000000094309</v>
      </c>
    </row>
    <row r="5700" spans="1:5" hidden="1" x14ac:dyDescent="0.3">
      <c r="A5700" s="150" t="s">
        <v>807</v>
      </c>
      <c r="B5700" s="150"/>
      <c r="C5700" s="153">
        <v>2240.56</v>
      </c>
      <c r="D5700" t="str">
        <f t="shared" si="184"/>
        <v>л/с №0000000094309</v>
      </c>
      <c r="E5700" t="str">
        <f t="shared" si="185"/>
        <v>Начисление услуг 00000013563 от 31.12.2024 23:59:59</v>
      </c>
    </row>
    <row r="5701" spans="1:5" x14ac:dyDescent="0.3">
      <c r="A5701" s="148" t="s">
        <v>63</v>
      </c>
      <c r="B5701" s="148" t="s">
        <v>64</v>
      </c>
      <c r="C5701" s="153">
        <v>1114.5</v>
      </c>
      <c r="D5701" t="str">
        <f t="shared" si="184"/>
        <v>Начисление услуг 00000013563 от 31.12.2024 23:59:59</v>
      </c>
      <c r="E5701" t="str">
        <f t="shared" si="185"/>
        <v>4МР/ДУ-3-27/ВТОР1</v>
      </c>
    </row>
    <row r="5702" spans="1:5" hidden="1" x14ac:dyDescent="0.3">
      <c r="A5702" s="148" t="s">
        <v>919</v>
      </c>
      <c r="B5702" s="148"/>
      <c r="C5702" s="153">
        <v>1114.5</v>
      </c>
      <c r="D5702" t="str">
        <f t="shared" si="184"/>
        <v>4МР/ДУ-3-27/ВТОР1</v>
      </c>
      <c r="E5702" t="str">
        <f t="shared" si="185"/>
        <v>л/с №0000001158684</v>
      </c>
    </row>
    <row r="5703" spans="1:5" hidden="1" x14ac:dyDescent="0.3">
      <c r="A5703" s="150" t="s">
        <v>808</v>
      </c>
      <c r="B5703" s="150"/>
      <c r="C5703" s="153">
        <v>1114.5</v>
      </c>
      <c r="D5703" t="str">
        <f t="shared" si="184"/>
        <v>л/с №0000001158684</v>
      </c>
      <c r="E5703" t="str">
        <f t="shared" si="185"/>
        <v>Начисление услуг 00000013563 от 31.12.2024 23:59:59</v>
      </c>
    </row>
    <row r="5704" spans="1:5" x14ac:dyDescent="0.3">
      <c r="A5704" s="148" t="s">
        <v>517</v>
      </c>
      <c r="B5704" s="148" t="s">
        <v>66</v>
      </c>
      <c r="C5704" s="153">
        <v>1711.06</v>
      </c>
      <c r="D5704" t="str">
        <f t="shared" si="184"/>
        <v>Начисление услуг 00000013563 от 31.12.2024 23:59:59</v>
      </c>
      <c r="E5704" t="str">
        <f t="shared" si="185"/>
        <v>4МР/ДУ-3-28/втор 1</v>
      </c>
    </row>
    <row r="5705" spans="1:5" hidden="1" x14ac:dyDescent="0.3">
      <c r="A5705" s="148" t="s">
        <v>919</v>
      </c>
      <c r="B5705" s="148"/>
      <c r="C5705" s="153">
        <v>1711.06</v>
      </c>
      <c r="D5705" t="str">
        <f t="shared" si="184"/>
        <v>4МР/ДУ-3-28/втор 1</v>
      </c>
      <c r="E5705" t="str">
        <f t="shared" si="185"/>
        <v>л/с №0000000147061</v>
      </c>
    </row>
    <row r="5706" spans="1:5" hidden="1" x14ac:dyDescent="0.3">
      <c r="A5706" s="150" t="s">
        <v>888</v>
      </c>
      <c r="B5706" s="150"/>
      <c r="C5706" s="153">
        <v>1711.06</v>
      </c>
      <c r="D5706" t="str">
        <f t="shared" si="184"/>
        <v>л/с №0000000147061</v>
      </c>
      <c r="E5706" t="str">
        <f t="shared" si="185"/>
        <v>Начисление услуг 00000013563 от 31.12.2024 23:59:59</v>
      </c>
    </row>
    <row r="5707" spans="1:5" x14ac:dyDescent="0.3">
      <c r="A5707" s="148" t="s">
        <v>67</v>
      </c>
      <c r="B5707" s="148" t="s">
        <v>68</v>
      </c>
      <c r="C5707" s="153">
        <v>3049.34</v>
      </c>
      <c r="D5707" t="str">
        <f t="shared" si="184"/>
        <v>Начисление услуг 00000013563 от 31.12.2024 23:59:59</v>
      </c>
      <c r="E5707" t="str">
        <f t="shared" si="185"/>
        <v>4МР/ДУ-3-29/ВТОР</v>
      </c>
    </row>
    <row r="5708" spans="1:5" hidden="1" x14ac:dyDescent="0.3">
      <c r="A5708" s="148" t="s">
        <v>919</v>
      </c>
      <c r="B5708" s="148"/>
      <c r="C5708" s="153">
        <v>3049.34</v>
      </c>
      <c r="D5708" t="str">
        <f t="shared" si="184"/>
        <v>4МР/ДУ-3-29/ВТОР</v>
      </c>
      <c r="E5708" t="str">
        <f t="shared" si="185"/>
        <v>л/с №0000000089257</v>
      </c>
    </row>
    <row r="5709" spans="1:5" hidden="1" x14ac:dyDescent="0.3">
      <c r="A5709" s="150" t="s">
        <v>810</v>
      </c>
      <c r="B5709" s="150"/>
      <c r="C5709" s="153">
        <v>3049.34</v>
      </c>
      <c r="D5709" t="str">
        <f t="shared" si="184"/>
        <v>л/с №0000000089257</v>
      </c>
      <c r="E5709" t="str">
        <f t="shared" si="185"/>
        <v>Начисление услуг 00000013563 от 31.12.2024 23:59:59</v>
      </c>
    </row>
    <row r="5710" spans="1:5" x14ac:dyDescent="0.3">
      <c r="A5710" s="148" t="s">
        <v>69</v>
      </c>
      <c r="B5710" s="148" t="s">
        <v>70</v>
      </c>
      <c r="C5710" s="153">
        <v>1075.19</v>
      </c>
      <c r="D5710" t="str">
        <f t="shared" si="184"/>
        <v>Начисление услуг 00000013563 от 31.12.2024 23:59:59</v>
      </c>
      <c r="E5710" t="str">
        <f t="shared" si="185"/>
        <v>4МР/ДУ-3-03</v>
      </c>
    </row>
    <row r="5711" spans="1:5" hidden="1" x14ac:dyDescent="0.3">
      <c r="A5711" s="148" t="s">
        <v>919</v>
      </c>
      <c r="B5711" s="148"/>
      <c r="C5711" s="153">
        <v>1075.19</v>
      </c>
      <c r="D5711" t="str">
        <f t="shared" si="184"/>
        <v>4МР/ДУ-3-03</v>
      </c>
      <c r="E5711" t="str">
        <f t="shared" si="185"/>
        <v>л/с №0000000095257</v>
      </c>
    </row>
    <row r="5712" spans="1:5" hidden="1" x14ac:dyDescent="0.3">
      <c r="A5712" s="150" t="s">
        <v>811</v>
      </c>
      <c r="B5712" s="150"/>
      <c r="C5712" s="153">
        <v>1075.19</v>
      </c>
      <c r="D5712" t="str">
        <f t="shared" si="184"/>
        <v>л/с №0000000095257</v>
      </c>
      <c r="E5712" t="str">
        <f t="shared" si="185"/>
        <v>Начисление услуг 00000013563 от 31.12.2024 23:59:59</v>
      </c>
    </row>
    <row r="5713" spans="1:5" x14ac:dyDescent="0.3">
      <c r="A5713" s="148" t="s">
        <v>71</v>
      </c>
      <c r="B5713" s="148" t="s">
        <v>72</v>
      </c>
      <c r="C5713" s="153">
        <v>1130.69</v>
      </c>
      <c r="D5713" t="str">
        <f t="shared" si="184"/>
        <v>Начисление услуг 00000013563 от 31.12.2024 23:59:59</v>
      </c>
      <c r="E5713" t="str">
        <f t="shared" si="185"/>
        <v>4МР/ДУ-3-втор30</v>
      </c>
    </row>
    <row r="5714" spans="1:5" hidden="1" x14ac:dyDescent="0.3">
      <c r="A5714" s="148" t="s">
        <v>919</v>
      </c>
      <c r="B5714" s="148"/>
      <c r="C5714" s="153">
        <v>1130.69</v>
      </c>
      <c r="D5714" t="str">
        <f t="shared" si="184"/>
        <v>4МР/ДУ-3-втор30</v>
      </c>
      <c r="E5714" t="str">
        <f t="shared" si="185"/>
        <v>л/с №0000000094847</v>
      </c>
    </row>
    <row r="5715" spans="1:5" hidden="1" x14ac:dyDescent="0.3">
      <c r="A5715" s="150" t="s">
        <v>812</v>
      </c>
      <c r="B5715" s="150"/>
      <c r="C5715" s="153">
        <v>1130.69</v>
      </c>
      <c r="D5715" t="str">
        <f t="shared" si="184"/>
        <v>л/с №0000000094847</v>
      </c>
      <c r="E5715" t="str">
        <f t="shared" si="185"/>
        <v>Начисление услуг 00000013563 от 31.12.2024 23:59:59</v>
      </c>
    </row>
    <row r="5716" spans="1:5" x14ac:dyDescent="0.3">
      <c r="A5716" s="148" t="s">
        <v>73</v>
      </c>
      <c r="B5716" s="148" t="s">
        <v>74</v>
      </c>
      <c r="C5716" s="153">
        <v>1075.19</v>
      </c>
      <c r="D5716" t="str">
        <f t="shared" si="184"/>
        <v>Начисление услуг 00000013563 от 31.12.2024 23:59:59</v>
      </c>
      <c r="E5716" t="str">
        <f t="shared" si="185"/>
        <v>4МР/ДУ-3-ВТОР31</v>
      </c>
    </row>
    <row r="5717" spans="1:5" hidden="1" x14ac:dyDescent="0.3">
      <c r="A5717" s="148" t="s">
        <v>919</v>
      </c>
      <c r="B5717" s="148"/>
      <c r="C5717" s="153">
        <v>1075.19</v>
      </c>
      <c r="D5717" t="str">
        <f t="shared" si="184"/>
        <v>4МР/ДУ-3-ВТОР31</v>
      </c>
      <c r="E5717" t="str">
        <f t="shared" si="185"/>
        <v>л/с №0000000094410</v>
      </c>
    </row>
    <row r="5718" spans="1:5" hidden="1" x14ac:dyDescent="0.3">
      <c r="A5718" s="150" t="s">
        <v>813</v>
      </c>
      <c r="B5718" s="150"/>
      <c r="C5718" s="153">
        <v>1075.19</v>
      </c>
      <c r="D5718" t="str">
        <f t="shared" si="184"/>
        <v>л/с №0000000094410</v>
      </c>
      <c r="E5718" t="str">
        <f t="shared" si="185"/>
        <v>Начисление услуг 00000013563 от 31.12.2024 23:59:59</v>
      </c>
    </row>
    <row r="5719" spans="1:5" x14ac:dyDescent="0.3">
      <c r="A5719" s="148" t="s">
        <v>75</v>
      </c>
      <c r="B5719" s="148" t="s">
        <v>76</v>
      </c>
      <c r="C5719" s="153">
        <v>2917.28</v>
      </c>
      <c r="D5719" t="str">
        <f t="shared" si="184"/>
        <v>Начисление услуг 00000013563 от 31.12.2024 23:59:59</v>
      </c>
      <c r="E5719" t="str">
        <f t="shared" si="185"/>
        <v>4МР/ДУ-3-32/ВТОР1</v>
      </c>
    </row>
    <row r="5720" spans="1:5" hidden="1" x14ac:dyDescent="0.3">
      <c r="A5720" s="148" t="s">
        <v>919</v>
      </c>
      <c r="B5720" s="148"/>
      <c r="C5720" s="153">
        <v>2917.28</v>
      </c>
      <c r="D5720" t="str">
        <f t="shared" si="184"/>
        <v>4МР/ДУ-3-32/ВТОР1</v>
      </c>
      <c r="E5720" t="str">
        <f t="shared" si="185"/>
        <v>л/с №0000000089287</v>
      </c>
    </row>
    <row r="5721" spans="1:5" hidden="1" x14ac:dyDescent="0.3">
      <c r="A5721" s="150" t="s">
        <v>814</v>
      </c>
      <c r="B5721" s="150"/>
      <c r="C5721" s="153">
        <v>2917.28</v>
      </c>
      <c r="D5721" t="str">
        <f t="shared" si="184"/>
        <v>л/с №0000000089287</v>
      </c>
      <c r="E5721" t="str">
        <f t="shared" si="185"/>
        <v>Начисление услуг 00000013563 от 31.12.2024 23:59:59</v>
      </c>
    </row>
    <row r="5722" spans="1:5" x14ac:dyDescent="0.3">
      <c r="A5722" s="148" t="s">
        <v>77</v>
      </c>
      <c r="B5722" s="148" t="s">
        <v>78</v>
      </c>
      <c r="C5722" s="153">
        <v>2242.88</v>
      </c>
      <c r="D5722" t="str">
        <f t="shared" si="184"/>
        <v>Начисление услуг 00000013563 от 31.12.2024 23:59:59</v>
      </c>
      <c r="E5722" t="str">
        <f t="shared" si="185"/>
        <v>4МР/ДУ-3-33</v>
      </c>
    </row>
    <row r="5723" spans="1:5" hidden="1" x14ac:dyDescent="0.3">
      <c r="A5723" s="148" t="s">
        <v>919</v>
      </c>
      <c r="B5723" s="148"/>
      <c r="C5723" s="153">
        <v>2242.88</v>
      </c>
      <c r="D5723" t="str">
        <f t="shared" si="184"/>
        <v>4МР/ДУ-3-33</v>
      </c>
      <c r="E5723" t="str">
        <f t="shared" si="185"/>
        <v>л/с №0000000104280</v>
      </c>
    </row>
    <row r="5724" spans="1:5" hidden="1" x14ac:dyDescent="0.3">
      <c r="A5724" s="150" t="s">
        <v>815</v>
      </c>
      <c r="B5724" s="150"/>
      <c r="C5724" s="153">
        <v>2242.88</v>
      </c>
      <c r="D5724" t="str">
        <f t="shared" si="184"/>
        <v>л/с №0000000104280</v>
      </c>
      <c r="E5724" t="str">
        <f t="shared" si="185"/>
        <v>Начисление услуг 00000013563 от 31.12.2024 23:59:59</v>
      </c>
    </row>
    <row r="5725" spans="1:5" x14ac:dyDescent="0.3">
      <c r="A5725" s="148" t="s">
        <v>79</v>
      </c>
      <c r="B5725" s="148" t="s">
        <v>80</v>
      </c>
      <c r="C5725" s="153">
        <v>1114.5</v>
      </c>
      <c r="D5725" t="str">
        <f t="shared" si="184"/>
        <v>Начисление услуг 00000013563 от 31.12.2024 23:59:59</v>
      </c>
      <c r="E5725" t="str">
        <f t="shared" si="185"/>
        <v>4МР/ДУ-3-34-ВТОР1</v>
      </c>
    </row>
    <row r="5726" spans="1:5" hidden="1" x14ac:dyDescent="0.3">
      <c r="A5726" s="148" t="s">
        <v>919</v>
      </c>
      <c r="B5726" s="148"/>
      <c r="C5726" s="153">
        <v>1114.5</v>
      </c>
      <c r="D5726" t="str">
        <f t="shared" si="184"/>
        <v>4МР/ДУ-3-34-ВТОР1</v>
      </c>
      <c r="E5726" t="str">
        <f t="shared" si="185"/>
        <v>л/с №0000000104558</v>
      </c>
    </row>
    <row r="5727" spans="1:5" hidden="1" x14ac:dyDescent="0.3">
      <c r="A5727" s="150" t="s">
        <v>816</v>
      </c>
      <c r="B5727" s="150"/>
      <c r="C5727" s="153">
        <v>1114.5</v>
      </c>
      <c r="D5727" t="str">
        <f t="shared" si="184"/>
        <v>л/с №0000000104558</v>
      </c>
      <c r="E5727" t="str">
        <f t="shared" si="185"/>
        <v>Начисление услуг 00000013563 от 31.12.2024 23:59:59</v>
      </c>
    </row>
    <row r="5728" spans="1:5" x14ac:dyDescent="0.3">
      <c r="A5728" s="148" t="s">
        <v>81</v>
      </c>
      <c r="B5728" s="148" t="s">
        <v>82</v>
      </c>
      <c r="C5728" s="153">
        <v>1711.06</v>
      </c>
      <c r="D5728" t="str">
        <f t="shared" si="184"/>
        <v>Начисление услуг 00000013563 от 31.12.2024 23:59:59</v>
      </c>
      <c r="E5728" t="str">
        <f t="shared" si="185"/>
        <v>4МР/ДУ-3-35/ВТОР</v>
      </c>
    </row>
    <row r="5729" spans="1:5" hidden="1" x14ac:dyDescent="0.3">
      <c r="A5729" s="148" t="s">
        <v>919</v>
      </c>
      <c r="B5729" s="148"/>
      <c r="C5729" s="153">
        <v>1711.06</v>
      </c>
      <c r="D5729" t="str">
        <f t="shared" si="184"/>
        <v>4МР/ДУ-3-35/ВТОР</v>
      </c>
      <c r="E5729" t="str">
        <f t="shared" si="185"/>
        <v>л/с №0000000089290</v>
      </c>
    </row>
    <row r="5730" spans="1:5" hidden="1" x14ac:dyDescent="0.3">
      <c r="A5730" s="150" t="s">
        <v>817</v>
      </c>
      <c r="B5730" s="150"/>
      <c r="C5730" s="153">
        <v>1711.06</v>
      </c>
      <c r="D5730" t="str">
        <f t="shared" si="184"/>
        <v>л/с №0000000089290</v>
      </c>
      <c r="E5730" t="str">
        <f t="shared" si="185"/>
        <v>Начисление услуг 00000013563 от 31.12.2024 23:59:59</v>
      </c>
    </row>
    <row r="5731" spans="1:5" x14ac:dyDescent="0.3">
      <c r="A5731" s="148" t="s">
        <v>83</v>
      </c>
      <c r="B5731" s="148" t="s">
        <v>84</v>
      </c>
      <c r="C5731" s="153">
        <v>2713.03</v>
      </c>
      <c r="D5731" t="str">
        <f t="shared" si="184"/>
        <v>Начисление услуг 00000013563 от 31.12.2024 23:59:59</v>
      </c>
      <c r="E5731" t="str">
        <f t="shared" si="185"/>
        <v>4МР/ДУ-3-36</v>
      </c>
    </row>
    <row r="5732" spans="1:5" hidden="1" x14ac:dyDescent="0.3">
      <c r="A5732" s="148" t="s">
        <v>919</v>
      </c>
      <c r="B5732" s="148"/>
      <c r="C5732" s="153">
        <v>2713.03</v>
      </c>
      <c r="D5732" t="str">
        <f t="shared" si="184"/>
        <v>4МР/ДУ-3-36</v>
      </c>
      <c r="E5732" t="str">
        <f t="shared" si="185"/>
        <v>л/с №0000000091879</v>
      </c>
    </row>
    <row r="5733" spans="1:5" hidden="1" x14ac:dyDescent="0.3">
      <c r="A5733" s="150" t="s">
        <v>818</v>
      </c>
      <c r="B5733" s="150"/>
      <c r="C5733" s="153">
        <v>2713.03</v>
      </c>
      <c r="D5733" t="str">
        <f t="shared" si="184"/>
        <v>л/с №0000000091879</v>
      </c>
      <c r="E5733" t="str">
        <f t="shared" si="185"/>
        <v>Начисление услуг 00000013563 от 31.12.2024 23:59:59</v>
      </c>
    </row>
    <row r="5734" spans="1:5" x14ac:dyDescent="0.3">
      <c r="A5734" s="148" t="s">
        <v>85</v>
      </c>
      <c r="B5734" s="148" t="s">
        <v>86</v>
      </c>
      <c r="C5734" s="153">
        <v>1130.69</v>
      </c>
      <c r="D5734" t="str">
        <f t="shared" si="184"/>
        <v>Начисление услуг 00000013563 от 31.12.2024 23:59:59</v>
      </c>
      <c r="E5734" t="str">
        <f t="shared" si="185"/>
        <v>4МР/ДУ-3-37</v>
      </c>
    </row>
    <row r="5735" spans="1:5" hidden="1" x14ac:dyDescent="0.3">
      <c r="A5735" s="148" t="s">
        <v>919</v>
      </c>
      <c r="B5735" s="148"/>
      <c r="C5735" s="153">
        <v>1130.69</v>
      </c>
      <c r="D5735" t="str">
        <f t="shared" si="184"/>
        <v>4МР/ДУ-3-37</v>
      </c>
      <c r="E5735" t="str">
        <f t="shared" si="185"/>
        <v>л/с №0000000089292</v>
      </c>
    </row>
    <row r="5736" spans="1:5" hidden="1" x14ac:dyDescent="0.3">
      <c r="A5736" s="150" t="s">
        <v>819</v>
      </c>
      <c r="B5736" s="150"/>
      <c r="C5736" s="153">
        <v>1130.69</v>
      </c>
      <c r="D5736" t="str">
        <f t="shared" si="184"/>
        <v>л/с №0000000089292</v>
      </c>
      <c r="E5736" t="str">
        <f t="shared" si="185"/>
        <v>Начисление услуг 00000013563 от 31.12.2024 23:59:59</v>
      </c>
    </row>
    <row r="5737" spans="1:5" x14ac:dyDescent="0.3">
      <c r="A5737" s="148" t="s">
        <v>87</v>
      </c>
      <c r="B5737" s="148" t="s">
        <v>88</v>
      </c>
      <c r="C5737" s="153">
        <v>1075.19</v>
      </c>
      <c r="D5737" t="str">
        <f t="shared" si="184"/>
        <v>Начисление услуг 00000013563 от 31.12.2024 23:59:59</v>
      </c>
      <c r="E5737" t="str">
        <f t="shared" si="185"/>
        <v>4МР/ДУ-3-38</v>
      </c>
    </row>
    <row r="5738" spans="1:5" hidden="1" x14ac:dyDescent="0.3">
      <c r="A5738" s="148" t="s">
        <v>919</v>
      </c>
      <c r="B5738" s="148"/>
      <c r="C5738" s="153">
        <v>1075.19</v>
      </c>
      <c r="D5738" t="str">
        <f t="shared" si="184"/>
        <v>4МР/ДУ-3-38</v>
      </c>
      <c r="E5738" t="str">
        <f t="shared" si="185"/>
        <v>л/с №0000000089293</v>
      </c>
    </row>
    <row r="5739" spans="1:5" hidden="1" x14ac:dyDescent="0.3">
      <c r="A5739" s="150" t="s">
        <v>820</v>
      </c>
      <c r="B5739" s="150"/>
      <c r="C5739" s="153">
        <v>1075.19</v>
      </c>
      <c r="D5739" t="str">
        <f t="shared" si="184"/>
        <v>л/с №0000000089293</v>
      </c>
      <c r="E5739" t="str">
        <f t="shared" si="185"/>
        <v>Начисление услуг 00000013563 от 31.12.2024 23:59:59</v>
      </c>
    </row>
    <row r="5740" spans="1:5" x14ac:dyDescent="0.3">
      <c r="A5740" s="148" t="s">
        <v>89</v>
      </c>
      <c r="B5740" s="148" t="s">
        <v>90</v>
      </c>
      <c r="C5740" s="153">
        <v>1752.68</v>
      </c>
      <c r="D5740" t="str">
        <f t="shared" si="184"/>
        <v>Начисление услуг 00000013563 от 31.12.2024 23:59:59</v>
      </c>
      <c r="E5740" t="str">
        <f t="shared" si="185"/>
        <v>4МР/ДУ-3-39</v>
      </c>
    </row>
    <row r="5741" spans="1:5" hidden="1" x14ac:dyDescent="0.3">
      <c r="A5741" s="148" t="s">
        <v>919</v>
      </c>
      <c r="B5741" s="148"/>
      <c r="C5741" s="153">
        <v>1752.68</v>
      </c>
      <c r="D5741" t="str">
        <f t="shared" si="184"/>
        <v>4МР/ДУ-3-39</v>
      </c>
      <c r="E5741" t="str">
        <f t="shared" si="185"/>
        <v>л/с №0000000089258</v>
      </c>
    </row>
    <row r="5742" spans="1:5" hidden="1" x14ac:dyDescent="0.3">
      <c r="A5742" s="150" t="s">
        <v>821</v>
      </c>
      <c r="B5742" s="150"/>
      <c r="C5742" s="153">
        <v>1752.68</v>
      </c>
      <c r="D5742" t="str">
        <f t="shared" si="184"/>
        <v>л/с №0000000089258</v>
      </c>
      <c r="E5742" t="str">
        <f t="shared" si="185"/>
        <v>Начисление услуг 00000013563 от 31.12.2024 23:59:59</v>
      </c>
    </row>
    <row r="5743" spans="1:5" x14ac:dyDescent="0.3">
      <c r="A5743" s="148" t="s">
        <v>91</v>
      </c>
      <c r="B5743" s="148" t="s">
        <v>92</v>
      </c>
      <c r="C5743" s="153">
        <v>1748.06</v>
      </c>
      <c r="D5743" t="str">
        <f t="shared" si="184"/>
        <v>Начисление услуг 00000013563 от 31.12.2024 23:59:59</v>
      </c>
      <c r="E5743" t="str">
        <f t="shared" si="185"/>
        <v>4МР/ДУ-3-04</v>
      </c>
    </row>
    <row r="5744" spans="1:5" hidden="1" x14ac:dyDescent="0.3">
      <c r="A5744" s="148" t="s">
        <v>919</v>
      </c>
      <c r="B5744" s="148"/>
      <c r="C5744" s="153">
        <v>1748.06</v>
      </c>
      <c r="D5744" t="str">
        <f t="shared" si="184"/>
        <v>4МР/ДУ-3-04</v>
      </c>
      <c r="E5744" t="str">
        <f t="shared" si="185"/>
        <v>л/с №0000000089294</v>
      </c>
    </row>
    <row r="5745" spans="1:5" hidden="1" x14ac:dyDescent="0.3">
      <c r="A5745" s="150" t="s">
        <v>822</v>
      </c>
      <c r="B5745" s="150"/>
      <c r="C5745" s="153">
        <v>1748.06</v>
      </c>
      <c r="D5745" t="str">
        <f t="shared" si="184"/>
        <v>л/с №0000000089294</v>
      </c>
      <c r="E5745" t="str">
        <f t="shared" si="185"/>
        <v>Начисление услуг 00000013563 от 31.12.2024 23:59:59</v>
      </c>
    </row>
    <row r="5746" spans="1:5" x14ac:dyDescent="0.3">
      <c r="A5746" s="148" t="s">
        <v>93</v>
      </c>
      <c r="B5746" s="148" t="s">
        <v>94</v>
      </c>
      <c r="C5746" s="153">
        <v>2494.65</v>
      </c>
      <c r="D5746" t="str">
        <f t="shared" si="184"/>
        <v>Начисление услуг 00000013563 от 31.12.2024 23:59:59</v>
      </c>
      <c r="E5746" t="str">
        <f t="shared" si="185"/>
        <v>4МР/ДУ-3-40</v>
      </c>
    </row>
    <row r="5747" spans="1:5" hidden="1" x14ac:dyDescent="0.3">
      <c r="A5747" s="148" t="s">
        <v>919</v>
      </c>
      <c r="B5747" s="148"/>
      <c r="C5747" s="153">
        <v>2494.65</v>
      </c>
      <c r="D5747" t="str">
        <f t="shared" si="184"/>
        <v>4МР/ДУ-3-40</v>
      </c>
      <c r="E5747" t="str">
        <f t="shared" si="185"/>
        <v>л/с №0000000089295</v>
      </c>
    </row>
    <row r="5748" spans="1:5" hidden="1" x14ac:dyDescent="0.3">
      <c r="A5748" s="150" t="s">
        <v>823</v>
      </c>
      <c r="B5748" s="150"/>
      <c r="C5748" s="153">
        <v>2494.65</v>
      </c>
      <c r="D5748" t="str">
        <f t="shared" si="184"/>
        <v>л/с №0000000089295</v>
      </c>
      <c r="E5748" t="str">
        <f t="shared" si="185"/>
        <v>Начисление услуг 00000013563 от 31.12.2024 23:59:59</v>
      </c>
    </row>
    <row r="5749" spans="1:5" x14ac:dyDescent="0.3">
      <c r="A5749" s="148" t="s">
        <v>95</v>
      </c>
      <c r="B5749" s="148" t="s">
        <v>96</v>
      </c>
      <c r="C5749" s="153">
        <v>1114.5</v>
      </c>
      <c r="D5749" t="str">
        <f t="shared" si="184"/>
        <v>Начисление услуг 00000013563 от 31.12.2024 23:59:59</v>
      </c>
      <c r="E5749" t="str">
        <f t="shared" si="185"/>
        <v>4МР/ДУ-3-41</v>
      </c>
    </row>
    <row r="5750" spans="1:5" hidden="1" x14ac:dyDescent="0.3">
      <c r="A5750" s="148" t="s">
        <v>919</v>
      </c>
      <c r="B5750" s="148"/>
      <c r="C5750" s="153">
        <v>1114.5</v>
      </c>
      <c r="D5750" t="str">
        <f t="shared" si="184"/>
        <v>4МР/ДУ-3-41</v>
      </c>
      <c r="E5750" t="str">
        <f t="shared" si="185"/>
        <v>л/с №0000001154035</v>
      </c>
    </row>
    <row r="5751" spans="1:5" hidden="1" x14ac:dyDescent="0.3">
      <c r="A5751" s="150" t="s">
        <v>824</v>
      </c>
      <c r="B5751" s="150"/>
      <c r="C5751" s="153">
        <v>1114.5</v>
      </c>
      <c r="D5751" t="str">
        <f t="shared" si="184"/>
        <v>л/с №0000001154035</v>
      </c>
      <c r="E5751" t="str">
        <f t="shared" si="185"/>
        <v>Начисление услуг 00000013563 от 31.12.2024 23:59:59</v>
      </c>
    </row>
    <row r="5752" spans="1:5" x14ac:dyDescent="0.3">
      <c r="A5752" s="148" t="s">
        <v>97</v>
      </c>
      <c r="B5752" s="148" t="s">
        <v>98</v>
      </c>
      <c r="C5752" s="153">
        <v>1711.06</v>
      </c>
      <c r="D5752" t="str">
        <f t="shared" si="184"/>
        <v>Начисление услуг 00000013563 от 31.12.2024 23:59:59</v>
      </c>
      <c r="E5752" t="str">
        <f t="shared" si="185"/>
        <v>МР/МР/ДУ/3-42</v>
      </c>
    </row>
    <row r="5753" spans="1:5" hidden="1" x14ac:dyDescent="0.3">
      <c r="A5753" s="148" t="s">
        <v>919</v>
      </c>
      <c r="B5753" s="148"/>
      <c r="C5753" s="153">
        <v>1711.06</v>
      </c>
      <c r="D5753" t="str">
        <f t="shared" si="184"/>
        <v>МР/МР/ДУ/3-42</v>
      </c>
      <c r="E5753" t="str">
        <f t="shared" si="185"/>
        <v>л/с №0000000089297</v>
      </c>
    </row>
    <row r="5754" spans="1:5" hidden="1" x14ac:dyDescent="0.3">
      <c r="A5754" s="150" t="s">
        <v>825</v>
      </c>
      <c r="B5754" s="150"/>
      <c r="C5754" s="153">
        <v>1711.06</v>
      </c>
      <c r="D5754" t="str">
        <f t="shared" si="184"/>
        <v>л/с №0000000089297</v>
      </c>
      <c r="E5754" t="str">
        <f t="shared" si="185"/>
        <v>Начисление услуг 00000013563 от 31.12.2024 23:59:59</v>
      </c>
    </row>
    <row r="5755" spans="1:5" x14ac:dyDescent="0.3">
      <c r="A5755" s="148" t="s">
        <v>99</v>
      </c>
      <c r="B5755" s="148" t="s">
        <v>100</v>
      </c>
      <c r="C5755" s="153">
        <v>2471.5300000000002</v>
      </c>
      <c r="D5755" t="str">
        <f t="shared" si="184"/>
        <v>Начисление услуг 00000013563 от 31.12.2024 23:59:59</v>
      </c>
      <c r="E5755" t="str">
        <f t="shared" si="185"/>
        <v>4МР/ДУ-3-43</v>
      </c>
    </row>
    <row r="5756" spans="1:5" hidden="1" x14ac:dyDescent="0.3">
      <c r="A5756" s="148" t="s">
        <v>919</v>
      </c>
      <c r="B5756" s="148"/>
      <c r="C5756" s="153">
        <v>2471.5300000000002</v>
      </c>
      <c r="D5756" t="str">
        <f t="shared" si="184"/>
        <v>4МР/ДУ-3-43</v>
      </c>
      <c r="E5756" t="str">
        <f t="shared" si="185"/>
        <v>л/с №0000000128455</v>
      </c>
    </row>
    <row r="5757" spans="1:5" hidden="1" x14ac:dyDescent="0.3">
      <c r="A5757" s="150" t="s">
        <v>826</v>
      </c>
      <c r="B5757" s="150"/>
      <c r="C5757" s="153">
        <v>2471.5300000000002</v>
      </c>
      <c r="D5757" t="str">
        <f t="shared" si="184"/>
        <v>л/с №0000000128455</v>
      </c>
      <c r="E5757" t="str">
        <f t="shared" si="185"/>
        <v>Начисление услуг 00000013563 от 31.12.2024 23:59:59</v>
      </c>
    </row>
    <row r="5758" spans="1:5" x14ac:dyDescent="0.3">
      <c r="A5758" s="148" t="s">
        <v>101</v>
      </c>
      <c r="B5758" s="148" t="s">
        <v>102</v>
      </c>
      <c r="C5758" s="153">
        <v>2215.13</v>
      </c>
      <c r="D5758" t="str">
        <f t="shared" ref="D5758:D5821" si="186">A5759</f>
        <v>Начисление услуг 00000013563 от 31.12.2024 23:59:59</v>
      </c>
      <c r="E5758" t="str">
        <f t="shared" ref="E5758:E5821" si="187">A5760</f>
        <v>4МР/ДУ-3-44, 45</v>
      </c>
    </row>
    <row r="5759" spans="1:5" hidden="1" x14ac:dyDescent="0.3">
      <c r="A5759" s="148" t="s">
        <v>919</v>
      </c>
      <c r="B5759" s="148"/>
      <c r="C5759" s="153">
        <v>2215.13</v>
      </c>
      <c r="D5759" t="str">
        <f t="shared" si="186"/>
        <v>4МР/ДУ-3-44, 45</v>
      </c>
      <c r="E5759" t="str">
        <f t="shared" si="187"/>
        <v>л/с №0000000089300</v>
      </c>
    </row>
    <row r="5760" spans="1:5" hidden="1" x14ac:dyDescent="0.3">
      <c r="A5760" s="150" t="s">
        <v>827</v>
      </c>
      <c r="B5760" s="150"/>
      <c r="C5760" s="153">
        <v>2215.13</v>
      </c>
      <c r="D5760" t="str">
        <f t="shared" si="186"/>
        <v>л/с №0000000089300</v>
      </c>
      <c r="E5760" t="str">
        <f t="shared" si="187"/>
        <v>Начисление услуг 00000013563 от 31.12.2024 23:59:59</v>
      </c>
    </row>
    <row r="5761" spans="1:5" x14ac:dyDescent="0.3">
      <c r="A5761" s="148" t="s">
        <v>103</v>
      </c>
      <c r="B5761" s="148" t="s">
        <v>104</v>
      </c>
      <c r="C5761" s="153">
        <v>1750.37</v>
      </c>
      <c r="D5761" t="str">
        <f t="shared" si="186"/>
        <v>Начисление услуг 00000013563 от 31.12.2024 23:59:59</v>
      </c>
      <c r="E5761" t="str">
        <f t="shared" si="187"/>
        <v>4МР/ДУ-3-46</v>
      </c>
    </row>
    <row r="5762" spans="1:5" hidden="1" x14ac:dyDescent="0.3">
      <c r="A5762" s="148" t="s">
        <v>919</v>
      </c>
      <c r="B5762" s="148"/>
      <c r="C5762" s="153">
        <v>1750.37</v>
      </c>
      <c r="D5762" t="str">
        <f t="shared" si="186"/>
        <v>4МР/ДУ-3-46</v>
      </c>
      <c r="E5762" t="str">
        <f t="shared" si="187"/>
        <v>л/с №0000000153934</v>
      </c>
    </row>
    <row r="5763" spans="1:5" hidden="1" x14ac:dyDescent="0.3">
      <c r="A5763" s="150" t="s">
        <v>828</v>
      </c>
      <c r="B5763" s="150"/>
      <c r="C5763" s="153">
        <v>1750.37</v>
      </c>
      <c r="D5763" t="str">
        <f t="shared" si="186"/>
        <v>л/с №0000000153934</v>
      </c>
      <c r="E5763" t="str">
        <f t="shared" si="187"/>
        <v>Начисление услуг 00000013563 от 31.12.2024 23:59:59</v>
      </c>
    </row>
    <row r="5764" spans="1:5" x14ac:dyDescent="0.3">
      <c r="A5764" s="148" t="s">
        <v>105</v>
      </c>
      <c r="B5764" s="148" t="s">
        <v>106</v>
      </c>
      <c r="C5764" s="153">
        <v>2242.88</v>
      </c>
      <c r="D5764" t="str">
        <f t="shared" si="186"/>
        <v>Начисление услуг 00000013563 от 31.12.2024 23:59:59</v>
      </c>
      <c r="E5764" t="str">
        <f t="shared" si="187"/>
        <v>4МР/ДУ/-3-47 ВТОР</v>
      </c>
    </row>
    <row r="5765" spans="1:5" hidden="1" x14ac:dyDescent="0.3">
      <c r="A5765" s="148" t="s">
        <v>919</v>
      </c>
      <c r="B5765" s="148"/>
      <c r="C5765" s="153">
        <v>2242.88</v>
      </c>
      <c r="D5765" t="str">
        <f t="shared" si="186"/>
        <v>4МР/ДУ/-3-47 ВТОР</v>
      </c>
      <c r="E5765" t="str">
        <f t="shared" si="187"/>
        <v>л/с №0000000090878</v>
      </c>
    </row>
    <row r="5766" spans="1:5" hidden="1" x14ac:dyDescent="0.3">
      <c r="A5766" s="150" t="s">
        <v>829</v>
      </c>
      <c r="B5766" s="150"/>
      <c r="C5766" s="153">
        <v>2242.88</v>
      </c>
      <c r="D5766" t="str">
        <f t="shared" si="186"/>
        <v>л/с №0000000090878</v>
      </c>
      <c r="E5766" t="str">
        <f t="shared" si="187"/>
        <v>Начисление услуг 00000013563 от 31.12.2024 23:59:59</v>
      </c>
    </row>
    <row r="5767" spans="1:5" x14ac:dyDescent="0.3">
      <c r="A5767" s="148" t="s">
        <v>107</v>
      </c>
      <c r="B5767" s="148" t="s">
        <v>108</v>
      </c>
      <c r="C5767" s="153">
        <v>1112.19</v>
      </c>
      <c r="D5767" t="str">
        <f t="shared" si="186"/>
        <v>Начисление услуг 00000013563 от 31.12.2024 23:59:59</v>
      </c>
      <c r="E5767" t="str">
        <f t="shared" si="187"/>
        <v>4МР/ДУ-3-48</v>
      </c>
    </row>
    <row r="5768" spans="1:5" hidden="1" x14ac:dyDescent="0.3">
      <c r="A5768" s="148" t="s">
        <v>919</v>
      </c>
      <c r="B5768" s="148"/>
      <c r="C5768" s="153">
        <v>1112.19</v>
      </c>
      <c r="D5768" t="str">
        <f t="shared" si="186"/>
        <v>4МР/ДУ-3-48</v>
      </c>
      <c r="E5768" t="str">
        <f t="shared" si="187"/>
        <v>л/с №0000000089302</v>
      </c>
    </row>
    <row r="5769" spans="1:5" hidden="1" x14ac:dyDescent="0.3">
      <c r="A5769" s="150" t="s">
        <v>830</v>
      </c>
      <c r="B5769" s="150"/>
      <c r="C5769" s="153">
        <v>1112.19</v>
      </c>
      <c r="D5769" t="str">
        <f t="shared" si="186"/>
        <v>л/с №0000000089302</v>
      </c>
      <c r="E5769" t="str">
        <f t="shared" si="187"/>
        <v>Начисление услуг 00000013563 от 31.12.2024 23:59:59</v>
      </c>
    </row>
    <row r="5770" spans="1:5" x14ac:dyDescent="0.3">
      <c r="A5770" s="148" t="s">
        <v>109</v>
      </c>
      <c r="B5770" s="148" t="s">
        <v>110</v>
      </c>
      <c r="C5770" s="153">
        <v>2281.41</v>
      </c>
      <c r="D5770" t="str">
        <f t="shared" si="186"/>
        <v>Начисление услуг 00000013563 от 31.12.2024 23:59:59</v>
      </c>
      <c r="E5770" t="str">
        <f t="shared" si="187"/>
        <v>4МР/ДУ-3-49</v>
      </c>
    </row>
    <row r="5771" spans="1:5" hidden="1" x14ac:dyDescent="0.3">
      <c r="A5771" s="148" t="s">
        <v>919</v>
      </c>
      <c r="B5771" s="148"/>
      <c r="C5771" s="153">
        <v>2281.41</v>
      </c>
      <c r="D5771" t="str">
        <f t="shared" si="186"/>
        <v>4МР/ДУ-3-49</v>
      </c>
      <c r="E5771" t="str">
        <f t="shared" si="187"/>
        <v>л/с №0000000089259</v>
      </c>
    </row>
    <row r="5772" spans="1:5" hidden="1" x14ac:dyDescent="0.3">
      <c r="A5772" s="150" t="s">
        <v>831</v>
      </c>
      <c r="B5772" s="150"/>
      <c r="C5772" s="153">
        <v>2281.41</v>
      </c>
      <c r="D5772" t="str">
        <f t="shared" si="186"/>
        <v>л/с №0000000089259</v>
      </c>
      <c r="E5772" t="str">
        <f t="shared" si="187"/>
        <v>Начисление услуг 00000013563 от 31.12.2024 23:59:59</v>
      </c>
    </row>
    <row r="5773" spans="1:5" x14ac:dyDescent="0.3">
      <c r="A5773" s="148" t="s">
        <v>111</v>
      </c>
      <c r="B5773" s="148" t="s">
        <v>112</v>
      </c>
      <c r="C5773" s="153">
        <v>2242.88</v>
      </c>
      <c r="D5773" t="str">
        <f t="shared" si="186"/>
        <v>Начисление услуг 00000013563 от 31.12.2024 23:59:59</v>
      </c>
      <c r="E5773" t="str">
        <f t="shared" si="187"/>
        <v>4МР/ДУ-3-05</v>
      </c>
    </row>
    <row r="5774" spans="1:5" hidden="1" x14ac:dyDescent="0.3">
      <c r="A5774" s="148" t="s">
        <v>919</v>
      </c>
      <c r="B5774" s="148"/>
      <c r="C5774" s="153">
        <v>2242.88</v>
      </c>
      <c r="D5774" t="str">
        <f t="shared" si="186"/>
        <v>4МР/ДУ-3-05</v>
      </c>
      <c r="E5774" t="str">
        <f t="shared" si="187"/>
        <v>л/с №0000000128731</v>
      </c>
    </row>
    <row r="5775" spans="1:5" hidden="1" x14ac:dyDescent="0.3">
      <c r="A5775" s="150" t="s">
        <v>832</v>
      </c>
      <c r="B5775" s="150"/>
      <c r="C5775" s="153">
        <v>2242.88</v>
      </c>
      <c r="D5775" t="str">
        <f t="shared" si="186"/>
        <v>л/с №0000000128731</v>
      </c>
      <c r="E5775" t="str">
        <f t="shared" si="187"/>
        <v>Начисление услуг 00000013563 от 31.12.2024 23:59:59</v>
      </c>
    </row>
    <row r="5776" spans="1:5" x14ac:dyDescent="0.3">
      <c r="A5776" s="148" t="s">
        <v>113</v>
      </c>
      <c r="B5776" s="148" t="s">
        <v>114</v>
      </c>
      <c r="C5776" s="153">
        <v>2224.38</v>
      </c>
      <c r="D5776" t="str">
        <f t="shared" si="186"/>
        <v>Начисление услуг 00000013563 от 31.12.2024 23:59:59</v>
      </c>
      <c r="E5776" t="str">
        <f t="shared" si="187"/>
        <v>МР/МБ/ДУ-3-50</v>
      </c>
    </row>
    <row r="5777" spans="1:5" hidden="1" x14ac:dyDescent="0.3">
      <c r="A5777" s="148" t="s">
        <v>919</v>
      </c>
      <c r="B5777" s="148"/>
      <c r="C5777" s="153">
        <v>2224.38</v>
      </c>
      <c r="D5777" t="str">
        <f t="shared" si="186"/>
        <v>МР/МБ/ДУ-3-50</v>
      </c>
      <c r="E5777" t="str">
        <f t="shared" si="187"/>
        <v>л/с №0000000089304</v>
      </c>
    </row>
    <row r="5778" spans="1:5" hidden="1" x14ac:dyDescent="0.3">
      <c r="A5778" s="150" t="s">
        <v>833</v>
      </c>
      <c r="B5778" s="150"/>
      <c r="C5778" s="153">
        <v>2224.38</v>
      </c>
      <c r="D5778" t="str">
        <f t="shared" si="186"/>
        <v>л/с №0000000089304</v>
      </c>
      <c r="E5778" t="str">
        <f t="shared" si="187"/>
        <v>Начисление услуг 00000013563 от 31.12.2024 23:59:59</v>
      </c>
    </row>
    <row r="5779" spans="1:5" x14ac:dyDescent="0.3">
      <c r="A5779" s="148" t="s">
        <v>115</v>
      </c>
      <c r="B5779" s="148" t="s">
        <v>116</v>
      </c>
      <c r="C5779" s="153">
        <v>1018.67</v>
      </c>
      <c r="D5779" t="str">
        <f t="shared" si="186"/>
        <v>Начисление услуг 00000013563 от 31.12.2024 23:59:59</v>
      </c>
      <c r="E5779" t="str">
        <f t="shared" si="187"/>
        <v>4МР/ДУ-3-51</v>
      </c>
    </row>
    <row r="5780" spans="1:5" hidden="1" x14ac:dyDescent="0.3">
      <c r="A5780" s="148" t="s">
        <v>919</v>
      </c>
      <c r="B5780" s="148"/>
      <c r="C5780" s="153">
        <v>1018.67</v>
      </c>
      <c r="D5780" t="str">
        <f t="shared" si="186"/>
        <v>4МР/ДУ-3-51</v>
      </c>
      <c r="E5780" t="str">
        <f t="shared" si="187"/>
        <v>л/с №0000001159242</v>
      </c>
    </row>
    <row r="5781" spans="1:5" hidden="1" x14ac:dyDescent="0.3">
      <c r="A5781" s="150" t="s">
        <v>834</v>
      </c>
      <c r="B5781" s="150"/>
      <c r="C5781" s="153">
        <v>1018.67</v>
      </c>
      <c r="D5781" t="str">
        <f t="shared" si="186"/>
        <v>л/с №0000001159242</v>
      </c>
      <c r="E5781" t="str">
        <f t="shared" si="187"/>
        <v>Начисление услуг 00000013563 от 31.12.2024 23:59:59</v>
      </c>
    </row>
    <row r="5782" spans="1:5" x14ac:dyDescent="0.3">
      <c r="A5782" s="148" t="s">
        <v>519</v>
      </c>
      <c r="B5782" s="148" t="s">
        <v>118</v>
      </c>
      <c r="C5782" s="153">
        <v>2093.87</v>
      </c>
      <c r="D5782" t="str">
        <f t="shared" si="186"/>
        <v>Начисление услуг 00000013563 от 31.12.2024 23:59:59</v>
      </c>
      <c r="E5782" t="str">
        <f t="shared" si="187"/>
        <v>МР/МР4/ДУ-3-52/ВТОР1</v>
      </c>
    </row>
    <row r="5783" spans="1:5" hidden="1" x14ac:dyDescent="0.3">
      <c r="A5783" s="148" t="s">
        <v>919</v>
      </c>
      <c r="B5783" s="148"/>
      <c r="C5783" s="153">
        <v>2093.87</v>
      </c>
      <c r="D5783" t="str">
        <f t="shared" si="186"/>
        <v>МР/МР4/ДУ-3-52/ВТОР1</v>
      </c>
      <c r="E5783" t="str">
        <f t="shared" si="187"/>
        <v>л/с №0000000089306</v>
      </c>
    </row>
    <row r="5784" spans="1:5" hidden="1" x14ac:dyDescent="0.3">
      <c r="A5784" s="150" t="s">
        <v>917</v>
      </c>
      <c r="B5784" s="150"/>
      <c r="C5784" s="153">
        <v>2093.87</v>
      </c>
      <c r="D5784" t="str">
        <f t="shared" si="186"/>
        <v>л/с №0000000089306</v>
      </c>
      <c r="E5784" t="str">
        <f t="shared" si="187"/>
        <v>Начисление услуг 00000013563 от 31.12.2024 23:59:59</v>
      </c>
    </row>
    <row r="5785" spans="1:5" x14ac:dyDescent="0.3">
      <c r="A5785" s="148" t="s">
        <v>119</v>
      </c>
      <c r="B5785" s="148" t="s">
        <v>120</v>
      </c>
      <c r="C5785" s="153">
        <v>2284.5</v>
      </c>
      <c r="D5785" t="str">
        <f t="shared" si="186"/>
        <v>Начисление услуг 00000013563 от 31.12.2024 23:59:59</v>
      </c>
      <c r="E5785" t="str">
        <f t="shared" si="187"/>
        <v>4МР/ДУ-3-53</v>
      </c>
    </row>
    <row r="5786" spans="1:5" hidden="1" x14ac:dyDescent="0.3">
      <c r="A5786" s="148" t="s">
        <v>919</v>
      </c>
      <c r="B5786" s="148"/>
      <c r="C5786" s="153">
        <v>2284.5</v>
      </c>
      <c r="D5786" t="str">
        <f t="shared" si="186"/>
        <v>4МР/ДУ-3-53</v>
      </c>
      <c r="E5786" t="str">
        <f t="shared" si="187"/>
        <v>л/с №0000000089307</v>
      </c>
    </row>
    <row r="5787" spans="1:5" hidden="1" x14ac:dyDescent="0.3">
      <c r="A5787" s="150" t="s">
        <v>836</v>
      </c>
      <c r="B5787" s="150"/>
      <c r="C5787" s="153">
        <v>2284.5</v>
      </c>
      <c r="D5787" t="str">
        <f t="shared" si="186"/>
        <v>л/с №0000000089307</v>
      </c>
      <c r="E5787" t="str">
        <f t="shared" si="187"/>
        <v>Начисление услуг 00000013563 от 31.12.2024 23:59:59</v>
      </c>
    </row>
    <row r="5788" spans="1:5" x14ac:dyDescent="0.3">
      <c r="A5788" s="148" t="s">
        <v>121</v>
      </c>
      <c r="B5788" s="148" t="s">
        <v>122</v>
      </c>
      <c r="C5788" s="153">
        <v>1116.81</v>
      </c>
      <c r="D5788" t="str">
        <f t="shared" si="186"/>
        <v>Начисление услуг 00000013563 от 31.12.2024 23:59:59</v>
      </c>
      <c r="E5788" t="str">
        <f t="shared" si="187"/>
        <v>4МР/ДУ-3-54</v>
      </c>
    </row>
    <row r="5789" spans="1:5" hidden="1" x14ac:dyDescent="0.3">
      <c r="A5789" s="148" t="s">
        <v>919</v>
      </c>
      <c r="B5789" s="148"/>
      <c r="C5789" s="153">
        <v>1116.81</v>
      </c>
      <c r="D5789" t="str">
        <f t="shared" si="186"/>
        <v>4МР/ДУ-3-54</v>
      </c>
      <c r="E5789" t="str">
        <f t="shared" si="187"/>
        <v>л/с №0000000089308</v>
      </c>
    </row>
    <row r="5790" spans="1:5" hidden="1" x14ac:dyDescent="0.3">
      <c r="A5790" s="150" t="s">
        <v>837</v>
      </c>
      <c r="B5790" s="150"/>
      <c r="C5790" s="153">
        <v>1116.81</v>
      </c>
      <c r="D5790" t="str">
        <f t="shared" si="186"/>
        <v>л/с №0000000089308</v>
      </c>
      <c r="E5790" t="str">
        <f t="shared" si="187"/>
        <v>Начисление услуг 00000013563 от 31.12.2024 23:59:59</v>
      </c>
    </row>
    <row r="5791" spans="1:5" x14ac:dyDescent="0.3">
      <c r="A5791" s="148" t="s">
        <v>123</v>
      </c>
      <c r="B5791" s="148" t="s">
        <v>124</v>
      </c>
      <c r="C5791" s="153">
        <v>1708.75</v>
      </c>
      <c r="D5791" t="str">
        <f t="shared" si="186"/>
        <v>Начисление услуг 00000013563 от 31.12.2024 23:59:59</v>
      </c>
      <c r="E5791" t="str">
        <f t="shared" si="187"/>
        <v>4МР/ДУ-3-55</v>
      </c>
    </row>
    <row r="5792" spans="1:5" hidden="1" x14ac:dyDescent="0.3">
      <c r="A5792" s="148" t="s">
        <v>919</v>
      </c>
      <c r="B5792" s="148"/>
      <c r="C5792" s="153">
        <v>1708.75</v>
      </c>
      <c r="D5792" t="str">
        <f t="shared" si="186"/>
        <v>4МР/ДУ-3-55</v>
      </c>
      <c r="E5792" t="str">
        <f t="shared" si="187"/>
        <v>л/с №0000000089309</v>
      </c>
    </row>
    <row r="5793" spans="1:5" hidden="1" x14ac:dyDescent="0.3">
      <c r="A5793" s="150" t="s">
        <v>838</v>
      </c>
      <c r="B5793" s="150"/>
      <c r="C5793" s="153">
        <v>1708.75</v>
      </c>
      <c r="D5793" t="str">
        <f t="shared" si="186"/>
        <v>л/с №0000000089309</v>
      </c>
      <c r="E5793" t="str">
        <f t="shared" si="187"/>
        <v>Начисление услуг 00000013563 от 31.12.2024 23:59:59</v>
      </c>
    </row>
    <row r="5794" spans="1:5" x14ac:dyDescent="0.3">
      <c r="A5794" s="148" t="s">
        <v>125</v>
      </c>
      <c r="B5794" s="148" t="s">
        <v>126</v>
      </c>
      <c r="C5794" s="153">
        <v>1730.07</v>
      </c>
      <c r="D5794" t="str">
        <f t="shared" si="186"/>
        <v>Начисление услуг 00000013563 от 31.12.2024 23:59:59</v>
      </c>
      <c r="E5794" t="str">
        <f t="shared" si="187"/>
        <v>4МР/ДУ-3-56</v>
      </c>
    </row>
    <row r="5795" spans="1:5" hidden="1" x14ac:dyDescent="0.3">
      <c r="A5795" s="148" t="s">
        <v>919</v>
      </c>
      <c r="B5795" s="148"/>
      <c r="C5795" s="153">
        <v>1730.07</v>
      </c>
      <c r="D5795" t="str">
        <f t="shared" si="186"/>
        <v>4МР/ДУ-3-56</v>
      </c>
      <c r="E5795" t="str">
        <f t="shared" si="187"/>
        <v>л/с №0000000090466</v>
      </c>
    </row>
    <row r="5796" spans="1:5" hidden="1" x14ac:dyDescent="0.3">
      <c r="A5796" s="150" t="s">
        <v>839</v>
      </c>
      <c r="B5796" s="150"/>
      <c r="C5796" s="153">
        <v>1730.07</v>
      </c>
      <c r="D5796" t="str">
        <f t="shared" si="186"/>
        <v>л/с №0000000090466</v>
      </c>
      <c r="E5796" t="str">
        <f t="shared" si="187"/>
        <v>Начисление услуг 00000013563 от 31.12.2024 23:59:59</v>
      </c>
    </row>
    <row r="5797" spans="1:5" x14ac:dyDescent="0.3">
      <c r="A5797" s="148" t="s">
        <v>127</v>
      </c>
      <c r="B5797" s="148" t="s">
        <v>128</v>
      </c>
      <c r="C5797" s="153">
        <v>1287.1500000000001</v>
      </c>
      <c r="D5797" t="str">
        <f t="shared" si="186"/>
        <v>Начисление услуг 00000013563 от 31.12.2024 23:59:59</v>
      </c>
      <c r="E5797" t="str">
        <f t="shared" si="187"/>
        <v>4МР/ДУ-3-57</v>
      </c>
    </row>
    <row r="5798" spans="1:5" hidden="1" x14ac:dyDescent="0.3">
      <c r="A5798" s="148" t="s">
        <v>919</v>
      </c>
      <c r="B5798" s="148"/>
      <c r="C5798" s="153">
        <v>1287.1500000000001</v>
      </c>
      <c r="D5798" t="str">
        <f t="shared" si="186"/>
        <v>4МР/ДУ-3-57</v>
      </c>
      <c r="E5798" t="str">
        <f t="shared" si="187"/>
        <v>л/с №0000000089310</v>
      </c>
    </row>
    <row r="5799" spans="1:5" hidden="1" x14ac:dyDescent="0.3">
      <c r="A5799" s="150" t="s">
        <v>840</v>
      </c>
      <c r="B5799" s="150"/>
      <c r="C5799" s="153">
        <v>1287.1500000000001</v>
      </c>
      <c r="D5799" t="str">
        <f t="shared" si="186"/>
        <v>л/с №0000000089310</v>
      </c>
      <c r="E5799" t="str">
        <f t="shared" si="187"/>
        <v>Начисление услуг 00000013563 от 31.12.2024 23:59:59</v>
      </c>
    </row>
    <row r="5800" spans="1:5" x14ac:dyDescent="0.3">
      <c r="A5800" s="148" t="s">
        <v>129</v>
      </c>
      <c r="B5800" s="148" t="s">
        <v>130</v>
      </c>
      <c r="C5800" s="153">
        <v>1675.09</v>
      </c>
      <c r="D5800" t="str">
        <f t="shared" si="186"/>
        <v>Начисление услуг 00000013563 от 31.12.2024 23:59:59</v>
      </c>
      <c r="E5800" t="str">
        <f t="shared" si="187"/>
        <v>4МР/ДУ-3-58</v>
      </c>
    </row>
    <row r="5801" spans="1:5" hidden="1" x14ac:dyDescent="0.3">
      <c r="A5801" s="148" t="s">
        <v>919</v>
      </c>
      <c r="B5801" s="148"/>
      <c r="C5801" s="153">
        <v>1675.09</v>
      </c>
      <c r="D5801" t="str">
        <f t="shared" si="186"/>
        <v>4МР/ДУ-3-58</v>
      </c>
      <c r="E5801" t="str">
        <f t="shared" si="187"/>
        <v>л/с №0000000089311</v>
      </c>
    </row>
    <row r="5802" spans="1:5" hidden="1" x14ac:dyDescent="0.3">
      <c r="A5802" s="150" t="s">
        <v>841</v>
      </c>
      <c r="B5802" s="150"/>
      <c r="C5802" s="153">
        <v>1675.09</v>
      </c>
      <c r="D5802" t="str">
        <f t="shared" si="186"/>
        <v>л/с №0000000089311</v>
      </c>
      <c r="E5802" t="str">
        <f t="shared" si="187"/>
        <v>Начисление услуг 00000013563 от 31.12.2024 23:59:59</v>
      </c>
    </row>
    <row r="5803" spans="1:5" x14ac:dyDescent="0.3">
      <c r="A5803" s="148" t="s">
        <v>131</v>
      </c>
      <c r="B5803" s="148" t="s">
        <v>132</v>
      </c>
      <c r="C5803" s="153">
        <v>2030.66</v>
      </c>
      <c r="D5803" t="str">
        <f t="shared" si="186"/>
        <v>Начисление услуг 00000013563 от 31.12.2024 23:59:59</v>
      </c>
      <c r="E5803" t="str">
        <f t="shared" si="187"/>
        <v>4МР/ДУ-3-59</v>
      </c>
    </row>
    <row r="5804" spans="1:5" hidden="1" x14ac:dyDescent="0.3">
      <c r="A5804" s="148" t="s">
        <v>919</v>
      </c>
      <c r="B5804" s="148"/>
      <c r="C5804" s="153">
        <v>2030.66</v>
      </c>
      <c r="D5804" t="str">
        <f t="shared" si="186"/>
        <v>4МР/ДУ-3-59</v>
      </c>
      <c r="E5804" t="str">
        <f t="shared" si="187"/>
        <v>л/с №0000000089260</v>
      </c>
    </row>
    <row r="5805" spans="1:5" hidden="1" x14ac:dyDescent="0.3">
      <c r="A5805" s="150" t="s">
        <v>842</v>
      </c>
      <c r="B5805" s="150"/>
      <c r="C5805" s="153">
        <v>2030.66</v>
      </c>
      <c r="D5805" t="str">
        <f t="shared" si="186"/>
        <v>л/с №0000000089260</v>
      </c>
      <c r="E5805" t="str">
        <f t="shared" si="187"/>
        <v>Начисление услуг 00000013563 от 31.12.2024 23:59:59</v>
      </c>
    </row>
    <row r="5806" spans="1:5" x14ac:dyDescent="0.3">
      <c r="A5806" s="148" t="s">
        <v>133</v>
      </c>
      <c r="B5806" s="148" t="s">
        <v>134</v>
      </c>
      <c r="C5806" s="153">
        <v>1114.5</v>
      </c>
      <c r="D5806" t="str">
        <f t="shared" si="186"/>
        <v>Начисление услуг 00000013563 от 31.12.2024 23:59:59</v>
      </c>
      <c r="E5806" t="str">
        <f t="shared" si="187"/>
        <v>4МР/ДУ-3-06</v>
      </c>
    </row>
    <row r="5807" spans="1:5" hidden="1" x14ac:dyDescent="0.3">
      <c r="A5807" s="148" t="s">
        <v>919</v>
      </c>
      <c r="B5807" s="148"/>
      <c r="C5807" s="153">
        <v>1114.5</v>
      </c>
      <c r="D5807" t="str">
        <f t="shared" si="186"/>
        <v>4МР/ДУ-3-06</v>
      </c>
      <c r="E5807" t="str">
        <f t="shared" si="187"/>
        <v>л/с №0000000089312</v>
      </c>
    </row>
    <row r="5808" spans="1:5" hidden="1" x14ac:dyDescent="0.3">
      <c r="A5808" s="150" t="s">
        <v>843</v>
      </c>
      <c r="B5808" s="150"/>
      <c r="C5808" s="153">
        <v>1114.5</v>
      </c>
      <c r="D5808" t="str">
        <f t="shared" si="186"/>
        <v>л/с №0000000089312</v>
      </c>
      <c r="E5808" t="str">
        <f t="shared" si="187"/>
        <v>Начисление услуг 00000013563 от 31.12.2024 23:59:59</v>
      </c>
    </row>
    <row r="5809" spans="1:5" x14ac:dyDescent="0.3">
      <c r="A5809" s="148" t="s">
        <v>135</v>
      </c>
      <c r="B5809" s="148" t="s">
        <v>136</v>
      </c>
      <c r="C5809" s="153">
        <v>1116.81</v>
      </c>
      <c r="D5809" t="str">
        <f t="shared" si="186"/>
        <v>Начисление услуг 00000013563 от 31.12.2024 23:59:59</v>
      </c>
      <c r="E5809" t="str">
        <f t="shared" si="187"/>
        <v>4МР/ДУ-3-60</v>
      </c>
    </row>
    <row r="5810" spans="1:5" hidden="1" x14ac:dyDescent="0.3">
      <c r="A5810" s="148" t="s">
        <v>919</v>
      </c>
      <c r="B5810" s="148"/>
      <c r="C5810" s="153">
        <v>1116.81</v>
      </c>
      <c r="D5810" t="str">
        <f t="shared" si="186"/>
        <v>4МР/ДУ-3-60</v>
      </c>
      <c r="E5810" t="str">
        <f t="shared" si="187"/>
        <v>л/с №0000000089313</v>
      </c>
    </row>
    <row r="5811" spans="1:5" hidden="1" x14ac:dyDescent="0.3">
      <c r="A5811" s="150" t="s">
        <v>844</v>
      </c>
      <c r="B5811" s="150"/>
      <c r="C5811" s="153">
        <v>1116.81</v>
      </c>
      <c r="D5811" t="str">
        <f t="shared" si="186"/>
        <v>л/с №0000000089313</v>
      </c>
      <c r="E5811" t="str">
        <f t="shared" si="187"/>
        <v>Начисление услуг 00000013563 от 31.12.2024 23:59:59</v>
      </c>
    </row>
    <row r="5812" spans="1:5" x14ac:dyDescent="0.3">
      <c r="A5812" s="148" t="s">
        <v>137</v>
      </c>
      <c r="B5812" s="148" t="s">
        <v>138</v>
      </c>
      <c r="C5812" s="153">
        <v>1708.75</v>
      </c>
      <c r="D5812" t="str">
        <f t="shared" si="186"/>
        <v>Начисление услуг 00000013563 от 31.12.2024 23:59:59</v>
      </c>
      <c r="E5812" t="str">
        <f t="shared" si="187"/>
        <v>4МР/ДУ-3-61</v>
      </c>
    </row>
    <row r="5813" spans="1:5" hidden="1" x14ac:dyDescent="0.3">
      <c r="A5813" s="148" t="s">
        <v>919</v>
      </c>
      <c r="B5813" s="148"/>
      <c r="C5813" s="153">
        <v>1708.75</v>
      </c>
      <c r="D5813" t="str">
        <f t="shared" si="186"/>
        <v>4МР/ДУ-3-61</v>
      </c>
      <c r="E5813" t="str">
        <f t="shared" si="187"/>
        <v>л/с №0000000089314</v>
      </c>
    </row>
    <row r="5814" spans="1:5" hidden="1" x14ac:dyDescent="0.3">
      <c r="A5814" s="150" t="s">
        <v>845</v>
      </c>
      <c r="B5814" s="150"/>
      <c r="C5814" s="153">
        <v>1708.75</v>
      </c>
      <c r="D5814" t="str">
        <f t="shared" si="186"/>
        <v>л/с №0000000089314</v>
      </c>
      <c r="E5814" t="str">
        <f t="shared" si="187"/>
        <v>Начисление услуг 00000013563 от 31.12.2024 23:59:59</v>
      </c>
    </row>
    <row r="5815" spans="1:5" x14ac:dyDescent="0.3">
      <c r="A5815" s="148" t="s">
        <v>139</v>
      </c>
      <c r="B5815" s="148" t="s">
        <v>140</v>
      </c>
      <c r="C5815" s="153">
        <v>2463.8200000000002</v>
      </c>
      <c r="D5815" t="str">
        <f t="shared" si="186"/>
        <v>Начисление услуг 00000013563 от 31.12.2024 23:59:59</v>
      </c>
      <c r="E5815" t="str">
        <f t="shared" si="187"/>
        <v>4МР/ДУ-3-62</v>
      </c>
    </row>
    <row r="5816" spans="1:5" hidden="1" x14ac:dyDescent="0.3">
      <c r="A5816" s="148" t="s">
        <v>919</v>
      </c>
      <c r="B5816" s="148"/>
      <c r="C5816" s="153">
        <v>2463.8200000000002</v>
      </c>
      <c r="D5816" t="str">
        <f t="shared" si="186"/>
        <v>4МР/ДУ-3-62</v>
      </c>
      <c r="E5816" t="str">
        <f t="shared" si="187"/>
        <v>л/с №0000000106522</v>
      </c>
    </row>
    <row r="5817" spans="1:5" hidden="1" x14ac:dyDescent="0.3">
      <c r="A5817" s="150" t="s">
        <v>846</v>
      </c>
      <c r="B5817" s="150"/>
      <c r="C5817" s="153">
        <v>2463.8200000000002</v>
      </c>
      <c r="D5817" t="str">
        <f t="shared" si="186"/>
        <v>л/с №0000000106522</v>
      </c>
      <c r="E5817" t="str">
        <f t="shared" si="187"/>
        <v>Начисление услуг 00000013563 от 31.12.2024 23:59:59</v>
      </c>
    </row>
    <row r="5818" spans="1:5" x14ac:dyDescent="0.3">
      <c r="A5818" s="148" t="s">
        <v>141</v>
      </c>
      <c r="B5818" s="148" t="s">
        <v>142</v>
      </c>
      <c r="C5818" s="153">
        <v>1935.35</v>
      </c>
      <c r="D5818" t="str">
        <f t="shared" si="186"/>
        <v>Начисление услуг 00000013563 от 31.12.2024 23:59:59</v>
      </c>
      <c r="E5818" t="str">
        <f t="shared" si="187"/>
        <v>4МР/ДУ-3-63 Втор-1</v>
      </c>
    </row>
    <row r="5819" spans="1:5" hidden="1" x14ac:dyDescent="0.3">
      <c r="A5819" s="148" t="s">
        <v>919</v>
      </c>
      <c r="B5819" s="148"/>
      <c r="C5819" s="153">
        <v>1935.35</v>
      </c>
      <c r="D5819" t="str">
        <f t="shared" si="186"/>
        <v>4МР/ДУ-3-63 Втор-1</v>
      </c>
      <c r="E5819" t="str">
        <f t="shared" si="187"/>
        <v>л/с №0000000095976</v>
      </c>
    </row>
    <row r="5820" spans="1:5" hidden="1" x14ac:dyDescent="0.3">
      <c r="A5820" s="150" t="s">
        <v>847</v>
      </c>
      <c r="B5820" s="150"/>
      <c r="C5820" s="153">
        <v>1935.35</v>
      </c>
      <c r="D5820" t="str">
        <f t="shared" si="186"/>
        <v>л/с №0000000095976</v>
      </c>
      <c r="E5820" t="str">
        <f t="shared" si="187"/>
        <v>Начисление услуг 00000013563 от 31.12.2024 23:59:59</v>
      </c>
    </row>
    <row r="5821" spans="1:5" x14ac:dyDescent="0.3">
      <c r="A5821" s="148" t="s">
        <v>143</v>
      </c>
      <c r="B5821" s="148" t="s">
        <v>144</v>
      </c>
      <c r="C5821" s="153">
        <v>1884.48</v>
      </c>
      <c r="D5821" t="str">
        <f t="shared" si="186"/>
        <v>Начисление услуг 00000013563 от 31.12.2024 23:59:59</v>
      </c>
      <c r="E5821" t="str">
        <f t="shared" si="187"/>
        <v>4МР/ДУ-3-64/ВТОР</v>
      </c>
    </row>
    <row r="5822" spans="1:5" hidden="1" x14ac:dyDescent="0.3">
      <c r="A5822" s="148" t="s">
        <v>919</v>
      </c>
      <c r="B5822" s="148"/>
      <c r="C5822" s="153">
        <v>1884.48</v>
      </c>
      <c r="D5822" t="str">
        <f t="shared" ref="D5822:D5885" si="188">A5823</f>
        <v>4МР/ДУ-3-64/ВТОР</v>
      </c>
      <c r="E5822" t="str">
        <f t="shared" ref="E5822:E5885" si="189">A5824</f>
        <v>л/с №0000000089316</v>
      </c>
    </row>
    <row r="5823" spans="1:5" hidden="1" x14ac:dyDescent="0.3">
      <c r="A5823" s="150" t="s">
        <v>848</v>
      </c>
      <c r="B5823" s="150"/>
      <c r="C5823" s="153">
        <v>1884.48</v>
      </c>
      <c r="D5823" t="str">
        <f t="shared" si="188"/>
        <v>л/с №0000000089316</v>
      </c>
      <c r="E5823" t="str">
        <f t="shared" si="189"/>
        <v>Начисление услуг 00000013563 от 31.12.2024 23:59:59</v>
      </c>
    </row>
    <row r="5824" spans="1:5" x14ac:dyDescent="0.3">
      <c r="A5824" s="148" t="s">
        <v>145</v>
      </c>
      <c r="B5824" s="148" t="s">
        <v>146</v>
      </c>
      <c r="C5824" s="153">
        <v>2284.5</v>
      </c>
      <c r="D5824" t="str">
        <f t="shared" si="188"/>
        <v>Начисление услуг 00000013563 от 31.12.2024 23:59:59</v>
      </c>
      <c r="E5824" t="str">
        <f t="shared" si="189"/>
        <v>4МР/ДУ-3-65</v>
      </c>
    </row>
    <row r="5825" spans="1:5" hidden="1" x14ac:dyDescent="0.3">
      <c r="A5825" s="148" t="s">
        <v>919</v>
      </c>
      <c r="B5825" s="148"/>
      <c r="C5825" s="153">
        <v>2284.5</v>
      </c>
      <c r="D5825" t="str">
        <f t="shared" si="188"/>
        <v>4МР/ДУ-3-65</v>
      </c>
      <c r="E5825" t="str">
        <f t="shared" si="189"/>
        <v>л/с №0000000089317</v>
      </c>
    </row>
    <row r="5826" spans="1:5" hidden="1" x14ac:dyDescent="0.3">
      <c r="A5826" s="150" t="s">
        <v>849</v>
      </c>
      <c r="B5826" s="150"/>
      <c r="C5826" s="153">
        <v>2284.5</v>
      </c>
      <c r="D5826" t="str">
        <f t="shared" si="188"/>
        <v>л/с №0000000089317</v>
      </c>
      <c r="E5826" t="str">
        <f t="shared" si="189"/>
        <v>Начисление услуг 00000013563 от 31.12.2024 23:59:59</v>
      </c>
    </row>
    <row r="5827" spans="1:5" x14ac:dyDescent="0.3">
      <c r="A5827" s="148" t="s">
        <v>147</v>
      </c>
      <c r="B5827" s="148" t="s">
        <v>148</v>
      </c>
      <c r="C5827" s="153">
        <v>1112.19</v>
      </c>
      <c r="D5827" t="str">
        <f t="shared" si="188"/>
        <v>Начисление услуг 00000013563 от 31.12.2024 23:59:59</v>
      </c>
      <c r="E5827" t="str">
        <f t="shared" si="189"/>
        <v>4МР/ДУ-3-66</v>
      </c>
    </row>
    <row r="5828" spans="1:5" hidden="1" x14ac:dyDescent="0.3">
      <c r="A5828" s="148" t="s">
        <v>919</v>
      </c>
      <c r="B5828" s="148"/>
      <c r="C5828" s="153">
        <v>1112.19</v>
      </c>
      <c r="D5828" t="str">
        <f t="shared" si="188"/>
        <v>4МР/ДУ-3-66</v>
      </c>
      <c r="E5828" t="str">
        <f t="shared" si="189"/>
        <v>л/с №0000000089318</v>
      </c>
    </row>
    <row r="5829" spans="1:5" hidden="1" x14ac:dyDescent="0.3">
      <c r="A5829" s="150" t="s">
        <v>850</v>
      </c>
      <c r="B5829" s="150"/>
      <c r="C5829" s="153">
        <v>1112.19</v>
      </c>
      <c r="D5829" t="str">
        <f t="shared" si="188"/>
        <v>л/с №0000000089318</v>
      </c>
      <c r="E5829" t="str">
        <f t="shared" si="189"/>
        <v>Начисление услуг 00000013563 от 31.12.2024 23:59:59</v>
      </c>
    </row>
    <row r="5830" spans="1:5" x14ac:dyDescent="0.3">
      <c r="A5830" s="148" t="s">
        <v>149</v>
      </c>
      <c r="B5830" s="148" t="s">
        <v>150</v>
      </c>
      <c r="C5830" s="153">
        <v>1711.06</v>
      </c>
      <c r="D5830" t="str">
        <f t="shared" si="188"/>
        <v>Начисление услуг 00000013563 от 31.12.2024 23:59:59</v>
      </c>
      <c r="E5830" t="str">
        <f t="shared" si="189"/>
        <v>4МР/ДУ-3-67</v>
      </c>
    </row>
    <row r="5831" spans="1:5" hidden="1" x14ac:dyDescent="0.3">
      <c r="A5831" s="148" t="s">
        <v>919</v>
      </c>
      <c r="B5831" s="148"/>
      <c r="C5831" s="153">
        <v>1711.06</v>
      </c>
      <c r="D5831" t="str">
        <f t="shared" si="188"/>
        <v>4МР/ДУ-3-67</v>
      </c>
      <c r="E5831" t="str">
        <f t="shared" si="189"/>
        <v>л/с №0000000089319</v>
      </c>
    </row>
    <row r="5832" spans="1:5" hidden="1" x14ac:dyDescent="0.3">
      <c r="A5832" s="150" t="s">
        <v>851</v>
      </c>
      <c r="B5832" s="150"/>
      <c r="C5832" s="153">
        <v>1711.06</v>
      </c>
      <c r="D5832" t="str">
        <f t="shared" si="188"/>
        <v>л/с №0000000089319</v>
      </c>
      <c r="E5832" t="str">
        <f t="shared" si="189"/>
        <v>Начисление услуг 00000013563 от 31.12.2024 23:59:59</v>
      </c>
    </row>
    <row r="5833" spans="1:5" x14ac:dyDescent="0.3">
      <c r="A5833" s="148" t="s">
        <v>151</v>
      </c>
      <c r="B5833" s="148" t="s">
        <v>152</v>
      </c>
      <c r="C5833" s="153">
        <v>1973.11</v>
      </c>
      <c r="D5833" t="str">
        <f t="shared" si="188"/>
        <v>Начисление услуг 00000013563 от 31.12.2024 23:59:59</v>
      </c>
      <c r="E5833" t="str">
        <f t="shared" si="189"/>
        <v>4МР/ДУ-3-68</v>
      </c>
    </row>
    <row r="5834" spans="1:5" hidden="1" x14ac:dyDescent="0.3">
      <c r="A5834" s="148" t="s">
        <v>919</v>
      </c>
      <c r="B5834" s="148"/>
      <c r="C5834" s="153">
        <v>1973.11</v>
      </c>
      <c r="D5834" t="str">
        <f t="shared" si="188"/>
        <v>4МР/ДУ-3-68</v>
      </c>
      <c r="E5834" t="str">
        <f t="shared" si="189"/>
        <v>л/с №0000000106848</v>
      </c>
    </row>
    <row r="5835" spans="1:5" hidden="1" x14ac:dyDescent="0.3">
      <c r="A5835" s="150" t="s">
        <v>852</v>
      </c>
      <c r="B5835" s="150"/>
      <c r="C5835" s="153">
        <v>1973.11</v>
      </c>
      <c r="D5835" t="str">
        <f t="shared" si="188"/>
        <v>л/с №0000000106848</v>
      </c>
      <c r="E5835" t="str">
        <f t="shared" si="189"/>
        <v>Начисление услуг 00000013563 от 31.12.2024 23:59:59</v>
      </c>
    </row>
    <row r="5836" spans="1:5" x14ac:dyDescent="0.3">
      <c r="A5836" s="148" t="s">
        <v>153</v>
      </c>
      <c r="B5836" s="148" t="s">
        <v>154</v>
      </c>
      <c r="C5836" s="153">
        <v>1937.66</v>
      </c>
      <c r="D5836" t="str">
        <f t="shared" si="188"/>
        <v>Начисление услуг 00000013563 от 31.12.2024 23:59:59</v>
      </c>
      <c r="E5836" t="str">
        <f t="shared" si="189"/>
        <v>4МР/ДУ-3-69/ВТОР-1</v>
      </c>
    </row>
    <row r="5837" spans="1:5" hidden="1" x14ac:dyDescent="0.3">
      <c r="A5837" s="148" t="s">
        <v>919</v>
      </c>
      <c r="B5837" s="148"/>
      <c r="C5837" s="153">
        <v>1937.66</v>
      </c>
      <c r="D5837" t="str">
        <f t="shared" si="188"/>
        <v>4МР/ДУ-3-69/ВТОР-1</v>
      </c>
      <c r="E5837" t="str">
        <f t="shared" si="189"/>
        <v>л/с №0000000093046</v>
      </c>
    </row>
    <row r="5838" spans="1:5" hidden="1" x14ac:dyDescent="0.3">
      <c r="A5838" s="150" t="s">
        <v>853</v>
      </c>
      <c r="B5838" s="150"/>
      <c r="C5838" s="153">
        <v>1937.66</v>
      </c>
      <c r="D5838" t="str">
        <f t="shared" si="188"/>
        <v>л/с №0000000093046</v>
      </c>
      <c r="E5838" t="str">
        <f t="shared" si="189"/>
        <v>Начисление услуг 00000013563 от 31.12.2024 23:59:59</v>
      </c>
    </row>
    <row r="5839" spans="1:5" x14ac:dyDescent="0.3">
      <c r="A5839" s="148" t="s">
        <v>155</v>
      </c>
      <c r="B5839" s="148" t="s">
        <v>156</v>
      </c>
      <c r="C5839" s="153">
        <v>1704.12</v>
      </c>
      <c r="D5839" t="str">
        <f t="shared" si="188"/>
        <v>Начисление услуг 00000013563 от 31.12.2024 23:59:59</v>
      </c>
      <c r="E5839" t="str">
        <f t="shared" si="189"/>
        <v>4МР/ДУ-3-07/ВТОР</v>
      </c>
    </row>
    <row r="5840" spans="1:5" hidden="1" x14ac:dyDescent="0.3">
      <c r="A5840" s="148" t="s">
        <v>919</v>
      </c>
      <c r="B5840" s="148"/>
      <c r="C5840" s="153">
        <v>1704.12</v>
      </c>
      <c r="D5840" t="str">
        <f t="shared" si="188"/>
        <v>4МР/ДУ-3-07/ВТОР</v>
      </c>
      <c r="E5840" t="str">
        <f t="shared" si="189"/>
        <v>л/с №0000000106846</v>
      </c>
    </row>
    <row r="5841" spans="1:5" hidden="1" x14ac:dyDescent="0.3">
      <c r="A5841" s="150" t="s">
        <v>854</v>
      </c>
      <c r="B5841" s="150"/>
      <c r="C5841" s="153">
        <v>1704.12</v>
      </c>
      <c r="D5841" t="str">
        <f t="shared" si="188"/>
        <v>л/с №0000000106846</v>
      </c>
      <c r="E5841" t="str">
        <f t="shared" si="189"/>
        <v>Начисление услуг 00000013563 от 31.12.2024 23:59:59</v>
      </c>
    </row>
    <row r="5842" spans="1:5" x14ac:dyDescent="0.3">
      <c r="A5842" s="148" t="s">
        <v>157</v>
      </c>
      <c r="B5842" s="148" t="s">
        <v>158</v>
      </c>
      <c r="C5842" s="149">
        <v>838.57</v>
      </c>
      <c r="D5842" t="str">
        <f t="shared" si="188"/>
        <v>Начисление услуг 00000013563 от 31.12.2024 23:59:59</v>
      </c>
      <c r="E5842" t="str">
        <f t="shared" si="189"/>
        <v>4МР/ДУ-3-70/ВТОР-1</v>
      </c>
    </row>
    <row r="5843" spans="1:5" hidden="1" x14ac:dyDescent="0.3">
      <c r="A5843" s="148" t="s">
        <v>919</v>
      </c>
      <c r="B5843" s="148"/>
      <c r="C5843" s="149">
        <v>838.57</v>
      </c>
      <c r="D5843" t="str">
        <f t="shared" si="188"/>
        <v>4МР/ДУ-3-70/ВТОР-1</v>
      </c>
      <c r="E5843" t="str">
        <f t="shared" si="189"/>
        <v>л/с №0000000089320</v>
      </c>
    </row>
    <row r="5844" spans="1:5" hidden="1" x14ac:dyDescent="0.3">
      <c r="A5844" s="150" t="s">
        <v>855</v>
      </c>
      <c r="B5844" s="150"/>
      <c r="C5844" s="149">
        <v>838.57</v>
      </c>
      <c r="D5844" t="str">
        <f t="shared" si="188"/>
        <v>л/с №0000000089320</v>
      </c>
      <c r="E5844" t="str">
        <f t="shared" si="189"/>
        <v>Начисление услуг 00000013563 от 31.12.2024 23:59:59</v>
      </c>
    </row>
    <row r="5845" spans="1:5" x14ac:dyDescent="0.3">
      <c r="A5845" s="148" t="s">
        <v>159</v>
      </c>
      <c r="B5845" s="148" t="s">
        <v>160</v>
      </c>
      <c r="C5845" s="153">
        <v>2279.87</v>
      </c>
      <c r="D5845" t="str">
        <f t="shared" si="188"/>
        <v>Начисление услуг 00000013563 от 31.12.2024 23:59:59</v>
      </c>
      <c r="E5845" t="str">
        <f t="shared" si="189"/>
        <v>4МР/ДУ-3-71</v>
      </c>
    </row>
    <row r="5846" spans="1:5" hidden="1" x14ac:dyDescent="0.3">
      <c r="A5846" s="148" t="s">
        <v>919</v>
      </c>
      <c r="B5846" s="148"/>
      <c r="C5846" s="153">
        <v>2279.87</v>
      </c>
      <c r="D5846" t="str">
        <f t="shared" si="188"/>
        <v>4МР/ДУ-3-71</v>
      </c>
      <c r="E5846" t="str">
        <f t="shared" si="189"/>
        <v>л/с №0000000089321</v>
      </c>
    </row>
    <row r="5847" spans="1:5" hidden="1" x14ac:dyDescent="0.3">
      <c r="A5847" s="150" t="s">
        <v>856</v>
      </c>
      <c r="B5847" s="150"/>
      <c r="C5847" s="153">
        <v>2279.87</v>
      </c>
      <c r="D5847" t="str">
        <f t="shared" si="188"/>
        <v>л/с №0000000089321</v>
      </c>
      <c r="E5847" t="str">
        <f t="shared" si="189"/>
        <v>Начисление услуг 00000013563 от 31.12.2024 23:59:59</v>
      </c>
    </row>
    <row r="5848" spans="1:5" x14ac:dyDescent="0.3">
      <c r="A5848" s="148" t="s">
        <v>161</v>
      </c>
      <c r="B5848" s="148" t="s">
        <v>162</v>
      </c>
      <c r="C5848" s="153">
        <v>1116.81</v>
      </c>
      <c r="D5848" t="str">
        <f t="shared" si="188"/>
        <v>Начисление услуг 00000013563 от 31.12.2024 23:59:59</v>
      </c>
      <c r="E5848" t="str">
        <f t="shared" si="189"/>
        <v>4МР/ДУ-3-72</v>
      </c>
    </row>
    <row r="5849" spans="1:5" hidden="1" x14ac:dyDescent="0.3">
      <c r="A5849" s="148" t="s">
        <v>919</v>
      </c>
      <c r="B5849" s="148"/>
      <c r="C5849" s="153">
        <v>1116.81</v>
      </c>
      <c r="D5849" t="str">
        <f t="shared" si="188"/>
        <v>4МР/ДУ-3-72</v>
      </c>
      <c r="E5849" t="str">
        <f t="shared" si="189"/>
        <v>л/с №0000000089322</v>
      </c>
    </row>
    <row r="5850" spans="1:5" hidden="1" x14ac:dyDescent="0.3">
      <c r="A5850" s="150" t="s">
        <v>857</v>
      </c>
      <c r="B5850" s="150"/>
      <c r="C5850" s="153">
        <v>1116.81</v>
      </c>
      <c r="D5850" t="str">
        <f t="shared" si="188"/>
        <v>л/с №0000000089322</v>
      </c>
      <c r="E5850" t="str">
        <f t="shared" si="189"/>
        <v>Начисление услуг 00000013563 от 31.12.2024 23:59:59</v>
      </c>
    </row>
    <row r="5851" spans="1:5" x14ac:dyDescent="0.3">
      <c r="A5851" s="148" t="s">
        <v>163</v>
      </c>
      <c r="B5851" s="148" t="s">
        <v>164</v>
      </c>
      <c r="C5851" s="153">
        <v>1708.75</v>
      </c>
      <c r="D5851" t="str">
        <f t="shared" si="188"/>
        <v>Начисление услуг 00000013563 от 31.12.2024 23:59:59</v>
      </c>
      <c r="E5851" t="str">
        <f t="shared" si="189"/>
        <v>4МР/ДУ-3-73</v>
      </c>
    </row>
    <row r="5852" spans="1:5" hidden="1" x14ac:dyDescent="0.3">
      <c r="A5852" s="148" t="s">
        <v>919</v>
      </c>
      <c r="B5852" s="148"/>
      <c r="C5852" s="153">
        <v>1708.75</v>
      </c>
      <c r="D5852" t="str">
        <f t="shared" si="188"/>
        <v>4МР/ДУ-3-73</v>
      </c>
      <c r="E5852" t="str">
        <f t="shared" si="189"/>
        <v>л/с №0000001158686</v>
      </c>
    </row>
    <row r="5853" spans="1:5" hidden="1" x14ac:dyDescent="0.3">
      <c r="A5853" s="150" t="s">
        <v>858</v>
      </c>
      <c r="B5853" s="150"/>
      <c r="C5853" s="153">
        <v>1708.75</v>
      </c>
      <c r="D5853" t="str">
        <f t="shared" si="188"/>
        <v>л/с №0000001158686</v>
      </c>
      <c r="E5853" t="str">
        <f t="shared" si="189"/>
        <v>Начисление услуг 00000013563 от 31.12.2024 23:59:59</v>
      </c>
    </row>
    <row r="5854" spans="1:5" x14ac:dyDescent="0.3">
      <c r="A5854" s="148" t="s">
        <v>518</v>
      </c>
      <c r="B5854" s="148" t="s">
        <v>166</v>
      </c>
      <c r="C5854" s="153">
        <v>2219.75</v>
      </c>
      <c r="D5854" t="str">
        <f t="shared" si="188"/>
        <v>Начисление услуг 00000013563 от 31.12.2024 23:59:59</v>
      </c>
      <c r="E5854" t="str">
        <f t="shared" si="189"/>
        <v>4МР/ДУ-3-74/втор 1</v>
      </c>
    </row>
    <row r="5855" spans="1:5" hidden="1" x14ac:dyDescent="0.3">
      <c r="A5855" s="148" t="s">
        <v>919</v>
      </c>
      <c r="B5855" s="148"/>
      <c r="C5855" s="153">
        <v>2219.75</v>
      </c>
      <c r="D5855" t="str">
        <f t="shared" si="188"/>
        <v>4МР/ДУ-3-74/втор 1</v>
      </c>
      <c r="E5855" t="str">
        <f t="shared" si="189"/>
        <v>л/с №0000000089324</v>
      </c>
    </row>
    <row r="5856" spans="1:5" hidden="1" x14ac:dyDescent="0.3">
      <c r="A5856" s="150" t="s">
        <v>909</v>
      </c>
      <c r="B5856" s="150"/>
      <c r="C5856" s="153">
        <v>2219.75</v>
      </c>
      <c r="D5856" t="str">
        <f t="shared" si="188"/>
        <v>л/с №0000000089324</v>
      </c>
      <c r="E5856" t="str">
        <f t="shared" si="189"/>
        <v>Начисление услуг 00000013563 от 31.12.2024 23:59:59</v>
      </c>
    </row>
    <row r="5857" spans="1:5" x14ac:dyDescent="0.3">
      <c r="A5857" s="148" t="s">
        <v>167</v>
      </c>
      <c r="B5857" s="148" t="s">
        <v>168</v>
      </c>
      <c r="C5857" s="153">
        <v>1718.25</v>
      </c>
      <c r="D5857" t="str">
        <f t="shared" si="188"/>
        <v>Начисление услуг 00000013563 от 31.12.2024 23:59:59</v>
      </c>
      <c r="E5857" t="str">
        <f t="shared" si="189"/>
        <v>4МР/ДУ-3-75</v>
      </c>
    </row>
    <row r="5858" spans="1:5" hidden="1" x14ac:dyDescent="0.3">
      <c r="A5858" s="148" t="s">
        <v>919</v>
      </c>
      <c r="B5858" s="148"/>
      <c r="C5858" s="153">
        <v>1718.25</v>
      </c>
      <c r="D5858" t="str">
        <f t="shared" si="188"/>
        <v>4МР/ДУ-3-75</v>
      </c>
      <c r="E5858" t="str">
        <f t="shared" si="189"/>
        <v>л/с №0000000089325</v>
      </c>
    </row>
    <row r="5859" spans="1:5" hidden="1" x14ac:dyDescent="0.3">
      <c r="A5859" s="150" t="s">
        <v>860</v>
      </c>
      <c r="B5859" s="150"/>
      <c r="C5859" s="153">
        <v>1718.25</v>
      </c>
      <c r="D5859" t="str">
        <f t="shared" si="188"/>
        <v>л/с №0000000089325</v>
      </c>
      <c r="E5859" t="str">
        <f t="shared" si="189"/>
        <v>Начисление услуг 00000013563 от 31.12.2024 23:59:59</v>
      </c>
    </row>
    <row r="5860" spans="1:5" x14ac:dyDescent="0.3">
      <c r="A5860" s="148" t="s">
        <v>169</v>
      </c>
      <c r="B5860" s="148" t="s">
        <v>170</v>
      </c>
      <c r="C5860" s="153">
        <v>1882.17</v>
      </c>
      <c r="D5860" t="str">
        <f t="shared" si="188"/>
        <v>Начисление услуг 00000013563 от 31.12.2024 23:59:59</v>
      </c>
      <c r="E5860" t="str">
        <f t="shared" si="189"/>
        <v>4МР/ДУ-3-76</v>
      </c>
    </row>
    <row r="5861" spans="1:5" hidden="1" x14ac:dyDescent="0.3">
      <c r="A5861" s="148" t="s">
        <v>919</v>
      </c>
      <c r="B5861" s="148"/>
      <c r="C5861" s="153">
        <v>1882.17</v>
      </c>
      <c r="D5861" t="str">
        <f t="shared" si="188"/>
        <v>4МР/ДУ-3-76</v>
      </c>
      <c r="E5861" t="str">
        <f t="shared" si="189"/>
        <v>л/с №0000000089326</v>
      </c>
    </row>
    <row r="5862" spans="1:5" hidden="1" x14ac:dyDescent="0.3">
      <c r="A5862" s="150" t="s">
        <v>861</v>
      </c>
      <c r="B5862" s="150"/>
      <c r="C5862" s="153">
        <v>1882.17</v>
      </c>
      <c r="D5862" t="str">
        <f t="shared" si="188"/>
        <v>л/с №0000000089326</v>
      </c>
      <c r="E5862" t="str">
        <f t="shared" si="189"/>
        <v>Начисление услуг 00000013563 от 31.12.2024 23:59:59</v>
      </c>
    </row>
    <row r="5863" spans="1:5" x14ac:dyDescent="0.3">
      <c r="A5863" s="148" t="s">
        <v>171</v>
      </c>
      <c r="B5863" s="148" t="s">
        <v>172</v>
      </c>
      <c r="C5863" s="153">
        <v>2277.56</v>
      </c>
      <c r="D5863" t="str">
        <f t="shared" si="188"/>
        <v>Начисление услуг 00000013563 от 31.12.2024 23:59:59</v>
      </c>
      <c r="E5863" t="str">
        <f t="shared" si="189"/>
        <v>4МР/ДУ-3-77</v>
      </c>
    </row>
    <row r="5864" spans="1:5" hidden="1" x14ac:dyDescent="0.3">
      <c r="A5864" s="148" t="s">
        <v>919</v>
      </c>
      <c r="B5864" s="148"/>
      <c r="C5864" s="153">
        <v>2277.56</v>
      </c>
      <c r="D5864" t="str">
        <f t="shared" si="188"/>
        <v>4МР/ДУ-3-77</v>
      </c>
      <c r="E5864" t="str">
        <f t="shared" si="189"/>
        <v>л/с №0000000089327</v>
      </c>
    </row>
    <row r="5865" spans="1:5" hidden="1" x14ac:dyDescent="0.3">
      <c r="A5865" s="150" t="s">
        <v>862</v>
      </c>
      <c r="B5865" s="150"/>
      <c r="C5865" s="153">
        <v>2277.56</v>
      </c>
      <c r="D5865" t="str">
        <f t="shared" si="188"/>
        <v>л/с №0000000089327</v>
      </c>
      <c r="E5865" t="str">
        <f t="shared" si="189"/>
        <v>Начисление услуг 00000013563 от 31.12.2024 23:59:59</v>
      </c>
    </row>
    <row r="5866" spans="1:5" x14ac:dyDescent="0.3">
      <c r="A5866" s="148" t="s">
        <v>173</v>
      </c>
      <c r="B5866" s="148" t="s">
        <v>174</v>
      </c>
      <c r="C5866" s="149">
        <v>496.36</v>
      </c>
      <c r="D5866" t="str">
        <f t="shared" si="188"/>
        <v>Начисление услуг 00000013563 от 31.12.2024 23:59:59</v>
      </c>
      <c r="E5866" t="str">
        <f t="shared" si="189"/>
        <v>4МР/ДУ-3-78</v>
      </c>
    </row>
    <row r="5867" spans="1:5" hidden="1" x14ac:dyDescent="0.3">
      <c r="A5867" s="148" t="s">
        <v>919</v>
      </c>
      <c r="B5867" s="148"/>
      <c r="C5867" s="149">
        <v>496.36</v>
      </c>
      <c r="D5867" t="str">
        <f t="shared" si="188"/>
        <v>4МР/ДУ-3-78</v>
      </c>
      <c r="E5867" t="str">
        <f t="shared" si="189"/>
        <v>л/с №0000000090683</v>
      </c>
    </row>
    <row r="5868" spans="1:5" hidden="1" x14ac:dyDescent="0.3">
      <c r="A5868" s="150" t="s">
        <v>863</v>
      </c>
      <c r="B5868" s="150"/>
      <c r="C5868" s="149">
        <v>496.36</v>
      </c>
      <c r="D5868" t="str">
        <f t="shared" si="188"/>
        <v>л/с №0000000090683</v>
      </c>
      <c r="E5868" t="str">
        <f t="shared" si="189"/>
        <v>Начисление услуг 00000013563 от 31.12.2024 23:59:59</v>
      </c>
    </row>
    <row r="5869" spans="1:5" x14ac:dyDescent="0.3">
      <c r="A5869" s="148" t="s">
        <v>175</v>
      </c>
      <c r="B5869" s="148" t="s">
        <v>176</v>
      </c>
      <c r="C5869" s="153">
        <v>1715.69</v>
      </c>
      <c r="D5869" t="str">
        <f t="shared" si="188"/>
        <v>Начисление услуг 00000013563 от 31.12.2024 23:59:59</v>
      </c>
      <c r="E5869" t="str">
        <f t="shared" si="189"/>
        <v>4МР/ДУ-3-79</v>
      </c>
    </row>
    <row r="5870" spans="1:5" hidden="1" x14ac:dyDescent="0.3">
      <c r="A5870" s="148" t="s">
        <v>919</v>
      </c>
      <c r="B5870" s="148"/>
      <c r="C5870" s="153">
        <v>1715.69</v>
      </c>
      <c r="D5870" t="str">
        <f t="shared" si="188"/>
        <v>4МР/ДУ-3-79</v>
      </c>
      <c r="E5870" t="str">
        <f t="shared" si="189"/>
        <v>л/с №0000000089262</v>
      </c>
    </row>
    <row r="5871" spans="1:5" hidden="1" x14ac:dyDescent="0.3">
      <c r="A5871" s="150" t="s">
        <v>864</v>
      </c>
      <c r="B5871" s="150"/>
      <c r="C5871" s="153">
        <v>1715.69</v>
      </c>
      <c r="D5871" t="str">
        <f t="shared" si="188"/>
        <v>л/с №0000000089262</v>
      </c>
      <c r="E5871" t="str">
        <f t="shared" si="189"/>
        <v>Начисление услуг 00000013563 от 31.12.2024 23:59:59</v>
      </c>
    </row>
    <row r="5872" spans="1:5" x14ac:dyDescent="0.3">
      <c r="A5872" s="148" t="s">
        <v>177</v>
      </c>
      <c r="B5872" s="148" t="s">
        <v>178</v>
      </c>
      <c r="C5872" s="153">
        <v>3179.59</v>
      </c>
      <c r="D5872" t="str">
        <f t="shared" si="188"/>
        <v>Начисление услуг 00000013563 от 31.12.2024 23:59:59</v>
      </c>
      <c r="E5872" t="str">
        <f t="shared" si="189"/>
        <v>4МР/ДУ-3-08</v>
      </c>
    </row>
    <row r="5873" spans="1:5" hidden="1" x14ac:dyDescent="0.3">
      <c r="A5873" s="148" t="s">
        <v>919</v>
      </c>
      <c r="B5873" s="148"/>
      <c r="C5873" s="153">
        <v>3179.59</v>
      </c>
      <c r="D5873" t="str">
        <f t="shared" si="188"/>
        <v>4МР/ДУ-3-08</v>
      </c>
      <c r="E5873" t="str">
        <f t="shared" si="189"/>
        <v>л/с №0000000089328</v>
      </c>
    </row>
    <row r="5874" spans="1:5" hidden="1" x14ac:dyDescent="0.3">
      <c r="A5874" s="150" t="s">
        <v>865</v>
      </c>
      <c r="B5874" s="150"/>
      <c r="C5874" s="153">
        <v>3179.59</v>
      </c>
      <c r="D5874" t="str">
        <f t="shared" si="188"/>
        <v>л/с №0000000089328</v>
      </c>
      <c r="E5874" t="str">
        <f t="shared" si="189"/>
        <v>Начисление услуг 00000013563 от 31.12.2024 23:59:59</v>
      </c>
    </row>
    <row r="5875" spans="1:5" x14ac:dyDescent="0.3">
      <c r="A5875" s="148" t="s">
        <v>179</v>
      </c>
      <c r="B5875" s="148" t="s">
        <v>180</v>
      </c>
      <c r="C5875" s="153">
        <v>3445.76</v>
      </c>
      <c r="D5875" t="str">
        <f t="shared" si="188"/>
        <v>Начисление услуг 00000013563 от 31.12.2024 23:59:59</v>
      </c>
      <c r="E5875" t="str">
        <f t="shared" si="189"/>
        <v>4МР/ДУ-3-80</v>
      </c>
    </row>
    <row r="5876" spans="1:5" hidden="1" x14ac:dyDescent="0.3">
      <c r="A5876" s="148" t="s">
        <v>919</v>
      </c>
      <c r="B5876" s="148"/>
      <c r="C5876" s="153">
        <v>3445.76</v>
      </c>
      <c r="D5876" t="str">
        <f t="shared" si="188"/>
        <v>4МР/ДУ-3-80</v>
      </c>
      <c r="E5876" t="str">
        <f t="shared" si="189"/>
        <v>л/с №0000001156610</v>
      </c>
    </row>
    <row r="5877" spans="1:5" hidden="1" x14ac:dyDescent="0.3">
      <c r="A5877" s="150" t="s">
        <v>866</v>
      </c>
      <c r="B5877" s="150"/>
      <c r="C5877" s="153">
        <v>3445.76</v>
      </c>
      <c r="D5877" t="str">
        <f t="shared" si="188"/>
        <v>л/с №0000001156610</v>
      </c>
      <c r="E5877" t="str">
        <f t="shared" si="189"/>
        <v>Начисление услуг 00000013563 от 31.12.2024 23:59:59</v>
      </c>
    </row>
    <row r="5878" spans="1:5" x14ac:dyDescent="0.3">
      <c r="A5878" s="148" t="s">
        <v>182</v>
      </c>
      <c r="B5878" s="148" t="s">
        <v>183</v>
      </c>
      <c r="C5878" s="153">
        <v>5798.08</v>
      </c>
      <c r="D5878" t="str">
        <f t="shared" si="188"/>
        <v>Начисление услуг 00000013563 от 31.12.2024 23:59:59</v>
      </c>
      <c r="E5878" t="str">
        <f t="shared" si="189"/>
        <v>4МР/ДУ-3-81-82</v>
      </c>
    </row>
    <row r="5879" spans="1:5" hidden="1" x14ac:dyDescent="0.3">
      <c r="A5879" s="148" t="s">
        <v>919</v>
      </c>
      <c r="B5879" s="148"/>
      <c r="C5879" s="153">
        <v>5798.08</v>
      </c>
      <c r="D5879" t="str">
        <f t="shared" si="188"/>
        <v>4МР/ДУ-3-81-82</v>
      </c>
      <c r="E5879" t="str">
        <f t="shared" si="189"/>
        <v>л/с №0000000089329</v>
      </c>
    </row>
    <row r="5880" spans="1:5" hidden="1" x14ac:dyDescent="0.3">
      <c r="A5880" s="150" t="s">
        <v>867</v>
      </c>
      <c r="B5880" s="150"/>
      <c r="C5880" s="153">
        <v>5798.08</v>
      </c>
      <c r="D5880" t="str">
        <f t="shared" si="188"/>
        <v>л/с №0000000089329</v>
      </c>
      <c r="E5880" t="str">
        <f t="shared" si="189"/>
        <v>Начисление услуг 00000013563 от 31.12.2024 23:59:59</v>
      </c>
    </row>
    <row r="5881" spans="1:5" x14ac:dyDescent="0.3">
      <c r="A5881" s="148" t="s">
        <v>185</v>
      </c>
      <c r="B5881" s="148" t="s">
        <v>186</v>
      </c>
      <c r="C5881" s="153">
        <v>2284.5</v>
      </c>
      <c r="D5881" t="str">
        <f t="shared" si="188"/>
        <v>Начисление услуг 00000013563 от 31.12.2024 23:59:59</v>
      </c>
      <c r="E5881" t="str">
        <f t="shared" si="189"/>
        <v>4МР/ДУ-3-83</v>
      </c>
    </row>
    <row r="5882" spans="1:5" hidden="1" x14ac:dyDescent="0.3">
      <c r="A5882" s="148" t="s">
        <v>919</v>
      </c>
      <c r="B5882" s="148"/>
      <c r="C5882" s="153">
        <v>2284.5</v>
      </c>
      <c r="D5882" t="str">
        <f t="shared" si="188"/>
        <v>4МР/ДУ-3-83</v>
      </c>
      <c r="E5882" t="str">
        <f t="shared" si="189"/>
        <v>л/с №0000000089330</v>
      </c>
    </row>
    <row r="5883" spans="1:5" hidden="1" x14ac:dyDescent="0.3">
      <c r="A5883" s="150" t="s">
        <v>868</v>
      </c>
      <c r="B5883" s="150"/>
      <c r="C5883" s="153">
        <v>2284.5</v>
      </c>
      <c r="D5883" t="str">
        <f t="shared" si="188"/>
        <v>л/с №0000000089330</v>
      </c>
      <c r="E5883" t="str">
        <f t="shared" si="189"/>
        <v>Начисление услуг 00000013563 от 31.12.2024 23:59:59</v>
      </c>
    </row>
    <row r="5884" spans="1:5" x14ac:dyDescent="0.3">
      <c r="A5884" s="148" t="s">
        <v>187</v>
      </c>
      <c r="B5884" s="148" t="s">
        <v>188</v>
      </c>
      <c r="C5884" s="153">
        <v>1121.44</v>
      </c>
      <c r="D5884" t="str">
        <f t="shared" si="188"/>
        <v>Начисление услуг 00000013563 от 31.12.2024 23:59:59</v>
      </c>
      <c r="E5884" t="str">
        <f t="shared" si="189"/>
        <v>4МР/ДУ-3-84</v>
      </c>
    </row>
    <row r="5885" spans="1:5" hidden="1" x14ac:dyDescent="0.3">
      <c r="A5885" s="148" t="s">
        <v>919</v>
      </c>
      <c r="B5885" s="148"/>
      <c r="C5885" s="153">
        <v>1121.44</v>
      </c>
      <c r="D5885" t="str">
        <f t="shared" si="188"/>
        <v>4МР/ДУ-3-84</v>
      </c>
      <c r="E5885" t="str">
        <f t="shared" si="189"/>
        <v>л/с №0000000089331</v>
      </c>
    </row>
    <row r="5886" spans="1:5" hidden="1" x14ac:dyDescent="0.3">
      <c r="A5886" s="150" t="s">
        <v>869</v>
      </c>
      <c r="B5886" s="150"/>
      <c r="C5886" s="153">
        <v>1121.44</v>
      </c>
      <c r="D5886" t="str">
        <f t="shared" ref="D5886:D5914" si="190">A5887</f>
        <v>л/с №0000000089331</v>
      </c>
      <c r="E5886" t="str">
        <f t="shared" ref="E5886:E5914" si="191">A5888</f>
        <v>Начисление услуг 00000013563 от 31.12.2024 23:59:59</v>
      </c>
    </row>
    <row r="5887" spans="1:5" x14ac:dyDescent="0.3">
      <c r="A5887" s="148" t="s">
        <v>189</v>
      </c>
      <c r="B5887" s="148" t="s">
        <v>190</v>
      </c>
      <c r="C5887" s="153">
        <v>1711.06</v>
      </c>
      <c r="D5887" t="str">
        <f t="shared" si="190"/>
        <v>Начисление услуг 00000013563 от 31.12.2024 23:59:59</v>
      </c>
      <c r="E5887" t="str">
        <f t="shared" si="191"/>
        <v>4МР/ДУ-3-85</v>
      </c>
    </row>
    <row r="5888" spans="1:5" hidden="1" x14ac:dyDescent="0.3">
      <c r="A5888" s="148" t="s">
        <v>919</v>
      </c>
      <c r="B5888" s="148"/>
      <c r="C5888" s="153">
        <v>1711.06</v>
      </c>
      <c r="D5888" t="str">
        <f t="shared" si="190"/>
        <v>4МР/ДУ-3-85</v>
      </c>
      <c r="E5888" t="str">
        <f t="shared" si="191"/>
        <v>л/с №0000000092057</v>
      </c>
    </row>
    <row r="5889" spans="1:5" hidden="1" x14ac:dyDescent="0.3">
      <c r="A5889" s="150" t="s">
        <v>870</v>
      </c>
      <c r="B5889" s="150"/>
      <c r="C5889" s="153">
        <v>1711.06</v>
      </c>
      <c r="D5889" t="str">
        <f t="shared" si="190"/>
        <v>л/с №0000000092057</v>
      </c>
      <c r="E5889" t="str">
        <f t="shared" si="191"/>
        <v>Начисление услуг 00000013563 от 31.12.2024 23:59:59</v>
      </c>
    </row>
    <row r="5890" spans="1:5" x14ac:dyDescent="0.3">
      <c r="A5890" s="148" t="s">
        <v>191</v>
      </c>
      <c r="B5890" s="148" t="s">
        <v>192</v>
      </c>
      <c r="C5890" s="153">
        <v>4914.55</v>
      </c>
      <c r="D5890" t="str">
        <f t="shared" si="190"/>
        <v>Начисление услуг 00000013563 от 31.12.2024 23:59:59</v>
      </c>
      <c r="E5890" t="str">
        <f t="shared" si="191"/>
        <v>4МР/ДУ-3-86</v>
      </c>
    </row>
    <row r="5891" spans="1:5" hidden="1" x14ac:dyDescent="0.3">
      <c r="A5891" s="148" t="s">
        <v>919</v>
      </c>
      <c r="B5891" s="148"/>
      <c r="C5891" s="153">
        <v>4914.55</v>
      </c>
      <c r="D5891" t="str">
        <f t="shared" si="190"/>
        <v>4МР/ДУ-3-86</v>
      </c>
      <c r="E5891" t="str">
        <f t="shared" si="191"/>
        <v>л/с №0000000090487</v>
      </c>
    </row>
    <row r="5892" spans="1:5" hidden="1" x14ac:dyDescent="0.3">
      <c r="A5892" s="150" t="s">
        <v>871</v>
      </c>
      <c r="B5892" s="150"/>
      <c r="C5892" s="153">
        <v>4914.55</v>
      </c>
      <c r="D5892" t="str">
        <f t="shared" si="190"/>
        <v>л/с №0000000090487</v>
      </c>
      <c r="E5892" t="str">
        <f t="shared" si="191"/>
        <v>Начисление услуг 00000013563 от 31.12.2024 23:59:59</v>
      </c>
    </row>
    <row r="5893" spans="1:5" x14ac:dyDescent="0.3">
      <c r="A5893" s="148" t="s">
        <v>193</v>
      </c>
      <c r="B5893" s="148" t="s">
        <v>194</v>
      </c>
      <c r="C5893" s="153">
        <v>2589.71</v>
      </c>
      <c r="D5893" t="str">
        <f t="shared" si="190"/>
        <v>Начисление услуг 00000013563 от 31.12.2024 23:59:59</v>
      </c>
      <c r="E5893" t="str">
        <f t="shared" si="191"/>
        <v>4МР/ДУ-3-87</v>
      </c>
    </row>
    <row r="5894" spans="1:5" hidden="1" x14ac:dyDescent="0.3">
      <c r="A5894" s="148" t="s">
        <v>919</v>
      </c>
      <c r="B5894" s="148"/>
      <c r="C5894" s="153">
        <v>2589.71</v>
      </c>
      <c r="D5894" t="str">
        <f t="shared" si="190"/>
        <v>4МР/ДУ-3-87</v>
      </c>
      <c r="E5894" t="str">
        <f t="shared" si="191"/>
        <v>л/с №0000000090808</v>
      </c>
    </row>
    <row r="5895" spans="1:5" hidden="1" x14ac:dyDescent="0.3">
      <c r="A5895" s="150" t="s">
        <v>872</v>
      </c>
      <c r="B5895" s="150"/>
      <c r="C5895" s="153">
        <v>2589.71</v>
      </c>
      <c r="D5895" t="str">
        <f t="shared" si="190"/>
        <v>л/с №0000000090808</v>
      </c>
      <c r="E5895" t="str">
        <f t="shared" si="191"/>
        <v>Начисление услуг 00000013563 от 31.12.2024 23:59:59</v>
      </c>
    </row>
    <row r="5896" spans="1:5" x14ac:dyDescent="0.3">
      <c r="A5896" s="148" t="s">
        <v>195</v>
      </c>
      <c r="B5896" s="148" t="s">
        <v>196</v>
      </c>
      <c r="C5896" s="153">
        <v>4328.5200000000004</v>
      </c>
      <c r="D5896" t="str">
        <f t="shared" si="190"/>
        <v>Начисление услуг 00000013563 от 31.12.2024 23:59:59</v>
      </c>
      <c r="E5896" t="str">
        <f t="shared" si="191"/>
        <v>4МР/ДУ-3-88</v>
      </c>
    </row>
    <row r="5897" spans="1:5" hidden="1" x14ac:dyDescent="0.3">
      <c r="A5897" s="148" t="s">
        <v>919</v>
      </c>
      <c r="B5897" s="148"/>
      <c r="C5897" s="153">
        <v>4328.5200000000004</v>
      </c>
      <c r="D5897" t="str">
        <f t="shared" si="190"/>
        <v>4МР/ДУ-3-88</v>
      </c>
      <c r="E5897" t="str">
        <f t="shared" si="191"/>
        <v>л/с №0000000089263</v>
      </c>
    </row>
    <row r="5898" spans="1:5" hidden="1" x14ac:dyDescent="0.3">
      <c r="A5898" s="150" t="s">
        <v>873</v>
      </c>
      <c r="B5898" s="150"/>
      <c r="C5898" s="153">
        <v>4328.5200000000004</v>
      </c>
      <c r="D5898" t="str">
        <f t="shared" si="190"/>
        <v>л/с №0000000089263</v>
      </c>
      <c r="E5898" t="str">
        <f t="shared" si="191"/>
        <v>Начисление услуг 00000013563 от 31.12.2024 23:59:59</v>
      </c>
    </row>
    <row r="5899" spans="1:5" x14ac:dyDescent="0.3">
      <c r="A5899" s="148" t="s">
        <v>197</v>
      </c>
      <c r="B5899" s="148" t="s">
        <v>198</v>
      </c>
      <c r="C5899" s="153">
        <v>1126.06</v>
      </c>
      <c r="D5899" t="str">
        <f t="shared" si="190"/>
        <v>Начисление услуг 00000013563 от 31.12.2024 23:59:59</v>
      </c>
      <c r="E5899" t="str">
        <f t="shared" si="191"/>
        <v>4МР/ДУ-3-09</v>
      </c>
    </row>
    <row r="5900" spans="1:5" hidden="1" x14ac:dyDescent="0.3">
      <c r="A5900" s="148" t="s">
        <v>919</v>
      </c>
      <c r="B5900" s="148"/>
      <c r="C5900" s="153">
        <v>1126.06</v>
      </c>
      <c r="D5900" t="str">
        <f t="shared" si="190"/>
        <v>4МР/ДУ-3-09</v>
      </c>
      <c r="E5900" t="str">
        <f t="shared" si="191"/>
        <v>л/с №0000000090536</v>
      </c>
    </row>
    <row r="5901" spans="1:5" hidden="1" x14ac:dyDescent="0.3">
      <c r="A5901" s="150" t="s">
        <v>874</v>
      </c>
      <c r="B5901" s="150"/>
      <c r="C5901" s="153">
        <v>1126.06</v>
      </c>
      <c r="D5901" t="str">
        <f t="shared" si="190"/>
        <v>л/с №0000000090536</v>
      </c>
      <c r="E5901" t="str">
        <f t="shared" si="191"/>
        <v>Начисление услуг 00000013563 от 31.12.2024 23:59:59</v>
      </c>
    </row>
    <row r="5902" spans="1:5" x14ac:dyDescent="0.3">
      <c r="A5902" s="148" t="s">
        <v>199</v>
      </c>
      <c r="B5902" s="148" t="s">
        <v>200</v>
      </c>
      <c r="C5902" s="153">
        <v>2321.4899999999998</v>
      </c>
      <c r="D5902" t="str">
        <f t="shared" si="190"/>
        <v>Начисление услуг 00000013563 от 31.12.2024 23:59:59</v>
      </c>
      <c r="E5902" t="str">
        <f t="shared" si="191"/>
        <v>4МР/ДУ-3-1/НЖ</v>
      </c>
    </row>
    <row r="5903" spans="1:5" hidden="1" x14ac:dyDescent="0.3">
      <c r="A5903" s="148" t="s">
        <v>919</v>
      </c>
      <c r="B5903" s="148"/>
      <c r="C5903" s="153">
        <v>2321.4899999999998</v>
      </c>
      <c r="D5903" t="str">
        <f t="shared" si="190"/>
        <v>4МР/ДУ-3-1/НЖ</v>
      </c>
      <c r="E5903" t="str">
        <f t="shared" si="191"/>
        <v>л/с №0000000090578</v>
      </c>
    </row>
    <row r="5904" spans="1:5" hidden="1" x14ac:dyDescent="0.3">
      <c r="A5904" s="150" t="s">
        <v>875</v>
      </c>
      <c r="B5904" s="150"/>
      <c r="C5904" s="153">
        <v>2321.4899999999998</v>
      </c>
      <c r="D5904" t="str">
        <f t="shared" si="190"/>
        <v>л/с №0000000090578</v>
      </c>
      <c r="E5904" t="str">
        <f t="shared" si="191"/>
        <v>Начисление услуг 00000013563 от 31.12.2024 23:59:59</v>
      </c>
    </row>
    <row r="5905" spans="1:5" x14ac:dyDescent="0.3">
      <c r="A5905" s="148" t="s">
        <v>201</v>
      </c>
      <c r="B5905" s="148" t="s">
        <v>202</v>
      </c>
      <c r="C5905" s="153">
        <v>2172.48</v>
      </c>
      <c r="D5905" t="str">
        <f t="shared" si="190"/>
        <v>Начисление услуг 00000013563 от 31.12.2024 23:59:59</v>
      </c>
      <c r="E5905" t="str">
        <f t="shared" si="191"/>
        <v>4МР/ДУ-3-2/НЖ</v>
      </c>
    </row>
    <row r="5906" spans="1:5" hidden="1" x14ac:dyDescent="0.3">
      <c r="A5906" s="148" t="s">
        <v>919</v>
      </c>
      <c r="B5906" s="148"/>
      <c r="C5906" s="153">
        <v>2172.48</v>
      </c>
      <c r="D5906" t="str">
        <f t="shared" si="190"/>
        <v>4МР/ДУ-3-2/НЖ</v>
      </c>
      <c r="E5906" t="str">
        <f t="shared" si="191"/>
        <v>л/с №0000000091829</v>
      </c>
    </row>
    <row r="5907" spans="1:5" hidden="1" x14ac:dyDescent="0.3">
      <c r="A5907" s="150" t="s">
        <v>876</v>
      </c>
      <c r="B5907" s="150"/>
      <c r="C5907" s="153">
        <v>2172.48</v>
      </c>
      <c r="D5907" t="str">
        <f t="shared" si="190"/>
        <v>л/с №0000000091829</v>
      </c>
      <c r="E5907" t="str">
        <f t="shared" si="191"/>
        <v>Начисление услуг 00000013563 от 31.12.2024 23:59:59</v>
      </c>
    </row>
    <row r="5908" spans="1:5" x14ac:dyDescent="0.3">
      <c r="A5908" s="148" t="s">
        <v>203</v>
      </c>
      <c r="B5908" s="148" t="s">
        <v>204</v>
      </c>
      <c r="C5908" s="153">
        <v>3489.69</v>
      </c>
      <c r="D5908" t="str">
        <f t="shared" si="190"/>
        <v>Начисление услуг 00000013563 от 31.12.2024 23:59:59</v>
      </c>
      <c r="E5908" t="str">
        <f t="shared" si="191"/>
        <v>4МР/ДУ-3-3/НЖ</v>
      </c>
    </row>
    <row r="5909" spans="1:5" hidden="1" x14ac:dyDescent="0.3">
      <c r="A5909" s="148" t="s">
        <v>919</v>
      </c>
      <c r="B5909" s="148"/>
      <c r="C5909" s="153">
        <v>3489.69</v>
      </c>
      <c r="D5909" t="str">
        <f t="shared" si="190"/>
        <v>4МР/ДУ-3-3/НЖ</v>
      </c>
      <c r="E5909" t="str">
        <f t="shared" si="191"/>
        <v>л/с №0000000090495</v>
      </c>
    </row>
    <row r="5910" spans="1:5" hidden="1" x14ac:dyDescent="0.3">
      <c r="A5910" s="150" t="s">
        <v>877</v>
      </c>
      <c r="B5910" s="150"/>
      <c r="C5910" s="153">
        <v>3489.69</v>
      </c>
      <c r="D5910" t="str">
        <f t="shared" si="190"/>
        <v>л/с №0000000090495</v>
      </c>
      <c r="E5910" t="str">
        <f t="shared" si="191"/>
        <v>Начисление услуг 00000013563 от 31.12.2024 23:59:59</v>
      </c>
    </row>
    <row r="5911" spans="1:5" x14ac:dyDescent="0.3">
      <c r="A5911" s="148" t="s">
        <v>205</v>
      </c>
      <c r="B5911" s="148" t="s">
        <v>206</v>
      </c>
      <c r="C5911" s="153">
        <v>2862.81</v>
      </c>
      <c r="D5911" t="str">
        <f t="shared" si="190"/>
        <v>Начисление услуг 00000013563 от 31.12.2024 23:59:59</v>
      </c>
      <c r="E5911" t="str">
        <f t="shared" si="191"/>
        <v>4МР/ДУ-3-4/НЖ -1</v>
      </c>
    </row>
    <row r="5912" spans="1:5" hidden="1" x14ac:dyDescent="0.3">
      <c r="A5912" s="148" t="s">
        <v>919</v>
      </c>
      <c r="B5912" s="148"/>
      <c r="C5912" s="153">
        <v>2862.81</v>
      </c>
      <c r="D5912" t="str">
        <f t="shared" si="190"/>
        <v>4МР/ДУ-3-4/НЖ -1</v>
      </c>
      <c r="E5912" t="str">
        <f t="shared" si="191"/>
        <v>Итог</v>
      </c>
    </row>
    <row r="5913" spans="1:5" hidden="1" x14ac:dyDescent="0.3">
      <c r="A5913" s="150" t="s">
        <v>878</v>
      </c>
      <c r="B5913" s="150"/>
      <c r="C5913" s="153">
        <v>2862.81</v>
      </c>
      <c r="D5913" t="str">
        <f t="shared" si="190"/>
        <v>Итог</v>
      </c>
      <c r="E5913">
        <f t="shared" si="191"/>
        <v>0</v>
      </c>
    </row>
    <row r="5914" spans="1:5" hidden="1" x14ac:dyDescent="0.3">
      <c r="A5914" s="304" t="s">
        <v>630</v>
      </c>
      <c r="B5914" s="304"/>
      <c r="C5914" s="152">
        <v>188558.16</v>
      </c>
      <c r="D5914">
        <f t="shared" si="190"/>
        <v>0</v>
      </c>
      <c r="E5914">
        <f t="shared" si="191"/>
        <v>0</v>
      </c>
    </row>
    <row r="5915" spans="1:5" x14ac:dyDescent="0.3">
      <c r="A5915" s="154"/>
      <c r="B5915" s="154"/>
      <c r="C5915" s="154"/>
    </row>
    <row r="5916" spans="1:5" x14ac:dyDescent="0.3">
      <c r="A5916" s="154"/>
      <c r="B5916" s="154"/>
      <c r="C5916" s="154"/>
    </row>
    <row r="5917" spans="1:5" x14ac:dyDescent="0.3">
      <c r="A5917" s="154"/>
      <c r="B5917" s="154"/>
      <c r="C5917" s="154"/>
    </row>
    <row r="5918" spans="1:5" x14ac:dyDescent="0.3">
      <c r="A5918" s="150" t="s">
        <v>25</v>
      </c>
      <c r="B5918" s="150" t="s">
        <v>26</v>
      </c>
      <c r="C5918" s="153">
        <v>5966.35</v>
      </c>
    </row>
    <row r="5919" spans="1:5" x14ac:dyDescent="0.3">
      <c r="A5919" s="150" t="s">
        <v>27</v>
      </c>
      <c r="B5919" s="150" t="s">
        <v>28</v>
      </c>
      <c r="C5919" s="153">
        <v>2895.99</v>
      </c>
    </row>
    <row r="5920" spans="1:5" x14ac:dyDescent="0.3">
      <c r="A5920" s="150" t="s">
        <v>29</v>
      </c>
      <c r="B5920" s="150" t="s">
        <v>30</v>
      </c>
      <c r="C5920" s="153">
        <v>4714.54</v>
      </c>
    </row>
    <row r="5921" spans="1:3" x14ac:dyDescent="0.3">
      <c r="A5921" s="150" t="s">
        <v>31</v>
      </c>
      <c r="B5921" s="150" t="s">
        <v>32</v>
      </c>
      <c r="C5921" s="153">
        <v>7705.93</v>
      </c>
    </row>
    <row r="5922" spans="1:3" x14ac:dyDescent="0.3">
      <c r="A5922" s="150" t="s">
        <v>33</v>
      </c>
      <c r="B5922" s="150" t="s">
        <v>34</v>
      </c>
      <c r="C5922" s="153">
        <v>2920.46</v>
      </c>
    </row>
    <row r="5923" spans="1:3" x14ac:dyDescent="0.3">
      <c r="A5923" s="150" t="s">
        <v>35</v>
      </c>
      <c r="B5923" s="150" t="s">
        <v>36</v>
      </c>
      <c r="C5923" s="153">
        <v>4614.8900000000003</v>
      </c>
    </row>
    <row r="5924" spans="1:3" x14ac:dyDescent="0.3">
      <c r="A5924" s="150" t="s">
        <v>37</v>
      </c>
      <c r="B5924" s="150" t="s">
        <v>38</v>
      </c>
      <c r="C5924" s="153">
        <v>7198.73</v>
      </c>
    </row>
    <row r="5925" spans="1:3" x14ac:dyDescent="0.3">
      <c r="A5925" s="150" t="s">
        <v>39</v>
      </c>
      <c r="B5925" s="150" t="s">
        <v>40</v>
      </c>
      <c r="C5925" s="153">
        <v>3844.88</v>
      </c>
    </row>
    <row r="5926" spans="1:3" x14ac:dyDescent="0.3">
      <c r="A5926" s="150" t="s">
        <v>41</v>
      </c>
      <c r="B5926" s="150" t="s">
        <v>42</v>
      </c>
      <c r="C5926" s="153">
        <v>2759.59</v>
      </c>
    </row>
    <row r="5927" spans="1:3" x14ac:dyDescent="0.3">
      <c r="A5927" s="150" t="s">
        <v>43</v>
      </c>
      <c r="B5927" s="150" t="s">
        <v>44</v>
      </c>
      <c r="C5927" s="153">
        <v>4720.7700000000004</v>
      </c>
    </row>
    <row r="5928" spans="1:3" x14ac:dyDescent="0.3">
      <c r="A5928" s="150" t="s">
        <v>45</v>
      </c>
      <c r="B5928" s="150" t="s">
        <v>46</v>
      </c>
      <c r="C5928" s="153">
        <v>6034.86</v>
      </c>
    </row>
    <row r="5929" spans="1:3" x14ac:dyDescent="0.3">
      <c r="A5929" s="150" t="s">
        <v>47</v>
      </c>
      <c r="B5929" s="150" t="s">
        <v>48</v>
      </c>
      <c r="C5929" s="153">
        <v>3039.23</v>
      </c>
    </row>
    <row r="5930" spans="1:3" x14ac:dyDescent="0.3">
      <c r="A5930" s="150" t="s">
        <v>49</v>
      </c>
      <c r="B5930" s="150" t="s">
        <v>50</v>
      </c>
      <c r="C5930" s="153">
        <v>1226.7</v>
      </c>
    </row>
    <row r="5931" spans="1:3" x14ac:dyDescent="0.3">
      <c r="A5931" s="150" t="s">
        <v>51</v>
      </c>
      <c r="B5931" s="150" t="s">
        <v>52</v>
      </c>
      <c r="C5931" s="153">
        <v>5037.38</v>
      </c>
    </row>
    <row r="5932" spans="1:3" x14ac:dyDescent="0.3">
      <c r="A5932" s="150" t="s">
        <v>53</v>
      </c>
      <c r="B5932" s="150" t="s">
        <v>54</v>
      </c>
      <c r="C5932" s="153">
        <v>3381.46</v>
      </c>
    </row>
    <row r="5933" spans="1:3" x14ac:dyDescent="0.3">
      <c r="A5933" s="150" t="s">
        <v>55</v>
      </c>
      <c r="B5933" s="150" t="s">
        <v>56</v>
      </c>
      <c r="C5933" s="153">
        <v>3045.46</v>
      </c>
    </row>
    <row r="5934" spans="1:3" x14ac:dyDescent="0.3">
      <c r="A5934" s="150" t="s">
        <v>57</v>
      </c>
      <c r="B5934" s="150" t="s">
        <v>58</v>
      </c>
      <c r="C5934" s="153">
        <v>1962.88</v>
      </c>
    </row>
    <row r="5935" spans="1:3" x14ac:dyDescent="0.3">
      <c r="A5935" s="150" t="s">
        <v>59</v>
      </c>
      <c r="B5935" s="150" t="s">
        <v>60</v>
      </c>
      <c r="C5935" s="153">
        <v>2631.49</v>
      </c>
    </row>
    <row r="5936" spans="1:3" x14ac:dyDescent="0.3">
      <c r="A5936" s="150" t="s">
        <v>61</v>
      </c>
      <c r="B5936" s="150" t="s">
        <v>62</v>
      </c>
      <c r="C5936" s="153">
        <v>6034.86</v>
      </c>
    </row>
    <row r="5937" spans="1:3" x14ac:dyDescent="0.3">
      <c r="A5937" s="150" t="s">
        <v>63</v>
      </c>
      <c r="B5937" s="150" t="s">
        <v>64</v>
      </c>
      <c r="C5937" s="153">
        <v>3001.86</v>
      </c>
    </row>
    <row r="5938" spans="1:3" x14ac:dyDescent="0.3">
      <c r="A5938" s="150" t="s">
        <v>65</v>
      </c>
      <c r="B5938" s="150" t="s">
        <v>66</v>
      </c>
      <c r="C5938" s="153">
        <v>4608.66</v>
      </c>
    </row>
    <row r="5939" spans="1:3" x14ac:dyDescent="0.3">
      <c r="A5939" s="150" t="s">
        <v>67</v>
      </c>
      <c r="B5939" s="150" t="s">
        <v>68</v>
      </c>
      <c r="C5939" s="153">
        <v>6823.05</v>
      </c>
    </row>
    <row r="5940" spans="1:3" x14ac:dyDescent="0.3">
      <c r="A5940" s="150" t="s">
        <v>69</v>
      </c>
      <c r="B5940" s="150" t="s">
        <v>70</v>
      </c>
      <c r="C5940" s="153">
        <v>2895.99</v>
      </c>
    </row>
    <row r="5941" spans="1:3" x14ac:dyDescent="0.3">
      <c r="A5941" s="150" t="s">
        <v>71</v>
      </c>
      <c r="B5941" s="150" t="s">
        <v>72</v>
      </c>
      <c r="C5941" s="153">
        <v>3045.46</v>
      </c>
    </row>
    <row r="5942" spans="1:3" x14ac:dyDescent="0.3">
      <c r="A5942" s="150" t="s">
        <v>73</v>
      </c>
      <c r="B5942" s="150" t="s">
        <v>74</v>
      </c>
      <c r="C5942" s="153">
        <v>2895.99</v>
      </c>
    </row>
    <row r="5943" spans="1:3" x14ac:dyDescent="0.3">
      <c r="A5943" s="150" t="s">
        <v>75</v>
      </c>
      <c r="B5943" s="150" t="s">
        <v>76</v>
      </c>
      <c r="C5943" s="153">
        <v>7017.79</v>
      </c>
    </row>
    <row r="5944" spans="1:3" x14ac:dyDescent="0.3">
      <c r="A5944" s="150" t="s">
        <v>77</v>
      </c>
      <c r="B5944" s="150" t="s">
        <v>78</v>
      </c>
      <c r="C5944" s="153">
        <v>6041.09</v>
      </c>
    </row>
    <row r="5945" spans="1:3" x14ac:dyDescent="0.3">
      <c r="A5945" s="150" t="s">
        <v>79</v>
      </c>
      <c r="B5945" s="150" t="s">
        <v>80</v>
      </c>
      <c r="C5945" s="153">
        <v>3001.86</v>
      </c>
    </row>
    <row r="5946" spans="1:3" x14ac:dyDescent="0.3">
      <c r="A5946" s="150" t="s">
        <v>81</v>
      </c>
      <c r="B5946" s="150" t="s">
        <v>82</v>
      </c>
      <c r="C5946" s="153">
        <v>5259.66</v>
      </c>
    </row>
    <row r="5947" spans="1:3" x14ac:dyDescent="0.3">
      <c r="A5947" s="150" t="s">
        <v>83</v>
      </c>
      <c r="B5947" s="150" t="s">
        <v>84</v>
      </c>
      <c r="C5947" s="153">
        <v>6251.59</v>
      </c>
    </row>
    <row r="5948" spans="1:3" x14ac:dyDescent="0.3">
      <c r="A5948" s="150" t="s">
        <v>85</v>
      </c>
      <c r="B5948" s="150" t="s">
        <v>86</v>
      </c>
      <c r="C5948" s="153">
        <v>3045.46</v>
      </c>
    </row>
    <row r="5949" spans="1:3" x14ac:dyDescent="0.3">
      <c r="A5949" s="150" t="s">
        <v>87</v>
      </c>
      <c r="B5949" s="150" t="s">
        <v>88</v>
      </c>
      <c r="C5949" s="153">
        <v>2895.99</v>
      </c>
    </row>
    <row r="5950" spans="1:3" x14ac:dyDescent="0.3">
      <c r="A5950" s="150" t="s">
        <v>89</v>
      </c>
      <c r="B5950" s="150" t="s">
        <v>90</v>
      </c>
      <c r="C5950" s="153">
        <v>2497.04</v>
      </c>
    </row>
    <row r="5951" spans="1:3" x14ac:dyDescent="0.3">
      <c r="A5951" s="150" t="s">
        <v>91</v>
      </c>
      <c r="B5951" s="150" t="s">
        <v>92</v>
      </c>
      <c r="C5951" s="153">
        <v>4708.3100000000004</v>
      </c>
    </row>
    <row r="5952" spans="1:3" x14ac:dyDescent="0.3">
      <c r="A5952" s="150" t="s">
        <v>93</v>
      </c>
      <c r="B5952" s="150" t="s">
        <v>94</v>
      </c>
      <c r="C5952" s="153">
        <v>7171.78</v>
      </c>
    </row>
    <row r="5953" spans="1:3" x14ac:dyDescent="0.3">
      <c r="A5953" s="150" t="s">
        <v>95</v>
      </c>
      <c r="B5953" s="150" t="s">
        <v>96</v>
      </c>
      <c r="C5953" s="153">
        <v>3001.86</v>
      </c>
    </row>
    <row r="5954" spans="1:3" x14ac:dyDescent="0.3">
      <c r="A5954" s="150" t="s">
        <v>97</v>
      </c>
      <c r="B5954" s="150" t="s">
        <v>98</v>
      </c>
      <c r="C5954" s="153">
        <v>4608.66</v>
      </c>
    </row>
    <row r="5955" spans="1:3" x14ac:dyDescent="0.3">
      <c r="A5955" s="150" t="s">
        <v>99</v>
      </c>
      <c r="B5955" s="150" t="s">
        <v>100</v>
      </c>
      <c r="C5955" s="153">
        <v>7433.93</v>
      </c>
    </row>
    <row r="5956" spans="1:3" x14ac:dyDescent="0.3">
      <c r="A5956" s="150" t="s">
        <v>101</v>
      </c>
      <c r="B5956" s="150" t="s">
        <v>102</v>
      </c>
      <c r="C5956" s="153">
        <v>6285.11</v>
      </c>
    </row>
    <row r="5957" spans="1:3" x14ac:dyDescent="0.3">
      <c r="A5957" s="150" t="s">
        <v>103</v>
      </c>
      <c r="B5957" s="150" t="s">
        <v>104</v>
      </c>
      <c r="C5957" s="153">
        <v>4714.54</v>
      </c>
    </row>
    <row r="5958" spans="1:3" x14ac:dyDescent="0.3">
      <c r="A5958" s="150" t="s">
        <v>105</v>
      </c>
      <c r="B5958" s="150" t="s">
        <v>106</v>
      </c>
      <c r="C5958" s="153">
        <v>6041.09</v>
      </c>
    </row>
    <row r="5959" spans="1:3" x14ac:dyDescent="0.3">
      <c r="A5959" s="150" t="s">
        <v>107</v>
      </c>
      <c r="B5959" s="150" t="s">
        <v>108</v>
      </c>
      <c r="C5959" s="153">
        <v>2995.63</v>
      </c>
    </row>
    <row r="5960" spans="1:3" x14ac:dyDescent="0.3">
      <c r="A5960" s="150" t="s">
        <v>109</v>
      </c>
      <c r="B5960" s="150" t="s">
        <v>110</v>
      </c>
      <c r="C5960" s="153">
        <v>5297.42</v>
      </c>
    </row>
    <row r="5961" spans="1:3" x14ac:dyDescent="0.3">
      <c r="A5961" s="150" t="s">
        <v>111</v>
      </c>
      <c r="B5961" s="150" t="s">
        <v>112</v>
      </c>
      <c r="C5961" s="153">
        <v>6041.09</v>
      </c>
    </row>
    <row r="5962" spans="1:3" x14ac:dyDescent="0.3">
      <c r="A5962" s="150" t="s">
        <v>113</v>
      </c>
      <c r="B5962" s="150" t="s">
        <v>114</v>
      </c>
      <c r="C5962" s="153">
        <v>5991.26</v>
      </c>
    </row>
    <row r="5963" spans="1:3" x14ac:dyDescent="0.3">
      <c r="A5963" s="150" t="s">
        <v>115</v>
      </c>
      <c r="B5963" s="150" t="s">
        <v>116</v>
      </c>
      <c r="C5963" s="153">
        <v>2667.56</v>
      </c>
    </row>
    <row r="5964" spans="1:3" x14ac:dyDescent="0.3">
      <c r="A5964" s="150" t="s">
        <v>117</v>
      </c>
      <c r="B5964" s="150" t="s">
        <v>118</v>
      </c>
      <c r="C5964" s="153">
        <v>6598.32</v>
      </c>
    </row>
    <row r="5965" spans="1:3" x14ac:dyDescent="0.3">
      <c r="A5965" s="150" t="s">
        <v>119</v>
      </c>
      <c r="B5965" s="150" t="s">
        <v>120</v>
      </c>
      <c r="C5965" s="153">
        <v>6153.19</v>
      </c>
    </row>
    <row r="5966" spans="1:3" x14ac:dyDescent="0.3">
      <c r="A5966" s="150" t="s">
        <v>121</v>
      </c>
      <c r="B5966" s="150" t="s">
        <v>122</v>
      </c>
      <c r="C5966" s="153">
        <v>3008.09</v>
      </c>
    </row>
    <row r="5967" spans="1:3" x14ac:dyDescent="0.3">
      <c r="A5967" s="150" t="s">
        <v>123</v>
      </c>
      <c r="B5967" s="150" t="s">
        <v>124</v>
      </c>
      <c r="C5967" s="153">
        <v>4602.4399999999996</v>
      </c>
    </row>
    <row r="5968" spans="1:3" x14ac:dyDescent="0.3">
      <c r="A5968" s="150" t="s">
        <v>125</v>
      </c>
      <c r="B5968" s="150" t="s">
        <v>126</v>
      </c>
      <c r="C5968" s="153">
        <v>3757.08</v>
      </c>
    </row>
    <row r="5969" spans="1:3" x14ac:dyDescent="0.3">
      <c r="A5969" s="150" t="s">
        <v>127</v>
      </c>
      <c r="B5969" s="150" t="s">
        <v>128</v>
      </c>
      <c r="C5969" s="153">
        <v>3157.27</v>
      </c>
    </row>
    <row r="5970" spans="1:3" x14ac:dyDescent="0.3">
      <c r="A5970" s="150" t="s">
        <v>129</v>
      </c>
      <c r="B5970" s="150" t="s">
        <v>130</v>
      </c>
      <c r="C5970" s="153">
        <v>3747.45</v>
      </c>
    </row>
    <row r="5971" spans="1:3" x14ac:dyDescent="0.3">
      <c r="A5971" s="150" t="s">
        <v>131</v>
      </c>
      <c r="B5971" s="150" t="s">
        <v>132</v>
      </c>
      <c r="C5971" s="153">
        <v>5608.26</v>
      </c>
    </row>
    <row r="5972" spans="1:3" x14ac:dyDescent="0.3">
      <c r="A5972" s="150" t="s">
        <v>133</v>
      </c>
      <c r="B5972" s="150" t="s">
        <v>134</v>
      </c>
      <c r="C5972" s="153">
        <v>3001.86</v>
      </c>
    </row>
    <row r="5973" spans="1:3" x14ac:dyDescent="0.3">
      <c r="A5973" s="150" t="s">
        <v>135</v>
      </c>
      <c r="B5973" s="150" t="s">
        <v>136</v>
      </c>
      <c r="C5973" s="153">
        <v>2498.0300000000002</v>
      </c>
    </row>
    <row r="5974" spans="1:3" x14ac:dyDescent="0.3">
      <c r="A5974" s="150" t="s">
        <v>137</v>
      </c>
      <c r="B5974" s="150" t="s">
        <v>138</v>
      </c>
      <c r="C5974" s="153">
        <v>3819.01</v>
      </c>
    </row>
    <row r="5975" spans="1:3" x14ac:dyDescent="0.3">
      <c r="A5975" s="150" t="s">
        <v>139</v>
      </c>
      <c r="B5975" s="150" t="s">
        <v>140</v>
      </c>
      <c r="C5975" s="153">
        <v>5347.98</v>
      </c>
    </row>
    <row r="5976" spans="1:3" x14ac:dyDescent="0.3">
      <c r="A5976" s="150" t="s">
        <v>141</v>
      </c>
      <c r="B5976" s="150" t="s">
        <v>142</v>
      </c>
      <c r="C5976" s="153">
        <v>3777.92</v>
      </c>
    </row>
    <row r="5977" spans="1:3" x14ac:dyDescent="0.3">
      <c r="A5977" s="150" t="s">
        <v>143</v>
      </c>
      <c r="B5977" s="150" t="s">
        <v>144</v>
      </c>
      <c r="C5977" s="153">
        <v>5075.76</v>
      </c>
    </row>
    <row r="5978" spans="1:3" x14ac:dyDescent="0.3">
      <c r="A5978" s="150" t="s">
        <v>145</v>
      </c>
      <c r="B5978" s="150" t="s">
        <v>146</v>
      </c>
      <c r="C5978" s="153">
        <v>6153.19</v>
      </c>
    </row>
    <row r="5979" spans="1:3" x14ac:dyDescent="0.3">
      <c r="A5979" s="150" t="s">
        <v>147</v>
      </c>
      <c r="B5979" s="150" t="s">
        <v>148</v>
      </c>
      <c r="C5979" s="153">
        <v>2995.63</v>
      </c>
    </row>
    <row r="5980" spans="1:3" x14ac:dyDescent="0.3">
      <c r="A5980" s="150" t="s">
        <v>149</v>
      </c>
      <c r="B5980" s="150" t="s">
        <v>150</v>
      </c>
      <c r="C5980" s="153">
        <v>4608.66</v>
      </c>
    </row>
    <row r="5981" spans="1:3" x14ac:dyDescent="0.3">
      <c r="A5981" s="150" t="s">
        <v>151</v>
      </c>
      <c r="B5981" s="150" t="s">
        <v>152</v>
      </c>
      <c r="C5981" s="153">
        <v>5978.81</v>
      </c>
    </row>
    <row r="5982" spans="1:3" x14ac:dyDescent="0.3">
      <c r="A5982" s="150" t="s">
        <v>153</v>
      </c>
      <c r="B5982" s="150" t="s">
        <v>154</v>
      </c>
      <c r="C5982" s="153">
        <v>5219</v>
      </c>
    </row>
    <row r="5983" spans="1:3" x14ac:dyDescent="0.3">
      <c r="A5983" s="150" t="s">
        <v>155</v>
      </c>
      <c r="B5983" s="150" t="s">
        <v>156</v>
      </c>
      <c r="C5983" s="153">
        <v>4589.9799999999996</v>
      </c>
    </row>
    <row r="5984" spans="1:3" x14ac:dyDescent="0.3">
      <c r="A5984" s="150" t="s">
        <v>157</v>
      </c>
      <c r="B5984" s="150" t="s">
        <v>158</v>
      </c>
      <c r="C5984" s="153">
        <v>5081.99</v>
      </c>
    </row>
    <row r="5985" spans="1:3" x14ac:dyDescent="0.3">
      <c r="A5985" s="150" t="s">
        <v>159</v>
      </c>
      <c r="B5985" s="150" t="s">
        <v>160</v>
      </c>
      <c r="C5985" s="153">
        <v>6140.73</v>
      </c>
    </row>
    <row r="5986" spans="1:3" x14ac:dyDescent="0.3">
      <c r="A5986" s="150" t="s">
        <v>161</v>
      </c>
      <c r="B5986" s="150" t="s">
        <v>162</v>
      </c>
      <c r="C5986" s="153">
        <v>3008.09</v>
      </c>
    </row>
    <row r="5987" spans="1:3" x14ac:dyDescent="0.3">
      <c r="A5987" s="150" t="s">
        <v>163</v>
      </c>
      <c r="B5987" s="150" t="s">
        <v>164</v>
      </c>
      <c r="C5987" s="153">
        <v>4602.4399999999996</v>
      </c>
    </row>
    <row r="5988" spans="1:3" x14ac:dyDescent="0.3">
      <c r="A5988" s="150" t="s">
        <v>165</v>
      </c>
      <c r="B5988" s="150" t="s">
        <v>166</v>
      </c>
      <c r="C5988" s="153">
        <v>5978.81</v>
      </c>
    </row>
    <row r="5989" spans="1:3" x14ac:dyDescent="0.3">
      <c r="A5989" s="150" t="s">
        <v>167</v>
      </c>
      <c r="B5989" s="150" t="s">
        <v>168</v>
      </c>
      <c r="C5989" s="153">
        <v>5206.55</v>
      </c>
    </row>
    <row r="5990" spans="1:3" x14ac:dyDescent="0.3">
      <c r="A5990" s="150" t="s">
        <v>169</v>
      </c>
      <c r="B5990" s="150" t="s">
        <v>170</v>
      </c>
      <c r="C5990" s="153">
        <v>5069.53</v>
      </c>
    </row>
    <row r="5991" spans="1:3" x14ac:dyDescent="0.3">
      <c r="A5991" s="150" t="s">
        <v>171</v>
      </c>
      <c r="B5991" s="150" t="s">
        <v>172</v>
      </c>
      <c r="C5991" s="153">
        <v>6134.51</v>
      </c>
    </row>
    <row r="5992" spans="1:3" x14ac:dyDescent="0.3">
      <c r="A5992" s="150" t="s">
        <v>173</v>
      </c>
      <c r="B5992" s="150" t="s">
        <v>174</v>
      </c>
      <c r="C5992" s="149">
        <v>651.9</v>
      </c>
    </row>
    <row r="5993" spans="1:3" x14ac:dyDescent="0.3">
      <c r="A5993" s="150" t="s">
        <v>175</v>
      </c>
      <c r="B5993" s="150" t="s">
        <v>176</v>
      </c>
      <c r="C5993" s="153">
        <v>4621.12</v>
      </c>
    </row>
    <row r="5994" spans="1:3" x14ac:dyDescent="0.3">
      <c r="A5994" s="150" t="s">
        <v>177</v>
      </c>
      <c r="B5994" s="150" t="s">
        <v>178</v>
      </c>
      <c r="C5994" s="153">
        <v>7759.46</v>
      </c>
    </row>
    <row r="5995" spans="1:3" x14ac:dyDescent="0.3">
      <c r="A5995" s="150" t="s">
        <v>179</v>
      </c>
      <c r="B5995" s="150" t="s">
        <v>180</v>
      </c>
      <c r="C5995" s="153">
        <v>8263.76</v>
      </c>
    </row>
    <row r="5996" spans="1:3" x14ac:dyDescent="0.3">
      <c r="A5996" s="150" t="s">
        <v>182</v>
      </c>
      <c r="B5996" s="150" t="s">
        <v>183</v>
      </c>
      <c r="C5996" s="153">
        <v>9292.86</v>
      </c>
    </row>
    <row r="5997" spans="1:3" x14ac:dyDescent="0.3">
      <c r="A5997" s="150" t="s">
        <v>185</v>
      </c>
      <c r="B5997" s="150" t="s">
        <v>186</v>
      </c>
      <c r="C5997" s="153">
        <v>6153.19</v>
      </c>
    </row>
    <row r="5998" spans="1:3" x14ac:dyDescent="0.3">
      <c r="A5998" s="150" t="s">
        <v>187</v>
      </c>
      <c r="B5998" s="150" t="s">
        <v>188</v>
      </c>
      <c r="C5998" s="153">
        <v>3020.54</v>
      </c>
    </row>
    <row r="5999" spans="1:3" x14ac:dyDescent="0.3">
      <c r="A5999" s="150" t="s">
        <v>189</v>
      </c>
      <c r="B5999" s="150" t="s">
        <v>190</v>
      </c>
      <c r="C5999" s="153">
        <v>4608.66</v>
      </c>
    </row>
    <row r="6000" spans="1:3" x14ac:dyDescent="0.3">
      <c r="A6000" s="150" t="s">
        <v>191</v>
      </c>
      <c r="B6000" s="150" t="s">
        <v>192</v>
      </c>
      <c r="C6000" s="153">
        <v>13387.68</v>
      </c>
    </row>
    <row r="6001" spans="1:3" x14ac:dyDescent="0.3">
      <c r="A6001" s="150" t="s">
        <v>193</v>
      </c>
      <c r="B6001" s="150" t="s">
        <v>194</v>
      </c>
      <c r="C6001" s="153">
        <v>4542.01</v>
      </c>
    </row>
    <row r="6002" spans="1:3" x14ac:dyDescent="0.3">
      <c r="A6002" s="150" t="s">
        <v>195</v>
      </c>
      <c r="B6002" s="150" t="s">
        <v>196</v>
      </c>
      <c r="C6002" s="153">
        <v>12167.2</v>
      </c>
    </row>
    <row r="6003" spans="1:3" x14ac:dyDescent="0.3">
      <c r="A6003" s="150" t="s">
        <v>197</v>
      </c>
      <c r="B6003" s="150" t="s">
        <v>198</v>
      </c>
      <c r="C6003" s="153">
        <v>2725.33</v>
      </c>
    </row>
    <row r="6004" spans="1:3" x14ac:dyDescent="0.3">
      <c r="A6004" s="150" t="s">
        <v>199</v>
      </c>
      <c r="B6004" s="150" t="s">
        <v>200</v>
      </c>
      <c r="C6004" s="153">
        <v>6252.84</v>
      </c>
    </row>
    <row r="6005" spans="1:3" x14ac:dyDescent="0.3">
      <c r="A6005" s="150" t="s">
        <v>201</v>
      </c>
      <c r="B6005" s="150" t="s">
        <v>202</v>
      </c>
      <c r="C6005" s="153">
        <v>6701.12</v>
      </c>
    </row>
    <row r="6006" spans="1:3" x14ac:dyDescent="0.3">
      <c r="A6006" s="150" t="s">
        <v>203</v>
      </c>
      <c r="B6006" s="150" t="s">
        <v>204</v>
      </c>
      <c r="C6006" s="153">
        <v>8943.7199999999993</v>
      </c>
    </row>
    <row r="6007" spans="1:3" x14ac:dyDescent="0.3">
      <c r="A6007" s="150" t="s">
        <v>205</v>
      </c>
      <c r="B6007" s="150" t="s">
        <v>206</v>
      </c>
      <c r="C6007" s="153">
        <v>9713.35</v>
      </c>
    </row>
    <row r="6008" spans="1:3" x14ac:dyDescent="0.3">
      <c r="A6008" s="304" t="s">
        <v>630</v>
      </c>
      <c r="B6008" s="304"/>
      <c r="C6008" s="152">
        <v>465679.71</v>
      </c>
    </row>
    <row r="6009" spans="1:3" x14ac:dyDescent="0.3">
      <c r="A6009" s="154"/>
      <c r="B6009" s="154"/>
      <c r="C6009" s="154"/>
    </row>
    <row r="6010" spans="1:3" x14ac:dyDescent="0.3">
      <c r="A6010" s="154"/>
      <c r="B6010" s="154"/>
      <c r="C6010" s="154"/>
    </row>
    <row r="6011" spans="1:3" x14ac:dyDescent="0.3">
      <c r="A6011" s="154"/>
      <c r="B6011" s="154"/>
      <c r="C6011" s="154"/>
    </row>
    <row r="6012" spans="1:3" x14ac:dyDescent="0.3">
      <c r="A6012" s="154"/>
      <c r="B6012" s="154"/>
      <c r="C6012" s="154"/>
    </row>
    <row r="6013" spans="1:3" x14ac:dyDescent="0.3">
      <c r="A6013" s="154"/>
      <c r="B6013" s="154"/>
      <c r="C6013" s="154"/>
    </row>
    <row r="6014" spans="1:3" x14ac:dyDescent="0.3">
      <c r="A6014" s="154"/>
      <c r="B6014" s="154"/>
      <c r="C6014" s="154"/>
    </row>
    <row r="6015" spans="1:3" x14ac:dyDescent="0.3">
      <c r="A6015" s="154"/>
      <c r="B6015" s="154"/>
      <c r="C6015" s="154"/>
    </row>
    <row r="6016" spans="1:3" x14ac:dyDescent="0.3">
      <c r="A6016" s="154"/>
      <c r="B6016" s="154"/>
      <c r="C6016" s="154"/>
    </row>
    <row r="6017" spans="1:3" x14ac:dyDescent="0.3">
      <c r="A6017" s="154"/>
      <c r="B6017" s="154"/>
      <c r="C6017" s="154"/>
    </row>
    <row r="6018" spans="1:3" x14ac:dyDescent="0.3">
      <c r="A6018" s="154"/>
      <c r="B6018" s="154"/>
      <c r="C6018" s="154"/>
    </row>
    <row r="6019" spans="1:3" x14ac:dyDescent="0.3">
      <c r="A6019" s="154"/>
      <c r="B6019" s="154"/>
      <c r="C6019" s="154"/>
    </row>
    <row r="6020" spans="1:3" x14ac:dyDescent="0.3">
      <c r="A6020" s="154"/>
      <c r="B6020" s="154"/>
      <c r="C6020" s="154"/>
    </row>
    <row r="6021" spans="1:3" x14ac:dyDescent="0.3">
      <c r="A6021" s="154"/>
      <c r="B6021" s="154"/>
      <c r="C6021" s="154"/>
    </row>
    <row r="6022" spans="1:3" x14ac:dyDescent="0.3">
      <c r="A6022" s="154"/>
      <c r="B6022" s="154"/>
      <c r="C6022" s="154"/>
    </row>
    <row r="6023" spans="1:3" x14ac:dyDescent="0.3">
      <c r="A6023" s="154"/>
      <c r="B6023" s="154"/>
      <c r="C6023" s="154"/>
    </row>
    <row r="6024" spans="1:3" x14ac:dyDescent="0.3">
      <c r="A6024" s="154"/>
      <c r="B6024" s="154"/>
      <c r="C6024" s="154"/>
    </row>
    <row r="6025" spans="1:3" x14ac:dyDescent="0.3">
      <c r="A6025" s="154"/>
      <c r="B6025" s="154"/>
      <c r="C6025" s="154"/>
    </row>
    <row r="6026" spans="1:3" x14ac:dyDescent="0.3">
      <c r="A6026" s="154"/>
      <c r="B6026" s="154"/>
      <c r="C6026" s="154"/>
    </row>
    <row r="6027" spans="1:3" x14ac:dyDescent="0.3">
      <c r="A6027" s="154"/>
      <c r="B6027" s="154"/>
      <c r="C6027" s="154"/>
    </row>
    <row r="6028" spans="1:3" x14ac:dyDescent="0.3">
      <c r="A6028" s="154"/>
      <c r="B6028" s="154"/>
      <c r="C6028" s="154"/>
    </row>
    <row r="6029" spans="1:3" x14ac:dyDescent="0.3">
      <c r="A6029" s="154"/>
      <c r="B6029" s="154"/>
      <c r="C6029" s="154"/>
    </row>
    <row r="6030" spans="1:3" x14ac:dyDescent="0.3">
      <c r="A6030" s="154"/>
      <c r="B6030" s="154"/>
      <c r="C6030" s="154"/>
    </row>
    <row r="6031" spans="1:3" x14ac:dyDescent="0.3">
      <c r="A6031" s="154"/>
      <c r="B6031" s="154"/>
      <c r="C6031" s="154"/>
    </row>
    <row r="6032" spans="1:3" x14ac:dyDescent="0.3">
      <c r="A6032" s="154"/>
      <c r="B6032" s="154"/>
      <c r="C6032" s="154"/>
    </row>
    <row r="6033" spans="1:3" x14ac:dyDescent="0.3">
      <c r="A6033" s="154"/>
      <c r="B6033" s="154"/>
      <c r="C6033" s="154"/>
    </row>
    <row r="6034" spans="1:3" x14ac:dyDescent="0.3">
      <c r="A6034" s="154"/>
      <c r="B6034" s="154"/>
      <c r="C6034" s="154"/>
    </row>
    <row r="6035" spans="1:3" x14ac:dyDescent="0.3">
      <c r="A6035" s="154"/>
      <c r="B6035" s="154"/>
      <c r="C6035" s="154"/>
    </row>
    <row r="6036" spans="1:3" x14ac:dyDescent="0.3">
      <c r="A6036" s="154"/>
      <c r="B6036" s="154"/>
      <c r="C6036" s="154"/>
    </row>
    <row r="6037" spans="1:3" x14ac:dyDescent="0.3">
      <c r="A6037" s="154"/>
      <c r="B6037" s="154"/>
      <c r="C6037" s="154"/>
    </row>
    <row r="6038" spans="1:3" x14ac:dyDescent="0.3">
      <c r="A6038" s="154"/>
      <c r="B6038" s="154"/>
      <c r="C6038" s="154"/>
    </row>
    <row r="6039" spans="1:3" x14ac:dyDescent="0.3">
      <c r="A6039" s="154"/>
      <c r="B6039" s="154"/>
      <c r="C6039" s="154"/>
    </row>
    <row r="6040" spans="1:3" x14ac:dyDescent="0.3">
      <c r="A6040" s="154"/>
      <c r="B6040" s="154"/>
      <c r="C6040" s="154"/>
    </row>
    <row r="6041" spans="1:3" x14ac:dyDescent="0.3">
      <c r="A6041" s="154"/>
      <c r="B6041" s="154"/>
      <c r="C6041" s="154"/>
    </row>
    <row r="6042" spans="1:3" x14ac:dyDescent="0.3">
      <c r="A6042" s="154"/>
      <c r="B6042" s="154"/>
      <c r="C6042" s="154"/>
    </row>
    <row r="6043" spans="1:3" x14ac:dyDescent="0.3">
      <c r="A6043" s="154"/>
      <c r="B6043" s="154"/>
      <c r="C6043" s="154"/>
    </row>
    <row r="6044" spans="1:3" x14ac:dyDescent="0.3">
      <c r="A6044" s="154"/>
      <c r="B6044" s="154"/>
      <c r="C6044" s="154"/>
    </row>
    <row r="6045" spans="1:3" x14ac:dyDescent="0.3">
      <c r="A6045" s="154"/>
      <c r="B6045" s="154"/>
      <c r="C6045" s="154"/>
    </row>
    <row r="6046" spans="1:3" x14ac:dyDescent="0.3">
      <c r="A6046" s="154"/>
      <c r="B6046" s="154"/>
      <c r="C6046" s="154"/>
    </row>
    <row r="6047" spans="1:3" x14ac:dyDescent="0.3">
      <c r="A6047" s="154"/>
      <c r="B6047" s="154"/>
      <c r="C6047" s="154"/>
    </row>
    <row r="6048" spans="1:3" x14ac:dyDescent="0.3">
      <c r="A6048" s="154"/>
      <c r="B6048" s="154"/>
      <c r="C6048" s="154"/>
    </row>
    <row r="6049" spans="1:3" x14ac:dyDescent="0.3">
      <c r="A6049" s="154"/>
      <c r="B6049" s="154"/>
      <c r="C6049" s="154"/>
    </row>
    <row r="6050" spans="1:3" x14ac:dyDescent="0.3">
      <c r="A6050" s="154"/>
      <c r="B6050" s="154"/>
      <c r="C6050" s="154"/>
    </row>
    <row r="6051" spans="1:3" x14ac:dyDescent="0.3">
      <c r="A6051" s="154"/>
      <c r="B6051" s="154"/>
      <c r="C6051" s="154"/>
    </row>
    <row r="6052" spans="1:3" x14ac:dyDescent="0.3">
      <c r="A6052" s="154"/>
      <c r="B6052" s="154"/>
      <c r="C6052" s="154"/>
    </row>
    <row r="6053" spans="1:3" x14ac:dyDescent="0.3">
      <c r="A6053" s="154"/>
      <c r="B6053" s="154"/>
      <c r="C6053" s="154"/>
    </row>
    <row r="6054" spans="1:3" x14ac:dyDescent="0.3">
      <c r="A6054" s="154"/>
      <c r="B6054" s="154"/>
      <c r="C6054" s="154"/>
    </row>
    <row r="6055" spans="1:3" x14ac:dyDescent="0.3">
      <c r="A6055" s="154"/>
      <c r="B6055" s="154"/>
      <c r="C6055" s="154"/>
    </row>
    <row r="6056" spans="1:3" x14ac:dyDescent="0.3">
      <c r="A6056" s="154"/>
      <c r="B6056" s="154"/>
      <c r="C6056" s="154"/>
    </row>
    <row r="6057" spans="1:3" x14ac:dyDescent="0.3">
      <c r="A6057" s="154"/>
      <c r="B6057" s="154"/>
      <c r="C6057" s="154"/>
    </row>
    <row r="6058" spans="1:3" x14ac:dyDescent="0.3">
      <c r="A6058" s="154"/>
      <c r="B6058" s="154"/>
      <c r="C6058" s="154"/>
    </row>
    <row r="6059" spans="1:3" x14ac:dyDescent="0.3">
      <c r="A6059" s="154"/>
      <c r="B6059" s="154"/>
      <c r="C6059" s="154"/>
    </row>
    <row r="6060" spans="1:3" x14ac:dyDescent="0.3">
      <c r="A6060" s="154"/>
      <c r="B6060" s="154"/>
      <c r="C6060" s="154"/>
    </row>
    <row r="6061" spans="1:3" x14ac:dyDescent="0.3">
      <c r="A6061" s="154"/>
      <c r="B6061" s="154"/>
      <c r="C6061" s="154"/>
    </row>
    <row r="6062" spans="1:3" x14ac:dyDescent="0.3">
      <c r="A6062" s="154"/>
      <c r="B6062" s="154"/>
      <c r="C6062" s="154"/>
    </row>
    <row r="6063" spans="1:3" x14ac:dyDescent="0.3">
      <c r="A6063" s="154"/>
      <c r="B6063" s="154"/>
      <c r="C6063" s="154"/>
    </row>
    <row r="6064" spans="1:3" x14ac:dyDescent="0.3">
      <c r="A6064" s="154"/>
      <c r="B6064" s="154"/>
      <c r="C6064" s="154"/>
    </row>
    <row r="6065" spans="1:3" x14ac:dyDescent="0.3">
      <c r="A6065" s="154"/>
      <c r="B6065" s="154"/>
      <c r="C6065" s="154"/>
    </row>
    <row r="6066" spans="1:3" x14ac:dyDescent="0.3">
      <c r="A6066" s="154"/>
      <c r="B6066" s="154"/>
      <c r="C6066" s="154"/>
    </row>
    <row r="6067" spans="1:3" x14ac:dyDescent="0.3">
      <c r="A6067" s="154"/>
      <c r="B6067" s="154"/>
      <c r="C6067" s="154"/>
    </row>
    <row r="6068" spans="1:3" x14ac:dyDescent="0.3">
      <c r="A6068" s="154"/>
      <c r="B6068" s="154"/>
      <c r="C6068" s="154"/>
    </row>
    <row r="6069" spans="1:3" x14ac:dyDescent="0.3">
      <c r="A6069" s="154"/>
      <c r="B6069" s="154"/>
      <c r="C6069" s="154"/>
    </row>
    <row r="6070" spans="1:3" x14ac:dyDescent="0.3">
      <c r="A6070" s="154"/>
      <c r="B6070" s="154"/>
      <c r="C6070" s="154"/>
    </row>
    <row r="6071" spans="1:3" x14ac:dyDescent="0.3">
      <c r="A6071" s="154"/>
      <c r="B6071" s="154"/>
      <c r="C6071" s="154"/>
    </row>
    <row r="6072" spans="1:3" x14ac:dyDescent="0.3">
      <c r="A6072" s="154"/>
      <c r="B6072" s="154"/>
      <c r="C6072" s="154"/>
    </row>
    <row r="6073" spans="1:3" x14ac:dyDescent="0.3">
      <c r="A6073" s="154"/>
      <c r="B6073" s="154"/>
      <c r="C6073" s="154"/>
    </row>
    <row r="6074" spans="1:3" x14ac:dyDescent="0.3">
      <c r="A6074" s="154"/>
      <c r="B6074" s="154"/>
      <c r="C6074" s="154"/>
    </row>
    <row r="6075" spans="1:3" x14ac:dyDescent="0.3">
      <c r="A6075" s="154"/>
      <c r="B6075" s="154"/>
      <c r="C6075" s="154"/>
    </row>
    <row r="6076" spans="1:3" x14ac:dyDescent="0.3">
      <c r="A6076" s="154"/>
      <c r="B6076" s="154"/>
      <c r="C6076" s="154"/>
    </row>
    <row r="6077" spans="1:3" x14ac:dyDescent="0.3">
      <c r="A6077" s="154"/>
      <c r="B6077" s="154"/>
      <c r="C6077" s="154"/>
    </row>
    <row r="6078" spans="1:3" x14ac:dyDescent="0.3">
      <c r="A6078" s="154"/>
      <c r="B6078" s="154"/>
      <c r="C6078" s="154"/>
    </row>
    <row r="6079" spans="1:3" x14ac:dyDescent="0.3">
      <c r="A6079" s="154"/>
      <c r="B6079" s="154"/>
      <c r="C6079" s="154"/>
    </row>
    <row r="6080" spans="1:3" x14ac:dyDescent="0.3">
      <c r="A6080" s="154"/>
      <c r="B6080" s="154"/>
      <c r="C6080" s="154"/>
    </row>
    <row r="6081" spans="1:3" x14ac:dyDescent="0.3">
      <c r="A6081" s="154"/>
      <c r="B6081" s="154"/>
      <c r="C6081" s="154"/>
    </row>
    <row r="6082" spans="1:3" x14ac:dyDescent="0.3">
      <c r="A6082" s="154"/>
      <c r="B6082" s="154"/>
      <c r="C6082" s="154"/>
    </row>
    <row r="6083" spans="1:3" x14ac:dyDescent="0.3">
      <c r="A6083" s="154"/>
      <c r="B6083" s="154"/>
      <c r="C6083" s="154"/>
    </row>
    <row r="6084" spans="1:3" x14ac:dyDescent="0.3">
      <c r="A6084" s="154"/>
      <c r="B6084" s="154"/>
      <c r="C6084" s="154"/>
    </row>
    <row r="6085" spans="1:3" x14ac:dyDescent="0.3">
      <c r="A6085" s="154"/>
      <c r="B6085" s="154"/>
      <c r="C6085" s="154"/>
    </row>
    <row r="6086" spans="1:3" x14ac:dyDescent="0.3">
      <c r="A6086" s="154"/>
      <c r="B6086" s="154"/>
      <c r="C6086" s="154"/>
    </row>
    <row r="6087" spans="1:3" x14ac:dyDescent="0.3">
      <c r="A6087" s="154"/>
      <c r="B6087" s="154"/>
      <c r="C6087" s="154"/>
    </row>
    <row r="6088" spans="1:3" x14ac:dyDescent="0.3">
      <c r="A6088" s="154"/>
      <c r="B6088" s="154"/>
      <c r="C6088" s="154"/>
    </row>
    <row r="6089" spans="1:3" x14ac:dyDescent="0.3">
      <c r="A6089" s="154"/>
      <c r="B6089" s="154"/>
      <c r="C6089" s="154"/>
    </row>
    <row r="6090" spans="1:3" x14ac:dyDescent="0.3">
      <c r="A6090" s="154"/>
      <c r="B6090" s="154"/>
      <c r="C6090" s="154"/>
    </row>
    <row r="6091" spans="1:3" x14ac:dyDescent="0.3">
      <c r="A6091" s="154"/>
      <c r="B6091" s="154"/>
      <c r="C6091" s="154"/>
    </row>
    <row r="6092" spans="1:3" x14ac:dyDescent="0.3">
      <c r="A6092" s="154"/>
      <c r="B6092" s="154"/>
      <c r="C6092" s="154"/>
    </row>
    <row r="6093" spans="1:3" x14ac:dyDescent="0.3">
      <c r="A6093" s="154"/>
      <c r="B6093" s="154"/>
      <c r="C6093" s="154"/>
    </row>
    <row r="6094" spans="1:3" x14ac:dyDescent="0.3">
      <c r="A6094" s="154"/>
      <c r="B6094" s="154"/>
      <c r="C6094" s="154"/>
    </row>
    <row r="6095" spans="1:3" x14ac:dyDescent="0.3">
      <c r="A6095" s="154"/>
      <c r="B6095" s="154"/>
      <c r="C6095" s="154"/>
    </row>
    <row r="6096" spans="1:3" x14ac:dyDescent="0.3">
      <c r="A6096" s="154"/>
      <c r="B6096" s="154"/>
      <c r="C6096" s="154"/>
    </row>
    <row r="6097" spans="1:3" x14ac:dyDescent="0.3">
      <c r="A6097" s="154"/>
      <c r="B6097" s="154"/>
      <c r="C6097" s="154"/>
    </row>
    <row r="6098" spans="1:3" x14ac:dyDescent="0.3">
      <c r="A6098" s="154"/>
      <c r="B6098" s="154"/>
      <c r="C6098" s="154"/>
    </row>
    <row r="6099" spans="1:3" x14ac:dyDescent="0.3">
      <c r="A6099" s="154"/>
      <c r="B6099" s="154"/>
      <c r="C6099" s="154"/>
    </row>
    <row r="6100" spans="1:3" x14ac:dyDescent="0.3">
      <c r="A6100" s="154"/>
      <c r="B6100" s="154"/>
      <c r="C6100" s="154"/>
    </row>
    <row r="6101" spans="1:3" x14ac:dyDescent="0.3">
      <c r="A6101" s="154"/>
      <c r="B6101" s="154"/>
      <c r="C6101" s="154"/>
    </row>
    <row r="6102" spans="1:3" x14ac:dyDescent="0.3">
      <c r="A6102" s="154"/>
      <c r="B6102" s="154"/>
      <c r="C6102" s="154"/>
    </row>
    <row r="6103" spans="1:3" x14ac:dyDescent="0.3">
      <c r="A6103" s="154"/>
      <c r="B6103" s="154"/>
      <c r="C6103" s="154"/>
    </row>
    <row r="6104" spans="1:3" x14ac:dyDescent="0.3">
      <c r="A6104" s="154"/>
      <c r="B6104" s="154"/>
      <c r="C6104" s="154"/>
    </row>
    <row r="6105" spans="1:3" x14ac:dyDescent="0.3">
      <c r="A6105" s="154"/>
      <c r="B6105" s="154"/>
      <c r="C6105" s="154"/>
    </row>
    <row r="6106" spans="1:3" x14ac:dyDescent="0.3">
      <c r="A6106" s="154"/>
      <c r="B6106" s="154"/>
      <c r="C6106" s="154"/>
    </row>
    <row r="6107" spans="1:3" x14ac:dyDescent="0.3">
      <c r="A6107" s="154"/>
      <c r="B6107" s="154"/>
      <c r="C6107" s="154"/>
    </row>
    <row r="6108" spans="1:3" x14ac:dyDescent="0.3">
      <c r="A6108" s="154"/>
      <c r="B6108" s="154"/>
      <c r="C6108" s="154"/>
    </row>
    <row r="6109" spans="1:3" x14ac:dyDescent="0.3">
      <c r="A6109" s="154"/>
      <c r="B6109" s="154"/>
      <c r="C6109" s="154"/>
    </row>
    <row r="6110" spans="1:3" x14ac:dyDescent="0.3">
      <c r="A6110" s="154"/>
      <c r="B6110" s="154"/>
      <c r="C6110" s="154"/>
    </row>
    <row r="6111" spans="1:3" x14ac:dyDescent="0.3">
      <c r="A6111" s="154"/>
      <c r="B6111" s="154"/>
      <c r="C6111" s="154"/>
    </row>
    <row r="6112" spans="1:3" x14ac:dyDescent="0.3">
      <c r="A6112" s="154"/>
      <c r="B6112" s="154"/>
      <c r="C6112" s="154"/>
    </row>
    <row r="6113" spans="1:3" x14ac:dyDescent="0.3">
      <c r="A6113" s="154"/>
      <c r="B6113" s="154"/>
      <c r="C6113" s="154"/>
    </row>
    <row r="6114" spans="1:3" x14ac:dyDescent="0.3">
      <c r="A6114" s="154"/>
      <c r="B6114" s="154"/>
      <c r="C6114" s="154"/>
    </row>
    <row r="6115" spans="1:3" x14ac:dyDescent="0.3">
      <c r="A6115" s="154"/>
      <c r="B6115" s="154"/>
      <c r="C6115" s="154"/>
    </row>
    <row r="6116" spans="1:3" x14ac:dyDescent="0.3">
      <c r="A6116" s="154"/>
      <c r="B6116" s="154"/>
      <c r="C6116" s="154"/>
    </row>
    <row r="6117" spans="1:3" x14ac:dyDescent="0.3">
      <c r="A6117" s="154"/>
      <c r="B6117" s="154"/>
      <c r="C6117" s="154"/>
    </row>
    <row r="6118" spans="1:3" x14ac:dyDescent="0.3">
      <c r="A6118" s="154"/>
      <c r="B6118" s="154"/>
      <c r="C6118" s="154"/>
    </row>
    <row r="6119" spans="1:3" x14ac:dyDescent="0.3">
      <c r="A6119" s="154"/>
      <c r="B6119" s="154"/>
      <c r="C6119" s="154"/>
    </row>
    <row r="6120" spans="1:3" x14ac:dyDescent="0.3">
      <c r="A6120" s="154"/>
      <c r="B6120" s="154"/>
      <c r="C6120" s="154"/>
    </row>
    <row r="6121" spans="1:3" x14ac:dyDescent="0.3">
      <c r="A6121" s="154"/>
      <c r="B6121" s="154"/>
      <c r="C6121" s="154"/>
    </row>
    <row r="6122" spans="1:3" x14ac:dyDescent="0.3">
      <c r="A6122" s="154"/>
      <c r="B6122" s="154"/>
      <c r="C6122" s="154"/>
    </row>
    <row r="6123" spans="1:3" x14ac:dyDescent="0.3">
      <c r="A6123" s="154"/>
      <c r="B6123" s="154"/>
      <c r="C6123" s="154"/>
    </row>
    <row r="6124" spans="1:3" x14ac:dyDescent="0.3">
      <c r="A6124" s="154"/>
      <c r="B6124" s="154"/>
      <c r="C6124" s="154"/>
    </row>
    <row r="6125" spans="1:3" x14ac:dyDescent="0.3">
      <c r="A6125" s="154"/>
      <c r="B6125" s="154"/>
      <c r="C6125" s="154"/>
    </row>
    <row r="6126" spans="1:3" x14ac:dyDescent="0.3">
      <c r="A6126" s="154"/>
      <c r="B6126" s="154"/>
      <c r="C6126" s="154"/>
    </row>
    <row r="6127" spans="1:3" x14ac:dyDescent="0.3">
      <c r="A6127" s="154"/>
      <c r="B6127" s="154"/>
      <c r="C6127" s="154"/>
    </row>
    <row r="6128" spans="1:3" x14ac:dyDescent="0.3">
      <c r="A6128" s="154"/>
      <c r="B6128" s="154"/>
      <c r="C6128" s="154"/>
    </row>
  </sheetData>
  <autoFilter ref="A5181:E5914">
    <filterColumn colId="0">
      <filters>
        <filter val="л/с №0000000089255"/>
        <filter val="л/с №0000000089256"/>
        <filter val="л/с №0000000089257"/>
        <filter val="л/с №0000000089258"/>
        <filter val="л/с №0000000089259"/>
        <filter val="л/с №0000000089260"/>
        <filter val="л/с №0000000089262"/>
        <filter val="л/с №0000000089263"/>
        <filter val="л/с №0000000089264"/>
        <filter val="л/с №0000000089265"/>
        <filter val="л/с №0000000089266"/>
        <filter val="л/с №0000000089268"/>
        <filter val="л/с №0000000089269"/>
        <filter val="л/с №0000000089270"/>
        <filter val="л/с №0000000089272"/>
        <filter val="л/с №0000000089274"/>
        <filter val="л/с №0000000089275"/>
        <filter val="л/с №0000000089276"/>
        <filter val="л/с №0000000089277"/>
        <filter val="л/с №0000000089278"/>
        <filter val="л/с №0000000089279"/>
        <filter val="л/с №0000000089280"/>
        <filter val="л/с №0000000089287"/>
        <filter val="л/с №0000000089290"/>
        <filter val="л/с №0000000089292"/>
        <filter val="л/с №0000000089293"/>
        <filter val="л/с №0000000089294"/>
        <filter val="л/с №0000000089295"/>
        <filter val="л/с №0000000089297"/>
        <filter val="л/с №0000000089300"/>
        <filter val="л/с №0000000089302"/>
        <filter val="л/с №0000000089304"/>
        <filter val="л/с №0000000089306"/>
        <filter val="л/с №0000000089307"/>
        <filter val="л/с №0000000089308"/>
        <filter val="л/с №0000000089309"/>
        <filter val="л/с №0000000089310"/>
        <filter val="л/с №0000000089311"/>
        <filter val="л/с №0000000089312"/>
        <filter val="л/с №0000000089313"/>
        <filter val="л/с №0000000089314"/>
        <filter val="л/с №0000000089316"/>
        <filter val="л/с №0000000089317"/>
        <filter val="л/с №0000000089318"/>
        <filter val="л/с №0000000089319"/>
        <filter val="л/с №0000000089320"/>
        <filter val="л/с №0000000089321"/>
        <filter val="л/с №0000000089322"/>
        <filter val="л/с №0000000089324"/>
        <filter val="л/с №0000000089325"/>
        <filter val="л/с №0000000089326"/>
        <filter val="л/с №0000000089327"/>
        <filter val="л/с №0000000089328"/>
        <filter val="л/с №0000000089329"/>
        <filter val="л/с №0000000089330"/>
        <filter val="л/с №0000000089331"/>
        <filter val="л/с №0000000089480"/>
        <filter val="л/с №0000000089481"/>
        <filter val="л/с №0000000089482"/>
        <filter val="л/с №0000000089483"/>
        <filter val="л/с №0000000089484"/>
        <filter val="л/с №0000000089485"/>
        <filter val="л/с №0000000089486"/>
        <filter val="л/с №0000000089487"/>
        <filter val="л/с №0000000089488"/>
        <filter val="л/с №0000000089490"/>
        <filter val="л/с №0000000089491"/>
        <filter val="л/с №0000000089492"/>
        <filter val="л/с №0000000089493"/>
        <filter val="л/с №0000000089494"/>
        <filter val="л/с №0000000089496"/>
        <filter val="л/с №0000000089497"/>
        <filter val="л/с №0000000089499"/>
        <filter val="л/с №0000000089500"/>
        <filter val="л/с №0000000089501"/>
        <filter val="л/с №0000000089502"/>
        <filter val="л/с №0000000089503"/>
        <filter val="л/с №0000000089504"/>
        <filter val="л/с №0000000089505"/>
        <filter val="л/с №0000000089506"/>
        <filter val="л/с №0000000089507"/>
        <filter val="л/с №0000000089508"/>
        <filter val="л/с №0000000089509"/>
        <filter val="л/с №0000000089510"/>
        <filter val="л/с №0000000089511"/>
        <filter val="л/с №0000000089512"/>
        <filter val="л/с №0000000089513"/>
        <filter val="л/с №0000000089514"/>
        <filter val="л/с №0000000089519"/>
        <filter val="л/с №0000000089520"/>
        <filter val="л/с №0000000089521"/>
        <filter val="л/с №0000000089522"/>
        <filter val="л/с №0000000089523"/>
        <filter val="л/с №0000000089524"/>
        <filter val="л/с №0000000089525"/>
        <filter val="л/с №0000000089526"/>
        <filter val="л/с №0000000089527"/>
        <filter val="л/с №0000000089532"/>
        <filter val="л/с №0000000089533"/>
        <filter val="л/с №0000000089534"/>
        <filter val="л/с №0000000089535"/>
        <filter val="л/с №0000000089536"/>
        <filter val="л/с №0000000090466"/>
        <filter val="л/с №0000000090487"/>
        <filter val="л/с №0000000090488"/>
        <filter val="л/с №0000000090489"/>
        <filter val="л/с №0000000090495"/>
        <filter val="л/с №0000000090503"/>
        <filter val="л/с №0000000090504"/>
        <filter val="л/с №0000000090536"/>
        <filter val="л/с №0000000090578"/>
        <filter val="л/с №0000000090683"/>
        <filter val="л/с №0000000090694"/>
        <filter val="л/с №0000000090808"/>
        <filter val="л/с №0000000090811"/>
        <filter val="л/с №0000000090838"/>
        <filter val="л/с №0000000090878"/>
        <filter val="л/с №0000000091693"/>
        <filter val="л/с №0000000091829"/>
        <filter val="л/с №0000000091879"/>
        <filter val="л/с №0000000092016"/>
        <filter val="л/с №0000000092057"/>
        <filter val="л/с №0000000092058"/>
        <filter val="л/с №0000000092059"/>
        <filter val="л/с №0000000092183"/>
        <filter val="л/с №0000000092184"/>
        <filter val="л/с №0000000092281"/>
        <filter val="л/с №0000000092365"/>
        <filter val="л/с №0000000092447"/>
        <filter val="л/с №0000000092493"/>
        <filter val="л/с №0000000093046"/>
        <filter val="л/с №0000000093131"/>
        <filter val="л/с №0000000093689"/>
        <filter val="л/с №0000000093690"/>
        <filter val="л/с №0000000093692"/>
        <filter val="л/с №0000000093694"/>
        <filter val="л/с №0000000093695"/>
        <filter val="л/с №0000000093697"/>
        <filter val="л/с №0000000093698"/>
        <filter val="л/с №0000000093699"/>
        <filter val="л/с №0000000093700"/>
        <filter val="л/с №0000000093701"/>
        <filter val="л/с №0000000093702"/>
        <filter val="л/с №0000000093703"/>
        <filter val="л/с №0000000093705"/>
        <filter val="л/с №0000000093706"/>
        <filter val="л/с №0000000093707"/>
        <filter val="л/с №0000000093708"/>
        <filter val="л/с №0000000093709"/>
        <filter val="л/с №0000000093710"/>
        <filter val="л/с №0000000093809"/>
        <filter val="л/с №0000000093810"/>
        <filter val="л/с №0000000093812"/>
        <filter val="л/с №0000000093813"/>
        <filter val="л/с №0000000093814"/>
        <filter val="л/с №0000000093817"/>
        <filter val="л/с №0000000093818"/>
        <filter val="л/с №0000000093923"/>
        <filter val="л/с №0000000093924"/>
        <filter val="л/с №0000000093925"/>
        <filter val="л/с №0000000093977"/>
        <filter val="л/с №0000000094078"/>
        <filter val="л/с №0000000094305"/>
        <filter val="л/с №0000000094307"/>
        <filter val="л/с №0000000094309"/>
        <filter val="л/с №0000000094407"/>
        <filter val="л/с №0000000094408"/>
        <filter val="л/с №0000000094410"/>
        <filter val="л/с №0000000094412"/>
        <filter val="л/с №0000000094413"/>
        <filter val="л/с №0000000094847"/>
        <filter val="л/с №0000000094848"/>
        <filter val="л/с №0000000094850"/>
        <filter val="л/с №0000000094851"/>
        <filter val="л/с №0000000095257"/>
        <filter val="л/с №0000000095420"/>
        <filter val="л/с №0000000095423"/>
        <filter val="л/с №0000000095816"/>
        <filter val="л/с №0000000095817"/>
        <filter val="л/с №0000000095818"/>
        <filter val="л/с №0000000095819"/>
        <filter val="л/с №0000000095820"/>
        <filter val="л/с №0000000095836"/>
        <filter val="л/с №0000000095838"/>
        <filter val="л/с №0000000095839"/>
        <filter val="л/с №0000000095841"/>
        <filter val="л/с №0000000095844"/>
        <filter val="л/с №0000000095846"/>
        <filter val="л/с №0000000095847"/>
        <filter val="л/с №0000000095848"/>
        <filter val="л/с №0000000095849"/>
        <filter val="л/с №0000000095852"/>
        <filter val="л/с №0000000095854"/>
        <filter val="л/с №0000000095856"/>
        <filter val="л/с №0000000095857"/>
        <filter val="л/с №0000000095858"/>
        <filter val="л/с №0000000095919"/>
        <filter val="л/с №0000000095976"/>
        <filter val="л/с №0000000095977"/>
        <filter val="л/с №0000000103551"/>
        <filter val="л/с №0000000104280"/>
        <filter val="л/с №0000000104285"/>
        <filter val="л/с №0000000104521"/>
        <filter val="л/с №0000000104546"/>
        <filter val="л/с №0000000104547"/>
        <filter val="л/с №0000000104548"/>
        <filter val="л/с №0000000104558"/>
        <filter val="л/с №0000000106522"/>
        <filter val="л/с №0000000106846"/>
        <filter val="л/с №0000000106848"/>
        <filter val="л/с №0000000107139"/>
        <filter val="л/с №0000000107140"/>
        <filter val="л/с №0000000112481"/>
        <filter val="л/с №0000000112485"/>
        <filter val="л/с №0000000113637"/>
        <filter val="л/с №0000000113765"/>
        <filter val="л/с №0000000123376"/>
        <filter val="л/с №0000000124901"/>
        <filter val="л/с №0000000127524"/>
        <filter val="л/с №0000000128455"/>
        <filter val="л/с №0000000128731"/>
        <filter val="л/с №0000000130348"/>
        <filter val="л/с №0000000147061"/>
        <filter val="л/с №0000000147063"/>
        <filter val="л/с №0000000150804"/>
        <filter val="л/с №0000000153934"/>
        <filter val="л/с №0000000153935"/>
        <filter val="л/с №0000000153936"/>
        <filter val="л/с №0000000153937"/>
        <filter val="л/с №0000001153840"/>
        <filter val="л/с №0000001153877"/>
        <filter val="л/с №0000001154035"/>
        <filter val="л/с №0000001155111"/>
        <filter val="л/с №0000001155219"/>
        <filter val="л/с №0000001156142"/>
        <filter val="л/с №0000001156610"/>
        <filter val="л/с №0000001158662"/>
        <filter val="л/с №0000001158684"/>
        <filter val="л/с №0000001158686"/>
        <filter val="л/с №0000001158875"/>
        <filter val="л/с №0000001158927"/>
        <filter val="л/с №0000001159242"/>
        <filter val="л/с №0000001159243"/>
      </filters>
    </filterColumn>
  </autoFilter>
  <mergeCells count="9">
    <mergeCell ref="A4428:B4428"/>
    <mergeCell ref="A5175:B5175"/>
    <mergeCell ref="A5914:B5914"/>
    <mergeCell ref="A6008:B6008"/>
    <mergeCell ref="A739:B739"/>
    <mergeCell ref="A1477:B1477"/>
    <mergeCell ref="A2214:B2214"/>
    <mergeCell ref="A2950:B2950"/>
    <mergeCell ref="A3690:B369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52"/>
  <sheetViews>
    <sheetView topLeftCell="A221" workbookViewId="0">
      <selection activeCell="D4" sqref="D4:D247"/>
    </sheetView>
  </sheetViews>
  <sheetFormatPr defaultRowHeight="14.4" x14ac:dyDescent="0.3"/>
  <cols>
    <col min="3" max="3" width="9.44140625" bestFit="1" customWidth="1"/>
    <col min="7" max="7" width="9.44140625" bestFit="1" customWidth="1"/>
    <col min="12" max="12" width="11" customWidth="1"/>
  </cols>
  <sheetData>
    <row r="4" spans="1:12" x14ac:dyDescent="0.3">
      <c r="A4" s="142" t="s">
        <v>208</v>
      </c>
      <c r="B4" s="142" t="s">
        <v>209</v>
      </c>
      <c r="C4" s="143">
        <v>123.73</v>
      </c>
      <c r="D4" t="s">
        <v>633</v>
      </c>
      <c r="E4" t="s">
        <v>634</v>
      </c>
      <c r="K4">
        <f>VLOOKUP(A4,расчет!$A$4:$AV$257,48,0)</f>
        <v>179.51032751073902</v>
      </c>
      <c r="L4" s="147">
        <f>K4-C4</f>
        <v>55.780327510739014</v>
      </c>
    </row>
    <row r="5" spans="1:12" x14ac:dyDescent="0.3">
      <c r="A5" s="142" t="s">
        <v>210</v>
      </c>
      <c r="B5" s="142" t="s">
        <v>211</v>
      </c>
      <c r="C5" s="143">
        <v>123.73</v>
      </c>
      <c r="D5" t="s">
        <v>635</v>
      </c>
      <c r="E5" t="s">
        <v>634</v>
      </c>
      <c r="K5">
        <f>VLOOKUP(A5,расчет!$A$4:$AV$257,48,0)</f>
        <v>179.51032751073902</v>
      </c>
      <c r="L5" s="147">
        <f t="shared" ref="L5:L68" si="0">K5-C5</f>
        <v>55.780327510739014</v>
      </c>
    </row>
    <row r="6" spans="1:12" x14ac:dyDescent="0.3">
      <c r="A6" s="142" t="s">
        <v>212</v>
      </c>
      <c r="B6" s="142" t="s">
        <v>213</v>
      </c>
      <c r="C6" s="143">
        <v>123.73</v>
      </c>
      <c r="D6" t="s">
        <v>636</v>
      </c>
      <c r="E6" t="s">
        <v>634</v>
      </c>
      <c r="K6">
        <f>VLOOKUP(A6,расчет!$A$4:$AV$257,48,0)</f>
        <v>179.51032751073902</v>
      </c>
      <c r="L6" s="147">
        <f t="shared" si="0"/>
        <v>55.780327510739014</v>
      </c>
    </row>
    <row r="7" spans="1:12" x14ac:dyDescent="0.3">
      <c r="A7" s="142" t="s">
        <v>214</v>
      </c>
      <c r="B7" s="142" t="s">
        <v>215</v>
      </c>
      <c r="C7" s="143">
        <v>123.73</v>
      </c>
      <c r="D7" t="s">
        <v>637</v>
      </c>
      <c r="E7" t="s">
        <v>634</v>
      </c>
      <c r="K7">
        <f>VLOOKUP(A7,расчет!$A$4:$AV$257,48,0)</f>
        <v>179.51032751073902</v>
      </c>
      <c r="L7" s="147">
        <f t="shared" si="0"/>
        <v>55.780327510739014</v>
      </c>
    </row>
    <row r="8" spans="1:12" x14ac:dyDescent="0.3">
      <c r="A8" s="142" t="s">
        <v>216</v>
      </c>
      <c r="B8" s="142" t="s">
        <v>217</v>
      </c>
      <c r="C8" s="143">
        <v>123.73</v>
      </c>
      <c r="D8" t="s">
        <v>638</v>
      </c>
      <c r="E8" t="s">
        <v>634</v>
      </c>
      <c r="K8">
        <f>VLOOKUP(A8,расчет!$A$4:$AV$257,48,0)</f>
        <v>179.51032751073902</v>
      </c>
      <c r="L8" s="147">
        <f t="shared" si="0"/>
        <v>55.780327510739014</v>
      </c>
    </row>
    <row r="9" spans="1:12" x14ac:dyDescent="0.3">
      <c r="A9" s="142" t="s">
        <v>218</v>
      </c>
      <c r="B9" s="142" t="s">
        <v>219</v>
      </c>
      <c r="C9" s="143">
        <v>123.73</v>
      </c>
      <c r="D9" t="s">
        <v>639</v>
      </c>
      <c r="E9" t="s">
        <v>634</v>
      </c>
      <c r="K9">
        <f>VLOOKUP(A9,расчет!$A$4:$AV$257,48,0)</f>
        <v>179.51032751073902</v>
      </c>
      <c r="L9" s="147">
        <f t="shared" si="0"/>
        <v>55.780327510739014</v>
      </c>
    </row>
    <row r="10" spans="1:12" x14ac:dyDescent="0.3">
      <c r="A10" s="142" t="s">
        <v>220</v>
      </c>
      <c r="B10" s="142" t="s">
        <v>221</v>
      </c>
      <c r="C10" s="143">
        <v>123.73</v>
      </c>
      <c r="D10" t="s">
        <v>640</v>
      </c>
      <c r="E10" t="s">
        <v>634</v>
      </c>
      <c r="K10">
        <f>VLOOKUP(A10,расчет!$A$4:$AV$257,48,0)</f>
        <v>179.51032751073902</v>
      </c>
      <c r="L10" s="147">
        <f t="shared" si="0"/>
        <v>55.780327510739014</v>
      </c>
    </row>
    <row r="11" spans="1:12" x14ac:dyDescent="0.3">
      <c r="A11" s="142" t="s">
        <v>222</v>
      </c>
      <c r="B11" s="142" t="s">
        <v>223</v>
      </c>
      <c r="C11" s="143">
        <v>123.73</v>
      </c>
      <c r="D11" t="s">
        <v>641</v>
      </c>
      <c r="E11" t="s">
        <v>634</v>
      </c>
      <c r="K11">
        <f>VLOOKUP(A11,расчет!$A$4:$AV$257,48,0)</f>
        <v>179.51032751073902</v>
      </c>
      <c r="L11" s="147">
        <f t="shared" si="0"/>
        <v>55.780327510739014</v>
      </c>
    </row>
    <row r="12" spans="1:12" x14ac:dyDescent="0.3">
      <c r="A12" s="142" t="s">
        <v>224</v>
      </c>
      <c r="B12" s="142" t="s">
        <v>225</v>
      </c>
      <c r="C12" s="143">
        <v>123.73</v>
      </c>
      <c r="D12" t="s">
        <v>642</v>
      </c>
      <c r="E12" t="s">
        <v>634</v>
      </c>
      <c r="K12">
        <f>VLOOKUP(A12,расчет!$A$4:$AV$257,48,0)</f>
        <v>179.51032751073902</v>
      </c>
      <c r="L12" s="147">
        <f t="shared" si="0"/>
        <v>55.780327510739014</v>
      </c>
    </row>
    <row r="13" spans="1:12" x14ac:dyDescent="0.3">
      <c r="A13" s="142" t="s">
        <v>226</v>
      </c>
      <c r="B13" s="142" t="s">
        <v>227</v>
      </c>
      <c r="C13" s="143">
        <v>123.73</v>
      </c>
      <c r="D13" t="s">
        <v>643</v>
      </c>
      <c r="E13" t="s">
        <v>634</v>
      </c>
      <c r="K13">
        <f>VLOOKUP(A13,расчет!$A$4:$AV$257,48,0)</f>
        <v>179.51032751073902</v>
      </c>
      <c r="L13" s="147">
        <f t="shared" si="0"/>
        <v>55.780327510739014</v>
      </c>
    </row>
    <row r="14" spans="1:12" x14ac:dyDescent="0.3">
      <c r="A14" s="142" t="s">
        <v>228</v>
      </c>
      <c r="B14" s="142" t="s">
        <v>229</v>
      </c>
      <c r="C14" s="143">
        <v>123.73</v>
      </c>
      <c r="D14" t="s">
        <v>644</v>
      </c>
      <c r="E14" t="s">
        <v>634</v>
      </c>
      <c r="K14">
        <f>VLOOKUP(A14,расчет!$A$4:$AV$257,48,0)</f>
        <v>179.51032751073902</v>
      </c>
      <c r="L14" s="147">
        <f t="shared" si="0"/>
        <v>55.780327510739014</v>
      </c>
    </row>
    <row r="15" spans="1:12" x14ac:dyDescent="0.3">
      <c r="A15" s="142" t="s">
        <v>230</v>
      </c>
      <c r="B15" s="142" t="s">
        <v>231</v>
      </c>
      <c r="C15" s="143">
        <v>123.73</v>
      </c>
      <c r="D15" t="s">
        <v>645</v>
      </c>
      <c r="E15" t="s">
        <v>634</v>
      </c>
      <c r="K15">
        <f>VLOOKUP(A15,расчет!$A$4:$AV$257,48,0)</f>
        <v>179.51032751073902</v>
      </c>
      <c r="L15" s="147">
        <f t="shared" si="0"/>
        <v>55.780327510739014</v>
      </c>
    </row>
    <row r="16" spans="1:12" x14ac:dyDescent="0.3">
      <c r="A16" s="142" t="s">
        <v>232</v>
      </c>
      <c r="B16" s="142" t="s">
        <v>233</v>
      </c>
      <c r="C16" s="143">
        <v>123.73</v>
      </c>
      <c r="D16" t="s">
        <v>646</v>
      </c>
      <c r="E16" t="s">
        <v>634</v>
      </c>
      <c r="K16">
        <f>VLOOKUP(A16,расчет!$A$4:$AV$257,48,0)</f>
        <v>179.51032751073902</v>
      </c>
      <c r="L16" s="147">
        <f t="shared" si="0"/>
        <v>55.780327510739014</v>
      </c>
    </row>
    <row r="17" spans="1:12" x14ac:dyDescent="0.3">
      <c r="A17" s="142" t="s">
        <v>234</v>
      </c>
      <c r="B17" s="142" t="s">
        <v>235</v>
      </c>
      <c r="C17" s="143">
        <v>123.73</v>
      </c>
      <c r="D17" t="s">
        <v>647</v>
      </c>
      <c r="E17" t="s">
        <v>634</v>
      </c>
      <c r="K17">
        <f>VLOOKUP(A17,расчет!$A$4:$AV$257,48,0)</f>
        <v>179.51032751073902</v>
      </c>
      <c r="L17" s="147">
        <f t="shared" si="0"/>
        <v>55.780327510739014</v>
      </c>
    </row>
    <row r="18" spans="1:12" x14ac:dyDescent="0.3">
      <c r="A18" s="142" t="s">
        <v>236</v>
      </c>
      <c r="B18" s="142" t="s">
        <v>237</v>
      </c>
      <c r="C18" s="143">
        <v>123.73</v>
      </c>
      <c r="D18" t="s">
        <v>648</v>
      </c>
      <c r="E18" t="s">
        <v>634</v>
      </c>
      <c r="K18">
        <f>VLOOKUP(A18,расчет!$A$4:$AV$257,48,0)</f>
        <v>179.51032751073902</v>
      </c>
      <c r="L18" s="147">
        <f t="shared" si="0"/>
        <v>55.780327510739014</v>
      </c>
    </row>
    <row r="19" spans="1:12" x14ac:dyDescent="0.3">
      <c r="A19" s="142" t="s">
        <v>238</v>
      </c>
      <c r="B19" s="142" t="s">
        <v>239</v>
      </c>
      <c r="C19" s="143">
        <v>123.73</v>
      </c>
      <c r="D19" t="s">
        <v>649</v>
      </c>
      <c r="E19" t="s">
        <v>634</v>
      </c>
      <c r="K19">
        <f>VLOOKUP(A19,расчет!$A$4:$AV$257,48,0)</f>
        <v>179.51032751073902</v>
      </c>
      <c r="L19" s="147">
        <f t="shared" si="0"/>
        <v>55.780327510739014</v>
      </c>
    </row>
    <row r="20" spans="1:12" x14ac:dyDescent="0.3">
      <c r="A20" s="142" t="s">
        <v>240</v>
      </c>
      <c r="B20" s="142" t="s">
        <v>241</v>
      </c>
      <c r="C20" s="143">
        <v>123.73</v>
      </c>
      <c r="D20" t="s">
        <v>650</v>
      </c>
      <c r="E20" t="s">
        <v>634</v>
      </c>
      <c r="K20">
        <f>VLOOKUP(A20,расчет!$A$4:$AV$257,48,0)</f>
        <v>179.51032751073902</v>
      </c>
      <c r="L20" s="147">
        <f t="shared" si="0"/>
        <v>55.780327510739014</v>
      </c>
    </row>
    <row r="21" spans="1:12" x14ac:dyDescent="0.3">
      <c r="A21" s="142" t="s">
        <v>242</v>
      </c>
      <c r="B21" s="142" t="s">
        <v>243</v>
      </c>
      <c r="C21" s="143">
        <v>123.73</v>
      </c>
      <c r="D21" t="s">
        <v>651</v>
      </c>
      <c r="E21" t="s">
        <v>634</v>
      </c>
      <c r="K21">
        <f>VLOOKUP(A21,расчет!$A$4:$AV$257,48,0)</f>
        <v>179.51032751073902</v>
      </c>
      <c r="L21" s="147">
        <f t="shared" si="0"/>
        <v>55.780327510739014</v>
      </c>
    </row>
    <row r="22" spans="1:12" x14ac:dyDescent="0.3">
      <c r="A22" s="142" t="s">
        <v>244</v>
      </c>
      <c r="B22" s="142" t="s">
        <v>245</v>
      </c>
      <c r="C22" s="143">
        <v>123.73</v>
      </c>
      <c r="D22" t="s">
        <v>652</v>
      </c>
      <c r="E22" t="s">
        <v>634</v>
      </c>
      <c r="K22">
        <f>VLOOKUP(A22,расчет!$A$4:$AV$257,48,0)</f>
        <v>179.51032751073902</v>
      </c>
      <c r="L22" s="147">
        <f t="shared" si="0"/>
        <v>55.780327510739014</v>
      </c>
    </row>
    <row r="23" spans="1:12" x14ac:dyDescent="0.3">
      <c r="A23" s="142" t="s">
        <v>246</v>
      </c>
      <c r="B23" s="142" t="s">
        <v>247</v>
      </c>
      <c r="C23" s="143">
        <v>123.73</v>
      </c>
      <c r="D23" t="s">
        <v>653</v>
      </c>
      <c r="E23" t="s">
        <v>634</v>
      </c>
      <c r="K23">
        <f>VLOOKUP(A23,расчет!$A$4:$AV$257,48,0)</f>
        <v>179.51032751073902</v>
      </c>
      <c r="L23" s="147">
        <f t="shared" si="0"/>
        <v>55.780327510739014</v>
      </c>
    </row>
    <row r="24" spans="1:12" x14ac:dyDescent="0.3">
      <c r="A24" s="142" t="s">
        <v>248</v>
      </c>
      <c r="B24" s="142" t="s">
        <v>249</v>
      </c>
      <c r="C24" s="143">
        <v>123.73</v>
      </c>
      <c r="D24" t="s">
        <v>654</v>
      </c>
      <c r="E24" t="s">
        <v>634</v>
      </c>
      <c r="K24">
        <f>VLOOKUP(A24,расчет!$A$4:$AV$257,48,0)</f>
        <v>179.51032751073902</v>
      </c>
      <c r="L24" s="147">
        <f t="shared" si="0"/>
        <v>55.780327510739014</v>
      </c>
    </row>
    <row r="25" spans="1:12" x14ac:dyDescent="0.3">
      <c r="A25" s="142" t="s">
        <v>250</v>
      </c>
      <c r="B25" s="142" t="s">
        <v>251</v>
      </c>
      <c r="C25" s="143">
        <v>123.73</v>
      </c>
      <c r="D25" t="s">
        <v>655</v>
      </c>
      <c r="E25" t="s">
        <v>634</v>
      </c>
      <c r="K25">
        <f>VLOOKUP(A25,расчет!$A$4:$AV$257,48,0)</f>
        <v>179.51032751073902</v>
      </c>
      <c r="L25" s="147">
        <f t="shared" si="0"/>
        <v>55.780327510739014</v>
      </c>
    </row>
    <row r="26" spans="1:12" x14ac:dyDescent="0.3">
      <c r="A26" s="142" t="s">
        <v>252</v>
      </c>
      <c r="B26" s="142" t="s">
        <v>253</v>
      </c>
      <c r="C26" s="143">
        <v>123.73</v>
      </c>
      <c r="D26" t="s">
        <v>656</v>
      </c>
      <c r="E26" t="s">
        <v>634</v>
      </c>
      <c r="K26">
        <f>VLOOKUP(A26,расчет!$A$4:$AV$257,48,0)</f>
        <v>179.51032751073902</v>
      </c>
      <c r="L26" s="147">
        <f t="shared" si="0"/>
        <v>55.780327510739014</v>
      </c>
    </row>
    <row r="27" spans="1:12" x14ac:dyDescent="0.3">
      <c r="A27" s="142" t="s">
        <v>254</v>
      </c>
      <c r="B27" s="142" t="s">
        <v>255</v>
      </c>
      <c r="C27" s="143">
        <v>123.73</v>
      </c>
      <c r="D27" t="s">
        <v>657</v>
      </c>
      <c r="E27" t="s">
        <v>634</v>
      </c>
      <c r="K27">
        <f>VLOOKUP(A27,расчет!$A$4:$AV$257,48,0)</f>
        <v>179.51032751073902</v>
      </c>
      <c r="L27" s="147">
        <f t="shared" si="0"/>
        <v>55.780327510739014</v>
      </c>
    </row>
    <row r="28" spans="1:12" x14ac:dyDescent="0.3">
      <c r="A28" s="142" t="s">
        <v>256</v>
      </c>
      <c r="B28" s="142" t="s">
        <v>257</v>
      </c>
      <c r="C28" s="143">
        <v>123.73</v>
      </c>
      <c r="D28" t="s">
        <v>658</v>
      </c>
      <c r="E28" t="s">
        <v>634</v>
      </c>
      <c r="K28">
        <f>VLOOKUP(A28,расчет!$A$4:$AV$257,48,0)</f>
        <v>179.51032751073902</v>
      </c>
      <c r="L28" s="147">
        <f t="shared" si="0"/>
        <v>55.780327510739014</v>
      </c>
    </row>
    <row r="29" spans="1:12" x14ac:dyDescent="0.3">
      <c r="A29" s="142" t="s">
        <v>258</v>
      </c>
      <c r="B29" s="142" t="s">
        <v>259</v>
      </c>
      <c r="C29" s="143">
        <v>123.73</v>
      </c>
      <c r="D29" t="s">
        <v>659</v>
      </c>
      <c r="E29" t="s">
        <v>634</v>
      </c>
      <c r="K29">
        <f>VLOOKUP(A29,расчет!$A$4:$AV$257,48,0)</f>
        <v>179.51032751073902</v>
      </c>
      <c r="L29" s="147">
        <f t="shared" si="0"/>
        <v>55.780327510739014</v>
      </c>
    </row>
    <row r="30" spans="1:12" x14ac:dyDescent="0.3">
      <c r="A30" s="142" t="s">
        <v>260</v>
      </c>
      <c r="B30" s="142" t="s">
        <v>261</v>
      </c>
      <c r="C30" s="143">
        <v>123.73</v>
      </c>
      <c r="D30" t="s">
        <v>660</v>
      </c>
      <c r="E30" t="s">
        <v>634</v>
      </c>
      <c r="K30">
        <f>VLOOKUP(A30,расчет!$A$4:$AV$257,48,0)</f>
        <v>179.51032751073902</v>
      </c>
      <c r="L30" s="147">
        <f t="shared" si="0"/>
        <v>55.780327510739014</v>
      </c>
    </row>
    <row r="31" spans="1:12" x14ac:dyDescent="0.3">
      <c r="A31" s="142" t="s">
        <v>262</v>
      </c>
      <c r="B31" s="142" t="s">
        <v>263</v>
      </c>
      <c r="C31" s="143">
        <v>123.73</v>
      </c>
      <c r="D31" t="s">
        <v>661</v>
      </c>
      <c r="E31" t="s">
        <v>634</v>
      </c>
      <c r="K31">
        <f>VLOOKUP(A31,расчет!$A$4:$AV$257,48,0)</f>
        <v>179.51032751073902</v>
      </c>
      <c r="L31" s="147">
        <f t="shared" si="0"/>
        <v>55.780327510739014</v>
      </c>
    </row>
    <row r="32" spans="1:12" x14ac:dyDescent="0.3">
      <c r="A32" s="142" t="s">
        <v>264</v>
      </c>
      <c r="B32" s="142" t="s">
        <v>265</v>
      </c>
      <c r="C32" s="143">
        <v>123.73</v>
      </c>
      <c r="D32" t="s">
        <v>662</v>
      </c>
      <c r="E32" t="s">
        <v>634</v>
      </c>
      <c r="K32">
        <f>VLOOKUP(A32,расчет!$A$4:$AV$257,48,0)</f>
        <v>179.51032751073902</v>
      </c>
      <c r="L32" s="147">
        <f t="shared" si="0"/>
        <v>55.780327510739014</v>
      </c>
    </row>
    <row r="33" spans="1:12" x14ac:dyDescent="0.3">
      <c r="A33" s="142" t="s">
        <v>266</v>
      </c>
      <c r="B33" s="142" t="s">
        <v>267</v>
      </c>
      <c r="C33" s="143">
        <v>123.73</v>
      </c>
      <c r="D33" t="s">
        <v>663</v>
      </c>
      <c r="E33" t="s">
        <v>634</v>
      </c>
      <c r="K33">
        <f>VLOOKUP(A33,расчет!$A$4:$AV$257,48,0)</f>
        <v>179.51032751073902</v>
      </c>
      <c r="L33" s="147">
        <f t="shared" si="0"/>
        <v>55.780327510739014</v>
      </c>
    </row>
    <row r="34" spans="1:12" x14ac:dyDescent="0.3">
      <c r="A34" s="142" t="s">
        <v>268</v>
      </c>
      <c r="B34" s="142" t="s">
        <v>269</v>
      </c>
      <c r="C34" s="143">
        <v>123.73</v>
      </c>
      <c r="D34" t="s">
        <v>664</v>
      </c>
      <c r="E34" t="s">
        <v>634</v>
      </c>
      <c r="K34">
        <f>VLOOKUP(A34,расчет!$A$4:$AV$257,48,0)</f>
        <v>179.51032751073902</v>
      </c>
      <c r="L34" s="147">
        <f t="shared" si="0"/>
        <v>55.780327510739014</v>
      </c>
    </row>
    <row r="35" spans="1:12" x14ac:dyDescent="0.3">
      <c r="A35" s="142" t="s">
        <v>270</v>
      </c>
      <c r="B35" s="142" t="s">
        <v>271</v>
      </c>
      <c r="C35" s="143">
        <v>123.73</v>
      </c>
      <c r="D35" t="s">
        <v>665</v>
      </c>
      <c r="E35" t="s">
        <v>634</v>
      </c>
      <c r="K35">
        <f>VLOOKUP(A35,расчет!$A$4:$AV$257,48,0)</f>
        <v>179.51032751073902</v>
      </c>
      <c r="L35" s="147">
        <f t="shared" si="0"/>
        <v>55.780327510739014</v>
      </c>
    </row>
    <row r="36" spans="1:12" x14ac:dyDescent="0.3">
      <c r="A36" s="142" t="s">
        <v>272</v>
      </c>
      <c r="B36" s="142" t="s">
        <v>273</v>
      </c>
      <c r="C36" s="143">
        <v>123.73</v>
      </c>
      <c r="D36" t="s">
        <v>666</v>
      </c>
      <c r="E36" t="s">
        <v>634</v>
      </c>
      <c r="K36">
        <f>VLOOKUP(A36,расчет!$A$4:$AV$257,48,0)</f>
        <v>179.51032751073902</v>
      </c>
      <c r="L36" s="147">
        <f t="shared" si="0"/>
        <v>55.780327510739014</v>
      </c>
    </row>
    <row r="37" spans="1:12" x14ac:dyDescent="0.3">
      <c r="A37" s="142" t="s">
        <v>274</v>
      </c>
      <c r="B37" s="142" t="s">
        <v>275</v>
      </c>
      <c r="C37" s="143">
        <v>123.73</v>
      </c>
      <c r="D37" t="s">
        <v>667</v>
      </c>
      <c r="E37" t="s">
        <v>634</v>
      </c>
      <c r="K37">
        <f>VLOOKUP(A37,расчет!$A$4:$AV$257,48,0)</f>
        <v>179.51032751073902</v>
      </c>
      <c r="L37" s="147">
        <f t="shared" si="0"/>
        <v>55.780327510739014</v>
      </c>
    </row>
    <row r="38" spans="1:12" x14ac:dyDescent="0.3">
      <c r="A38" s="142" t="s">
        <v>276</v>
      </c>
      <c r="B38" s="142" t="s">
        <v>277</v>
      </c>
      <c r="C38" s="143">
        <v>123.73</v>
      </c>
      <c r="D38" t="s">
        <v>668</v>
      </c>
      <c r="E38" t="s">
        <v>634</v>
      </c>
      <c r="K38">
        <f>VLOOKUP(A38,расчет!$A$4:$AV$257,48,0)</f>
        <v>179.51032751073902</v>
      </c>
      <c r="L38" s="147">
        <f t="shared" si="0"/>
        <v>55.780327510739014</v>
      </c>
    </row>
    <row r="39" spans="1:12" x14ac:dyDescent="0.3">
      <c r="A39" s="142" t="s">
        <v>278</v>
      </c>
      <c r="B39" s="142" t="s">
        <v>279</v>
      </c>
      <c r="C39" s="143">
        <v>123.73</v>
      </c>
      <c r="D39" t="s">
        <v>669</v>
      </c>
      <c r="E39" t="s">
        <v>634</v>
      </c>
      <c r="K39">
        <f>VLOOKUP(A39,расчет!$A$4:$AV$257,48,0)</f>
        <v>179.51032751073902</v>
      </c>
      <c r="L39" s="147">
        <f t="shared" si="0"/>
        <v>55.780327510739014</v>
      </c>
    </row>
    <row r="40" spans="1:12" x14ac:dyDescent="0.3">
      <c r="A40" s="142" t="s">
        <v>280</v>
      </c>
      <c r="B40" s="142" t="s">
        <v>281</v>
      </c>
      <c r="C40" s="143">
        <v>123.73</v>
      </c>
      <c r="D40" t="s">
        <v>670</v>
      </c>
      <c r="E40" t="s">
        <v>634</v>
      </c>
      <c r="K40">
        <f>VLOOKUP(A40,расчет!$A$4:$AV$257,48,0)</f>
        <v>179.51032751073902</v>
      </c>
      <c r="L40" s="147">
        <f t="shared" si="0"/>
        <v>55.780327510739014</v>
      </c>
    </row>
    <row r="41" spans="1:12" x14ac:dyDescent="0.3">
      <c r="A41" s="142" t="s">
        <v>282</v>
      </c>
      <c r="B41" s="142" t="s">
        <v>283</v>
      </c>
      <c r="C41" s="143">
        <v>123.73</v>
      </c>
      <c r="D41" t="s">
        <v>671</v>
      </c>
      <c r="E41" t="s">
        <v>634</v>
      </c>
      <c r="K41">
        <f>VLOOKUP(A41,расчет!$A$4:$AV$257,48,0)</f>
        <v>179.51032751073902</v>
      </c>
      <c r="L41" s="147">
        <f t="shared" si="0"/>
        <v>55.780327510739014</v>
      </c>
    </row>
    <row r="42" spans="1:12" x14ac:dyDescent="0.3">
      <c r="A42" s="142" t="s">
        <v>284</v>
      </c>
      <c r="B42" s="142" t="s">
        <v>285</v>
      </c>
      <c r="C42" s="143">
        <v>123.73</v>
      </c>
      <c r="D42" t="s">
        <v>672</v>
      </c>
      <c r="E42" t="s">
        <v>634</v>
      </c>
      <c r="K42">
        <f>VLOOKUP(A42,расчет!$A$4:$AV$257,48,0)</f>
        <v>179.51032751073902</v>
      </c>
      <c r="L42" s="147">
        <f t="shared" si="0"/>
        <v>55.780327510739014</v>
      </c>
    </row>
    <row r="43" spans="1:12" x14ac:dyDescent="0.3">
      <c r="A43" s="142" t="s">
        <v>286</v>
      </c>
      <c r="B43" s="142" t="s">
        <v>287</v>
      </c>
      <c r="C43" s="143">
        <v>123.73</v>
      </c>
      <c r="D43" t="s">
        <v>673</v>
      </c>
      <c r="E43" t="s">
        <v>634</v>
      </c>
      <c r="K43">
        <f>VLOOKUP(A43,расчет!$A$4:$AV$257,48,0)</f>
        <v>179.51032751073902</v>
      </c>
      <c r="L43" s="147">
        <f t="shared" si="0"/>
        <v>55.780327510739014</v>
      </c>
    </row>
    <row r="44" spans="1:12" x14ac:dyDescent="0.3">
      <c r="A44" s="142" t="s">
        <v>288</v>
      </c>
      <c r="B44" s="142" t="s">
        <v>289</v>
      </c>
      <c r="C44" s="143">
        <v>123.73</v>
      </c>
      <c r="D44" t="s">
        <v>674</v>
      </c>
      <c r="E44" t="s">
        <v>634</v>
      </c>
      <c r="K44">
        <f>VLOOKUP(A44,расчет!$A$4:$AV$257,48,0)</f>
        <v>179.51032751073902</v>
      </c>
      <c r="L44" s="147">
        <f t="shared" si="0"/>
        <v>55.780327510739014</v>
      </c>
    </row>
    <row r="45" spans="1:12" x14ac:dyDescent="0.3">
      <c r="A45" s="142" t="s">
        <v>290</v>
      </c>
      <c r="B45" s="142" t="s">
        <v>291</v>
      </c>
      <c r="C45" s="143">
        <v>123.73</v>
      </c>
      <c r="D45" t="s">
        <v>675</v>
      </c>
      <c r="E45" t="s">
        <v>634</v>
      </c>
      <c r="K45">
        <f>VLOOKUP(A45,расчет!$A$4:$AV$257,48,0)</f>
        <v>179.51032751073902</v>
      </c>
      <c r="L45" s="147">
        <f t="shared" si="0"/>
        <v>55.780327510739014</v>
      </c>
    </row>
    <row r="46" spans="1:12" x14ac:dyDescent="0.3">
      <c r="A46" s="142" t="s">
        <v>292</v>
      </c>
      <c r="B46" s="142" t="s">
        <v>293</v>
      </c>
      <c r="C46" s="143">
        <v>123.73</v>
      </c>
      <c r="D46" t="s">
        <v>676</v>
      </c>
      <c r="E46" t="s">
        <v>634</v>
      </c>
      <c r="K46">
        <f>VLOOKUP(A46,расчет!$A$4:$AV$257,48,0)</f>
        <v>179.51032751073902</v>
      </c>
      <c r="L46" s="147">
        <f t="shared" si="0"/>
        <v>55.780327510739014</v>
      </c>
    </row>
    <row r="47" spans="1:12" x14ac:dyDescent="0.3">
      <c r="A47" s="142" t="s">
        <v>294</v>
      </c>
      <c r="B47" s="142" t="s">
        <v>295</v>
      </c>
      <c r="C47" s="143">
        <v>123.73</v>
      </c>
      <c r="D47" t="s">
        <v>677</v>
      </c>
      <c r="E47" t="s">
        <v>634</v>
      </c>
      <c r="K47">
        <f>VLOOKUP(A47,расчет!$A$4:$AV$257,48,0)</f>
        <v>179.51032751073902</v>
      </c>
      <c r="L47" s="147">
        <f t="shared" si="0"/>
        <v>55.780327510739014</v>
      </c>
    </row>
    <row r="48" spans="1:12" x14ac:dyDescent="0.3">
      <c r="A48" s="142" t="s">
        <v>296</v>
      </c>
      <c r="B48" s="142" t="s">
        <v>297</v>
      </c>
      <c r="C48" s="143">
        <v>123.73</v>
      </c>
      <c r="D48" t="s">
        <v>678</v>
      </c>
      <c r="E48" t="s">
        <v>634</v>
      </c>
      <c r="K48">
        <f>VLOOKUP(A48,расчет!$A$4:$AV$257,48,0)</f>
        <v>179.51032751073902</v>
      </c>
      <c r="L48" s="147">
        <f t="shared" si="0"/>
        <v>55.780327510739014</v>
      </c>
    </row>
    <row r="49" spans="1:12" x14ac:dyDescent="0.3">
      <c r="A49" s="142" t="s">
        <v>298</v>
      </c>
      <c r="B49" s="142" t="s">
        <v>299</v>
      </c>
      <c r="C49" s="143">
        <v>123.73</v>
      </c>
      <c r="D49" t="s">
        <v>679</v>
      </c>
      <c r="E49" t="s">
        <v>634</v>
      </c>
      <c r="K49">
        <f>VLOOKUP(A49,расчет!$A$4:$AV$257,48,0)</f>
        <v>179.51032751073902</v>
      </c>
      <c r="L49" s="147">
        <f t="shared" si="0"/>
        <v>55.780327510739014</v>
      </c>
    </row>
    <row r="50" spans="1:12" x14ac:dyDescent="0.3">
      <c r="A50" s="142" t="s">
        <v>300</v>
      </c>
      <c r="B50" s="142" t="s">
        <v>301</v>
      </c>
      <c r="C50" s="143">
        <v>123.73</v>
      </c>
      <c r="D50" t="s">
        <v>680</v>
      </c>
      <c r="E50" t="s">
        <v>634</v>
      </c>
      <c r="K50">
        <f>VLOOKUP(A50,расчет!$A$4:$AV$257,48,0)</f>
        <v>179.51032751073902</v>
      </c>
      <c r="L50" s="147">
        <f t="shared" si="0"/>
        <v>55.780327510739014</v>
      </c>
    </row>
    <row r="51" spans="1:12" x14ac:dyDescent="0.3">
      <c r="A51" s="142" t="s">
        <v>302</v>
      </c>
      <c r="B51" s="142" t="s">
        <v>303</v>
      </c>
      <c r="C51" s="143">
        <v>123.73</v>
      </c>
      <c r="D51" t="s">
        <v>681</v>
      </c>
      <c r="E51" t="s">
        <v>634</v>
      </c>
      <c r="K51">
        <f>VLOOKUP(A51,расчет!$A$4:$AV$257,48,0)</f>
        <v>179.51032751073902</v>
      </c>
      <c r="L51" s="147">
        <f t="shared" si="0"/>
        <v>55.780327510739014</v>
      </c>
    </row>
    <row r="52" spans="1:12" x14ac:dyDescent="0.3">
      <c r="A52" s="142" t="s">
        <v>304</v>
      </c>
      <c r="B52" s="142" t="s">
        <v>305</v>
      </c>
      <c r="C52" s="143">
        <v>123.73</v>
      </c>
      <c r="D52" t="s">
        <v>682</v>
      </c>
      <c r="E52" t="s">
        <v>634</v>
      </c>
      <c r="K52">
        <f>VLOOKUP(A52,расчет!$A$4:$AV$257,48,0)</f>
        <v>179.51032751073902</v>
      </c>
      <c r="L52" s="147">
        <f t="shared" si="0"/>
        <v>55.780327510739014</v>
      </c>
    </row>
    <row r="53" spans="1:12" x14ac:dyDescent="0.3">
      <c r="A53" s="142" t="s">
        <v>306</v>
      </c>
      <c r="B53" s="142" t="s">
        <v>307</v>
      </c>
      <c r="C53" s="143">
        <v>123.73</v>
      </c>
      <c r="D53" t="s">
        <v>683</v>
      </c>
      <c r="E53" t="s">
        <v>634</v>
      </c>
      <c r="K53">
        <f>VLOOKUP(A53,расчет!$A$4:$AV$257,48,0)</f>
        <v>179.51032751073902</v>
      </c>
      <c r="L53" s="147">
        <f t="shared" si="0"/>
        <v>55.780327510739014</v>
      </c>
    </row>
    <row r="54" spans="1:12" x14ac:dyDescent="0.3">
      <c r="A54" s="142" t="s">
        <v>308</v>
      </c>
      <c r="B54" s="142" t="s">
        <v>309</v>
      </c>
      <c r="C54" s="143">
        <v>123.73</v>
      </c>
      <c r="D54" t="s">
        <v>684</v>
      </c>
      <c r="E54" t="s">
        <v>634</v>
      </c>
      <c r="K54">
        <f>VLOOKUP(A54,расчет!$A$4:$AV$257,48,0)</f>
        <v>179.51032751073902</v>
      </c>
      <c r="L54" s="147">
        <f t="shared" si="0"/>
        <v>55.780327510739014</v>
      </c>
    </row>
    <row r="55" spans="1:12" x14ac:dyDescent="0.3">
      <c r="A55" s="142" t="s">
        <v>310</v>
      </c>
      <c r="B55" s="142" t="s">
        <v>311</v>
      </c>
      <c r="C55" s="143">
        <v>123.73</v>
      </c>
      <c r="D55" t="s">
        <v>685</v>
      </c>
      <c r="E55" t="s">
        <v>634</v>
      </c>
      <c r="K55">
        <f>VLOOKUP(A55,расчет!$A$4:$AV$257,48,0)</f>
        <v>179.51032751073902</v>
      </c>
      <c r="L55" s="147">
        <f t="shared" si="0"/>
        <v>55.780327510739014</v>
      </c>
    </row>
    <row r="56" spans="1:12" x14ac:dyDescent="0.3">
      <c r="A56" s="142" t="s">
        <v>312</v>
      </c>
      <c r="B56" s="142" t="s">
        <v>313</v>
      </c>
      <c r="C56" s="143">
        <v>123.73</v>
      </c>
      <c r="D56" t="s">
        <v>686</v>
      </c>
      <c r="E56" t="s">
        <v>634</v>
      </c>
      <c r="K56">
        <f>VLOOKUP(A56,расчет!$A$4:$AV$257,48,0)</f>
        <v>179.51032751073902</v>
      </c>
      <c r="L56" s="147">
        <f t="shared" si="0"/>
        <v>55.780327510739014</v>
      </c>
    </row>
    <row r="57" spans="1:12" x14ac:dyDescent="0.3">
      <c r="A57" s="142" t="s">
        <v>314</v>
      </c>
      <c r="B57" s="142" t="s">
        <v>315</v>
      </c>
      <c r="C57" s="143">
        <v>123.73</v>
      </c>
      <c r="D57" t="s">
        <v>687</v>
      </c>
      <c r="E57" t="s">
        <v>634</v>
      </c>
      <c r="K57">
        <f>VLOOKUP(A57,расчет!$A$4:$AV$257,48,0)</f>
        <v>179.51032751073902</v>
      </c>
      <c r="L57" s="147">
        <f t="shared" si="0"/>
        <v>55.780327510739014</v>
      </c>
    </row>
    <row r="58" spans="1:12" x14ac:dyDescent="0.3">
      <c r="A58" s="142" t="s">
        <v>316</v>
      </c>
      <c r="B58" s="142" t="s">
        <v>317</v>
      </c>
      <c r="C58" s="143">
        <v>123.73</v>
      </c>
      <c r="D58" t="s">
        <v>688</v>
      </c>
      <c r="E58" t="s">
        <v>634</v>
      </c>
      <c r="K58">
        <f>VLOOKUP(A58,расчет!$A$4:$AV$257,48,0)</f>
        <v>179.51032751073902</v>
      </c>
      <c r="L58" s="147">
        <f t="shared" si="0"/>
        <v>55.780327510739014</v>
      </c>
    </row>
    <row r="59" spans="1:12" x14ac:dyDescent="0.3">
      <c r="A59" s="142" t="s">
        <v>318</v>
      </c>
      <c r="B59" s="142" t="s">
        <v>319</v>
      </c>
      <c r="C59" s="143">
        <v>123.73</v>
      </c>
      <c r="D59" t="s">
        <v>689</v>
      </c>
      <c r="E59" t="s">
        <v>634</v>
      </c>
      <c r="K59">
        <f>VLOOKUP(A59,расчет!$A$4:$AV$257,48,0)</f>
        <v>179.51032751073902</v>
      </c>
      <c r="L59" s="147">
        <f t="shared" si="0"/>
        <v>55.780327510739014</v>
      </c>
    </row>
    <row r="60" spans="1:12" x14ac:dyDescent="0.3">
      <c r="A60" s="142" t="s">
        <v>320</v>
      </c>
      <c r="B60" s="142" t="s">
        <v>321</v>
      </c>
      <c r="C60" s="143">
        <v>123.73</v>
      </c>
      <c r="D60" t="s">
        <v>690</v>
      </c>
      <c r="E60" t="s">
        <v>634</v>
      </c>
      <c r="K60">
        <f>VLOOKUP(A60,расчет!$A$4:$AV$257,48,0)</f>
        <v>179.51032751073902</v>
      </c>
      <c r="L60" s="147">
        <f t="shared" si="0"/>
        <v>55.780327510739014</v>
      </c>
    </row>
    <row r="61" spans="1:12" x14ac:dyDescent="0.3">
      <c r="A61" s="142" t="s">
        <v>322</v>
      </c>
      <c r="B61" s="142" t="s">
        <v>323</v>
      </c>
      <c r="C61" s="143">
        <v>123.73</v>
      </c>
      <c r="D61" t="s">
        <v>691</v>
      </c>
      <c r="E61" t="s">
        <v>634</v>
      </c>
      <c r="K61">
        <f>VLOOKUP(A61,расчет!$A$4:$AV$257,48,0)</f>
        <v>179.51032751073902</v>
      </c>
      <c r="L61" s="147">
        <f t="shared" si="0"/>
        <v>55.780327510739014</v>
      </c>
    </row>
    <row r="62" spans="1:12" x14ac:dyDescent="0.3">
      <c r="A62" s="142" t="s">
        <v>324</v>
      </c>
      <c r="B62" s="142" t="s">
        <v>325</v>
      </c>
      <c r="C62" s="143">
        <v>123.73</v>
      </c>
      <c r="D62" t="s">
        <v>692</v>
      </c>
      <c r="E62" t="s">
        <v>634</v>
      </c>
      <c r="K62">
        <f>VLOOKUP(A62,расчет!$A$4:$AV$257,48,0)</f>
        <v>179.51032751073902</v>
      </c>
      <c r="L62" s="147">
        <f t="shared" si="0"/>
        <v>55.780327510739014</v>
      </c>
    </row>
    <row r="63" spans="1:12" x14ac:dyDescent="0.3">
      <c r="A63" s="142" t="s">
        <v>326</v>
      </c>
      <c r="B63" s="142" t="s">
        <v>327</v>
      </c>
      <c r="C63" s="143">
        <v>123.73</v>
      </c>
      <c r="D63" t="s">
        <v>693</v>
      </c>
      <c r="E63" t="s">
        <v>634</v>
      </c>
      <c r="K63">
        <f>VLOOKUP(A63,расчет!$A$4:$AV$257,48,0)</f>
        <v>179.51032751073902</v>
      </c>
      <c r="L63" s="147">
        <f t="shared" si="0"/>
        <v>55.780327510739014</v>
      </c>
    </row>
    <row r="64" spans="1:12" x14ac:dyDescent="0.3">
      <c r="A64" s="142" t="s">
        <v>328</v>
      </c>
      <c r="B64" s="142" t="s">
        <v>329</v>
      </c>
      <c r="C64" s="143">
        <v>123.73</v>
      </c>
      <c r="D64" t="s">
        <v>694</v>
      </c>
      <c r="E64" t="s">
        <v>634</v>
      </c>
      <c r="K64">
        <f>VLOOKUP(A64,расчет!$A$4:$AV$257,48,0)</f>
        <v>179.51032751073902</v>
      </c>
      <c r="L64" s="147">
        <f t="shared" si="0"/>
        <v>55.780327510739014</v>
      </c>
    </row>
    <row r="65" spans="1:12" x14ac:dyDescent="0.3">
      <c r="A65" s="142" t="s">
        <v>330</v>
      </c>
      <c r="B65" s="142" t="s">
        <v>331</v>
      </c>
      <c r="C65" s="143">
        <v>123.73</v>
      </c>
      <c r="D65" t="s">
        <v>695</v>
      </c>
      <c r="E65" t="s">
        <v>634</v>
      </c>
      <c r="K65">
        <f>VLOOKUP(A65,расчет!$A$4:$AV$257,48,0)</f>
        <v>179.51032751073902</v>
      </c>
      <c r="L65" s="147">
        <f t="shared" si="0"/>
        <v>55.780327510739014</v>
      </c>
    </row>
    <row r="66" spans="1:12" x14ac:dyDescent="0.3">
      <c r="A66" s="142" t="s">
        <v>332</v>
      </c>
      <c r="B66" s="142" t="s">
        <v>333</v>
      </c>
      <c r="C66" s="143">
        <v>123.73</v>
      </c>
      <c r="D66" t="s">
        <v>696</v>
      </c>
      <c r="E66" t="s">
        <v>634</v>
      </c>
      <c r="K66">
        <f>VLOOKUP(A66,расчет!$A$4:$AV$257,48,0)</f>
        <v>179.51032751073902</v>
      </c>
      <c r="L66" s="147">
        <f t="shared" si="0"/>
        <v>55.780327510739014</v>
      </c>
    </row>
    <row r="67" spans="1:12" x14ac:dyDescent="0.3">
      <c r="A67" s="142" t="s">
        <v>334</v>
      </c>
      <c r="B67" s="142" t="s">
        <v>335</v>
      </c>
      <c r="C67" s="143">
        <v>123.73</v>
      </c>
      <c r="D67" t="s">
        <v>697</v>
      </c>
      <c r="E67" t="s">
        <v>634</v>
      </c>
      <c r="K67">
        <f>VLOOKUP(A67,расчет!$A$4:$AV$257,48,0)</f>
        <v>179.51032751073902</v>
      </c>
      <c r="L67" s="147">
        <f t="shared" si="0"/>
        <v>55.780327510739014</v>
      </c>
    </row>
    <row r="68" spans="1:12" x14ac:dyDescent="0.3">
      <c r="A68" s="142" t="s">
        <v>336</v>
      </c>
      <c r="B68" s="142" t="s">
        <v>337</v>
      </c>
      <c r="C68" s="143">
        <v>123.73</v>
      </c>
      <c r="D68" t="s">
        <v>698</v>
      </c>
      <c r="E68" t="s">
        <v>634</v>
      </c>
      <c r="K68">
        <f>VLOOKUP(A68,расчет!$A$4:$AV$257,48,0)</f>
        <v>179.51032751073902</v>
      </c>
      <c r="L68" s="147">
        <f t="shared" si="0"/>
        <v>55.780327510739014</v>
      </c>
    </row>
    <row r="69" spans="1:12" x14ac:dyDescent="0.3">
      <c r="A69" s="142" t="s">
        <v>338</v>
      </c>
      <c r="B69" s="142" t="s">
        <v>339</v>
      </c>
      <c r="C69" s="143">
        <v>123.73</v>
      </c>
      <c r="D69" t="s">
        <v>699</v>
      </c>
      <c r="E69" t="s">
        <v>634</v>
      </c>
      <c r="K69">
        <f>VLOOKUP(A69,расчет!$A$4:$AV$257,48,0)</f>
        <v>179.51032751073902</v>
      </c>
      <c r="L69" s="147">
        <f t="shared" ref="L69:L132" si="1">K69-C69</f>
        <v>55.780327510739014</v>
      </c>
    </row>
    <row r="70" spans="1:12" x14ac:dyDescent="0.3">
      <c r="A70" s="142" t="s">
        <v>340</v>
      </c>
      <c r="B70" s="142" t="s">
        <v>341</v>
      </c>
      <c r="C70" s="143">
        <v>123.73</v>
      </c>
      <c r="D70" t="s">
        <v>700</v>
      </c>
      <c r="E70" t="s">
        <v>634</v>
      </c>
      <c r="K70">
        <f>VLOOKUP(A70,расчет!$A$4:$AV$257,48,0)</f>
        <v>179.51032751073902</v>
      </c>
      <c r="L70" s="147">
        <f t="shared" si="1"/>
        <v>55.780327510739014</v>
      </c>
    </row>
    <row r="71" spans="1:12" x14ac:dyDescent="0.3">
      <c r="A71" s="142" t="s">
        <v>342</v>
      </c>
      <c r="B71" s="142" t="s">
        <v>343</v>
      </c>
      <c r="C71" s="143">
        <v>123.73</v>
      </c>
      <c r="D71" t="s">
        <v>701</v>
      </c>
      <c r="E71" t="s">
        <v>634</v>
      </c>
      <c r="K71">
        <f>VLOOKUP(A71,расчет!$A$4:$AV$257,48,0)</f>
        <v>179.51032751073902</v>
      </c>
      <c r="L71" s="147">
        <f t="shared" si="1"/>
        <v>55.780327510739014</v>
      </c>
    </row>
    <row r="72" spans="1:12" x14ac:dyDescent="0.3">
      <c r="A72" s="142" t="s">
        <v>344</v>
      </c>
      <c r="B72" s="142" t="s">
        <v>345</v>
      </c>
      <c r="C72" s="143">
        <v>123.73</v>
      </c>
      <c r="D72" t="s">
        <v>702</v>
      </c>
      <c r="E72" t="s">
        <v>634</v>
      </c>
      <c r="K72">
        <f>VLOOKUP(A72,расчет!$A$4:$AV$257,48,0)</f>
        <v>179.51032751073902</v>
      </c>
      <c r="L72" s="147">
        <f t="shared" si="1"/>
        <v>55.780327510739014</v>
      </c>
    </row>
    <row r="73" spans="1:12" x14ac:dyDescent="0.3">
      <c r="A73" s="142" t="s">
        <v>346</v>
      </c>
      <c r="B73" s="142" t="s">
        <v>347</v>
      </c>
      <c r="C73" s="143">
        <v>123.73</v>
      </c>
      <c r="D73" t="s">
        <v>703</v>
      </c>
      <c r="E73" t="s">
        <v>634</v>
      </c>
      <c r="K73">
        <f>VLOOKUP(A73,расчет!$A$4:$AV$257,48,0)</f>
        <v>179.51032751073902</v>
      </c>
      <c r="L73" s="147">
        <f t="shared" si="1"/>
        <v>55.780327510739014</v>
      </c>
    </row>
    <row r="74" spans="1:12" x14ac:dyDescent="0.3">
      <c r="A74" s="142" t="s">
        <v>348</v>
      </c>
      <c r="B74" s="142" t="s">
        <v>349</v>
      </c>
      <c r="C74" s="143">
        <v>123.73</v>
      </c>
      <c r="D74" t="s">
        <v>704</v>
      </c>
      <c r="E74" t="s">
        <v>634</v>
      </c>
      <c r="K74">
        <f>VLOOKUP(A74,расчет!$A$4:$AV$257,48,0)</f>
        <v>179.51032751073902</v>
      </c>
      <c r="L74" s="147">
        <f t="shared" si="1"/>
        <v>55.780327510739014</v>
      </c>
    </row>
    <row r="75" spans="1:12" x14ac:dyDescent="0.3">
      <c r="A75" s="142" t="s">
        <v>350</v>
      </c>
      <c r="B75" s="142" t="s">
        <v>351</v>
      </c>
      <c r="C75" s="143">
        <v>123.73</v>
      </c>
      <c r="D75" t="s">
        <v>705</v>
      </c>
      <c r="E75" t="s">
        <v>634</v>
      </c>
      <c r="K75">
        <f>VLOOKUP(A75,расчет!$A$4:$AV$257,48,0)</f>
        <v>179.51032751073902</v>
      </c>
      <c r="L75" s="147">
        <f t="shared" si="1"/>
        <v>55.780327510739014</v>
      </c>
    </row>
    <row r="76" spans="1:12" x14ac:dyDescent="0.3">
      <c r="A76" s="142" t="s">
        <v>352</v>
      </c>
      <c r="B76" s="142" t="s">
        <v>353</v>
      </c>
      <c r="C76" s="143">
        <v>123.73</v>
      </c>
      <c r="D76" t="s">
        <v>706</v>
      </c>
      <c r="E76" t="s">
        <v>634</v>
      </c>
      <c r="K76">
        <f>VLOOKUP(A76,расчет!$A$4:$AV$257,48,0)</f>
        <v>179.51032751073902</v>
      </c>
      <c r="L76" s="147">
        <f t="shared" si="1"/>
        <v>55.780327510739014</v>
      </c>
    </row>
    <row r="77" spans="1:12" x14ac:dyDescent="0.3">
      <c r="A77" s="142" t="s">
        <v>355</v>
      </c>
      <c r="B77" s="142" t="s">
        <v>354</v>
      </c>
      <c r="C77" s="143">
        <v>123.73</v>
      </c>
      <c r="D77" t="s">
        <v>707</v>
      </c>
      <c r="E77" t="s">
        <v>634</v>
      </c>
      <c r="K77">
        <f>VLOOKUP(A77,расчет!$A$4:$AV$257,48,0)</f>
        <v>179.51032751073902</v>
      </c>
      <c r="L77" s="147">
        <f t="shared" si="1"/>
        <v>55.780327510739014</v>
      </c>
    </row>
    <row r="78" spans="1:12" x14ac:dyDescent="0.3">
      <c r="A78" s="142" t="s">
        <v>357</v>
      </c>
      <c r="B78" s="142" t="s">
        <v>356</v>
      </c>
      <c r="C78" s="143">
        <v>123.73</v>
      </c>
      <c r="D78" t="s">
        <v>708</v>
      </c>
      <c r="E78" t="s">
        <v>634</v>
      </c>
      <c r="K78">
        <f>VLOOKUP(A78,расчет!$A$4:$AV$257,48,0)</f>
        <v>179.51032751073902</v>
      </c>
      <c r="L78" s="147">
        <f t="shared" si="1"/>
        <v>55.780327510739014</v>
      </c>
    </row>
    <row r="79" spans="1:12" x14ac:dyDescent="0.3">
      <c r="A79" s="142" t="s">
        <v>358</v>
      </c>
      <c r="B79" s="142" t="s">
        <v>359</v>
      </c>
      <c r="C79" s="143">
        <v>123.73</v>
      </c>
      <c r="D79" t="s">
        <v>709</v>
      </c>
      <c r="E79" t="s">
        <v>634</v>
      </c>
      <c r="K79">
        <f>VLOOKUP(A79,расчет!$A$4:$AV$257,48,0)</f>
        <v>179.51032751073902</v>
      </c>
      <c r="L79" s="147">
        <f t="shared" si="1"/>
        <v>55.780327510739014</v>
      </c>
    </row>
    <row r="80" spans="1:12" x14ac:dyDescent="0.3">
      <c r="A80" s="142" t="s">
        <v>360</v>
      </c>
      <c r="B80" s="142" t="s">
        <v>361</v>
      </c>
      <c r="C80" s="143">
        <v>123.73</v>
      </c>
      <c r="D80" t="s">
        <v>710</v>
      </c>
      <c r="E80" t="s">
        <v>634</v>
      </c>
      <c r="K80">
        <f>VLOOKUP(A80,расчет!$A$4:$AV$257,48,0)</f>
        <v>179.51032751073902</v>
      </c>
      <c r="L80" s="147">
        <f t="shared" si="1"/>
        <v>55.780327510739014</v>
      </c>
    </row>
    <row r="81" spans="1:12" x14ac:dyDescent="0.3">
      <c r="A81" s="142" t="s">
        <v>362</v>
      </c>
      <c r="B81" s="142" t="s">
        <v>363</v>
      </c>
      <c r="C81" s="143">
        <v>123.73</v>
      </c>
      <c r="D81" t="s">
        <v>711</v>
      </c>
      <c r="E81" t="s">
        <v>634</v>
      </c>
      <c r="K81">
        <f>VLOOKUP(A81,расчет!$A$4:$AV$257,48,0)</f>
        <v>179.51032751073902</v>
      </c>
      <c r="L81" s="147">
        <f t="shared" si="1"/>
        <v>55.780327510739014</v>
      </c>
    </row>
    <row r="82" spans="1:12" x14ac:dyDescent="0.3">
      <c r="A82" s="142" t="s">
        <v>364</v>
      </c>
      <c r="B82" s="142" t="s">
        <v>365</v>
      </c>
      <c r="C82" s="143">
        <v>123.73</v>
      </c>
      <c r="D82" t="s">
        <v>712</v>
      </c>
      <c r="E82" t="s">
        <v>634</v>
      </c>
      <c r="K82">
        <f>VLOOKUP(A82,расчет!$A$4:$AV$257,48,0)</f>
        <v>179.51032751073902</v>
      </c>
      <c r="L82" s="147">
        <f t="shared" si="1"/>
        <v>55.780327510739014</v>
      </c>
    </row>
    <row r="83" spans="1:12" x14ac:dyDescent="0.3">
      <c r="A83" s="142" t="s">
        <v>366</v>
      </c>
      <c r="B83" s="142" t="s">
        <v>367</v>
      </c>
      <c r="C83" s="143">
        <v>123.73</v>
      </c>
      <c r="D83" t="s">
        <v>713</v>
      </c>
      <c r="E83" t="s">
        <v>634</v>
      </c>
      <c r="K83">
        <f>VLOOKUP(A83,расчет!$A$4:$AV$257,48,0)</f>
        <v>179.51032751073902</v>
      </c>
      <c r="L83" s="147">
        <f t="shared" si="1"/>
        <v>55.780327510739014</v>
      </c>
    </row>
    <row r="84" spans="1:12" x14ac:dyDescent="0.3">
      <c r="A84" s="142" t="s">
        <v>368</v>
      </c>
      <c r="B84" s="142" t="s">
        <v>369</v>
      </c>
      <c r="C84" s="143">
        <v>123.73</v>
      </c>
      <c r="D84" t="s">
        <v>714</v>
      </c>
      <c r="E84" t="s">
        <v>634</v>
      </c>
      <c r="K84">
        <f>VLOOKUP(A84,расчет!$A$4:$AV$257,48,0)</f>
        <v>179.51032751073902</v>
      </c>
      <c r="L84" s="147">
        <f t="shared" si="1"/>
        <v>55.780327510739014</v>
      </c>
    </row>
    <row r="85" spans="1:12" x14ac:dyDescent="0.3">
      <c r="A85" s="142" t="s">
        <v>370</v>
      </c>
      <c r="B85" s="142" t="s">
        <v>371</v>
      </c>
      <c r="C85" s="143">
        <v>123.73</v>
      </c>
      <c r="D85" t="s">
        <v>715</v>
      </c>
      <c r="E85" t="s">
        <v>634</v>
      </c>
      <c r="K85">
        <f>VLOOKUP(A85,расчет!$A$4:$AV$257,48,0)</f>
        <v>179.51032751073902</v>
      </c>
      <c r="L85" s="147">
        <f t="shared" si="1"/>
        <v>55.780327510739014</v>
      </c>
    </row>
    <row r="86" spans="1:12" x14ac:dyDescent="0.3">
      <c r="A86" s="142" t="s">
        <v>372</v>
      </c>
      <c r="B86" s="142" t="s">
        <v>373</v>
      </c>
      <c r="C86" s="143">
        <v>123.73</v>
      </c>
      <c r="D86" t="s">
        <v>716</v>
      </c>
      <c r="E86" t="s">
        <v>634</v>
      </c>
      <c r="K86">
        <f>VLOOKUP(A86,расчет!$A$4:$AV$257,48,0)</f>
        <v>179.51032751073902</v>
      </c>
      <c r="L86" s="147">
        <f t="shared" si="1"/>
        <v>55.780327510739014</v>
      </c>
    </row>
    <row r="87" spans="1:12" x14ac:dyDescent="0.3">
      <c r="A87" s="142" t="s">
        <v>374</v>
      </c>
      <c r="B87" s="142" t="s">
        <v>375</v>
      </c>
      <c r="C87" s="143">
        <v>123.73</v>
      </c>
      <c r="D87" t="s">
        <v>717</v>
      </c>
      <c r="E87" t="s">
        <v>634</v>
      </c>
      <c r="K87">
        <f>VLOOKUP(A87,расчет!$A$4:$AV$257,48,0)</f>
        <v>179.51032751073902</v>
      </c>
      <c r="L87" s="147">
        <f t="shared" si="1"/>
        <v>55.780327510739014</v>
      </c>
    </row>
    <row r="88" spans="1:12" x14ac:dyDescent="0.3">
      <c r="A88" s="142" t="s">
        <v>376</v>
      </c>
      <c r="B88" s="142" t="s">
        <v>377</v>
      </c>
      <c r="C88" s="143">
        <v>123.73</v>
      </c>
      <c r="D88" t="s">
        <v>718</v>
      </c>
      <c r="E88" t="s">
        <v>634</v>
      </c>
      <c r="K88">
        <f>VLOOKUP(A88,расчет!$A$4:$AV$257,48,0)</f>
        <v>179.51032751073902</v>
      </c>
      <c r="L88" s="147">
        <f t="shared" si="1"/>
        <v>55.780327510739014</v>
      </c>
    </row>
    <row r="89" spans="1:12" x14ac:dyDescent="0.3">
      <c r="A89" s="142" t="s">
        <v>378</v>
      </c>
      <c r="B89" s="142" t="s">
        <v>379</v>
      </c>
      <c r="C89" s="143">
        <v>123.73</v>
      </c>
      <c r="D89" t="s">
        <v>719</v>
      </c>
      <c r="E89" t="s">
        <v>634</v>
      </c>
      <c r="K89">
        <f>VLOOKUP(A89,расчет!$A$4:$AV$257,48,0)</f>
        <v>179.51032751073902</v>
      </c>
      <c r="L89" s="147">
        <f t="shared" si="1"/>
        <v>55.780327510739014</v>
      </c>
    </row>
    <row r="90" spans="1:12" x14ac:dyDescent="0.3">
      <c r="A90" s="142" t="s">
        <v>380</v>
      </c>
      <c r="B90" s="142" t="s">
        <v>381</v>
      </c>
      <c r="C90" s="143">
        <v>123.73</v>
      </c>
      <c r="D90" t="s">
        <v>720</v>
      </c>
      <c r="E90" t="s">
        <v>634</v>
      </c>
      <c r="K90">
        <f>VLOOKUP(A90,расчет!$A$4:$AV$257,48,0)</f>
        <v>179.51032751073902</v>
      </c>
      <c r="L90" s="147">
        <f t="shared" si="1"/>
        <v>55.780327510739014</v>
      </c>
    </row>
    <row r="91" spans="1:12" x14ac:dyDescent="0.3">
      <c r="A91" s="142" t="s">
        <v>382</v>
      </c>
      <c r="B91" s="142" t="s">
        <v>383</v>
      </c>
      <c r="C91" s="143">
        <v>123.73</v>
      </c>
      <c r="D91" t="s">
        <v>721</v>
      </c>
      <c r="E91" t="s">
        <v>634</v>
      </c>
      <c r="K91">
        <f>VLOOKUP(A91,расчет!$A$4:$AV$257,48,0)</f>
        <v>179.51032751073902</v>
      </c>
      <c r="L91" s="147">
        <f t="shared" si="1"/>
        <v>55.780327510739014</v>
      </c>
    </row>
    <row r="92" spans="1:12" x14ac:dyDescent="0.3">
      <c r="A92" s="142" t="s">
        <v>384</v>
      </c>
      <c r="B92" s="142" t="s">
        <v>385</v>
      </c>
      <c r="C92" s="143">
        <v>123.73</v>
      </c>
      <c r="D92" t="s">
        <v>722</v>
      </c>
      <c r="E92" t="s">
        <v>634</v>
      </c>
      <c r="K92">
        <f>VLOOKUP(A92,расчет!$A$4:$AV$257,48,0)</f>
        <v>179.51032751073902</v>
      </c>
      <c r="L92" s="147">
        <f t="shared" si="1"/>
        <v>55.780327510739014</v>
      </c>
    </row>
    <row r="93" spans="1:12" x14ac:dyDescent="0.3">
      <c r="A93" s="142" t="s">
        <v>386</v>
      </c>
      <c r="B93" s="142" t="s">
        <v>387</v>
      </c>
      <c r="C93" s="143">
        <v>123.73</v>
      </c>
      <c r="D93" t="s">
        <v>723</v>
      </c>
      <c r="E93" t="s">
        <v>634</v>
      </c>
      <c r="K93">
        <f>VLOOKUP(A93,расчет!$A$4:$AV$257,48,0)</f>
        <v>179.51032751073902</v>
      </c>
      <c r="L93" s="147">
        <f t="shared" si="1"/>
        <v>55.780327510739014</v>
      </c>
    </row>
    <row r="94" spans="1:12" x14ac:dyDescent="0.3">
      <c r="A94" s="142" t="s">
        <v>388</v>
      </c>
      <c r="B94" s="142" t="s">
        <v>389</v>
      </c>
      <c r="C94" s="143">
        <v>123.73</v>
      </c>
      <c r="D94" t="s">
        <v>724</v>
      </c>
      <c r="E94" t="s">
        <v>634</v>
      </c>
      <c r="K94">
        <f>VLOOKUP(A94,расчет!$A$4:$AV$257,48,0)</f>
        <v>179.51032751073902</v>
      </c>
      <c r="L94" s="147">
        <f t="shared" si="1"/>
        <v>55.780327510739014</v>
      </c>
    </row>
    <row r="95" spans="1:12" x14ac:dyDescent="0.3">
      <c r="A95" s="142" t="s">
        <v>390</v>
      </c>
      <c r="B95" s="142" t="s">
        <v>391</v>
      </c>
      <c r="C95" s="143">
        <v>123.73</v>
      </c>
      <c r="D95" t="s">
        <v>725</v>
      </c>
      <c r="E95" t="s">
        <v>634</v>
      </c>
      <c r="K95">
        <f>VLOOKUP(A95,расчет!$A$4:$AV$257,48,0)</f>
        <v>179.51032751073902</v>
      </c>
      <c r="L95" s="147">
        <f t="shared" si="1"/>
        <v>55.780327510739014</v>
      </c>
    </row>
    <row r="96" spans="1:12" x14ac:dyDescent="0.3">
      <c r="A96" s="142" t="s">
        <v>392</v>
      </c>
      <c r="B96" s="142" t="s">
        <v>393</v>
      </c>
      <c r="C96" s="143">
        <v>123.73</v>
      </c>
      <c r="D96" t="s">
        <v>726</v>
      </c>
      <c r="E96" t="s">
        <v>634</v>
      </c>
      <c r="K96">
        <f>VLOOKUP(A96,расчет!$A$4:$AV$257,48,0)</f>
        <v>179.51032751073902</v>
      </c>
      <c r="L96" s="147">
        <f t="shared" si="1"/>
        <v>55.780327510739014</v>
      </c>
    </row>
    <row r="97" spans="1:12" x14ac:dyDescent="0.3">
      <c r="A97" s="142" t="s">
        <v>394</v>
      </c>
      <c r="B97" s="142" t="s">
        <v>395</v>
      </c>
      <c r="C97" s="143">
        <v>123.73</v>
      </c>
      <c r="D97" t="s">
        <v>727</v>
      </c>
      <c r="E97" t="s">
        <v>634</v>
      </c>
      <c r="K97">
        <f>VLOOKUP(A97,расчет!$A$4:$AV$257,48,0)</f>
        <v>179.51032751073902</v>
      </c>
      <c r="L97" s="147">
        <f t="shared" si="1"/>
        <v>55.780327510739014</v>
      </c>
    </row>
    <row r="98" spans="1:12" x14ac:dyDescent="0.3">
      <c r="A98" s="142" t="s">
        <v>396</v>
      </c>
      <c r="B98" s="142" t="s">
        <v>397</v>
      </c>
      <c r="C98" s="143">
        <v>123.73</v>
      </c>
      <c r="D98" t="s">
        <v>728</v>
      </c>
      <c r="E98" t="s">
        <v>634</v>
      </c>
      <c r="K98">
        <f>VLOOKUP(A98,расчет!$A$4:$AV$257,48,0)</f>
        <v>179.51032751073902</v>
      </c>
      <c r="L98" s="147">
        <f t="shared" si="1"/>
        <v>55.780327510739014</v>
      </c>
    </row>
    <row r="99" spans="1:12" x14ac:dyDescent="0.3">
      <c r="A99" s="142" t="s">
        <v>398</v>
      </c>
      <c r="B99" s="142" t="s">
        <v>399</v>
      </c>
      <c r="C99" s="143">
        <v>31.63</v>
      </c>
      <c r="D99" t="s">
        <v>729</v>
      </c>
      <c r="E99" t="s">
        <v>634</v>
      </c>
      <c r="K99">
        <f>VLOOKUP(A99,расчет!$A$4:$AV$257,48,0)</f>
        <v>45.889858160640046</v>
      </c>
      <c r="L99" s="147">
        <f t="shared" si="1"/>
        <v>14.259858160640047</v>
      </c>
    </row>
    <row r="100" spans="1:12" x14ac:dyDescent="0.3">
      <c r="A100" s="142" t="s">
        <v>400</v>
      </c>
      <c r="B100" s="142" t="s">
        <v>401</v>
      </c>
      <c r="C100" s="143">
        <v>31.63</v>
      </c>
      <c r="D100" t="s">
        <v>730</v>
      </c>
      <c r="E100" t="s">
        <v>634</v>
      </c>
      <c r="K100">
        <f>VLOOKUP(A100,расчет!$A$4:$AV$257,48,0)</f>
        <v>45.889858160640046</v>
      </c>
      <c r="L100" s="147">
        <f t="shared" si="1"/>
        <v>14.259858160640047</v>
      </c>
    </row>
    <row r="101" spans="1:12" x14ac:dyDescent="0.3">
      <c r="A101" s="142" t="s">
        <v>402</v>
      </c>
      <c r="B101" s="142" t="s">
        <v>403</v>
      </c>
      <c r="C101" s="143">
        <v>31.63</v>
      </c>
      <c r="D101" t="s">
        <v>731</v>
      </c>
      <c r="E101" t="s">
        <v>634</v>
      </c>
      <c r="K101">
        <f>VLOOKUP(A101,расчет!$A$4:$AV$257,48,0)</f>
        <v>45.889858160640046</v>
      </c>
      <c r="L101" s="147">
        <f t="shared" si="1"/>
        <v>14.259858160640047</v>
      </c>
    </row>
    <row r="102" spans="1:12" x14ac:dyDescent="0.3">
      <c r="A102" s="142" t="s">
        <v>404</v>
      </c>
      <c r="B102" s="142" t="s">
        <v>405</v>
      </c>
      <c r="C102" s="143">
        <v>31.63</v>
      </c>
      <c r="D102" t="s">
        <v>732</v>
      </c>
      <c r="E102" t="s">
        <v>634</v>
      </c>
      <c r="K102">
        <f>VLOOKUP(A102,расчет!$A$4:$AV$257,48,0)</f>
        <v>45.889858160640046</v>
      </c>
      <c r="L102" s="147">
        <f t="shared" si="1"/>
        <v>14.259858160640047</v>
      </c>
    </row>
    <row r="103" spans="1:12" x14ac:dyDescent="0.3">
      <c r="A103" s="142" t="s">
        <v>406</v>
      </c>
      <c r="B103" s="142" t="s">
        <v>407</v>
      </c>
      <c r="C103" s="143">
        <v>48.38</v>
      </c>
      <c r="D103" t="s">
        <v>733</v>
      </c>
      <c r="E103" t="s">
        <v>634</v>
      </c>
      <c r="K103">
        <f>VLOOKUP(A103,расчет!$A$4:$AV$257,48,0)</f>
        <v>70.184488951567133</v>
      </c>
      <c r="L103" s="147">
        <f t="shared" si="1"/>
        <v>21.80448895156713</v>
      </c>
    </row>
    <row r="104" spans="1:12" x14ac:dyDescent="0.3">
      <c r="A104" s="142" t="s">
        <v>408</v>
      </c>
      <c r="B104" s="142" t="s">
        <v>409</v>
      </c>
      <c r="C104" s="143">
        <v>26.05</v>
      </c>
      <c r="D104" t="s">
        <v>734</v>
      </c>
      <c r="E104" t="s">
        <v>634</v>
      </c>
      <c r="K104">
        <f>VLOOKUP(A104,расчет!$A$4:$AV$257,48,0)</f>
        <v>37.791647896997681</v>
      </c>
      <c r="L104" s="147">
        <f t="shared" si="1"/>
        <v>11.74164789699768</v>
      </c>
    </row>
    <row r="105" spans="1:12" x14ac:dyDescent="0.3">
      <c r="A105" s="142" t="s">
        <v>410</v>
      </c>
      <c r="B105" s="142" t="s">
        <v>411</v>
      </c>
      <c r="C105" s="143">
        <v>25.12</v>
      </c>
      <c r="D105" t="s">
        <v>735</v>
      </c>
      <c r="E105" t="s">
        <v>634</v>
      </c>
      <c r="K105">
        <f>VLOOKUP(A105,расчет!$A$4:$AV$257,48,0)</f>
        <v>36.441946186390631</v>
      </c>
      <c r="L105" s="147">
        <f t="shared" si="1"/>
        <v>11.32194618639063</v>
      </c>
    </row>
    <row r="106" spans="1:12" x14ac:dyDescent="0.3">
      <c r="A106" s="142" t="s">
        <v>412</v>
      </c>
      <c r="B106" s="142" t="s">
        <v>413</v>
      </c>
      <c r="C106" s="143">
        <v>25.12</v>
      </c>
      <c r="D106" t="s">
        <v>736</v>
      </c>
      <c r="E106" t="s">
        <v>634</v>
      </c>
      <c r="K106">
        <f>VLOOKUP(A106,расчет!$A$4:$AV$257,48,0)</f>
        <v>36.441946186390631</v>
      </c>
      <c r="L106" s="147">
        <f t="shared" si="1"/>
        <v>11.32194618639063</v>
      </c>
    </row>
    <row r="107" spans="1:12" x14ac:dyDescent="0.3">
      <c r="A107" s="142" t="s">
        <v>414</v>
      </c>
      <c r="B107" s="142" t="s">
        <v>415</v>
      </c>
      <c r="C107" s="143">
        <v>24.19</v>
      </c>
      <c r="D107" t="s">
        <v>737</v>
      </c>
      <c r="E107" t="s">
        <v>634</v>
      </c>
      <c r="K107">
        <f>VLOOKUP(A107,расчет!$A$4:$AV$257,48,0)</f>
        <v>35.092244475783566</v>
      </c>
      <c r="L107" s="147">
        <f t="shared" si="1"/>
        <v>10.902244475783565</v>
      </c>
    </row>
    <row r="108" spans="1:12" x14ac:dyDescent="0.3">
      <c r="A108" s="142" t="s">
        <v>416</v>
      </c>
      <c r="B108" s="142" t="s">
        <v>417</v>
      </c>
      <c r="C108" s="143">
        <v>20.47</v>
      </c>
      <c r="D108" t="s">
        <v>738</v>
      </c>
      <c r="E108" t="s">
        <v>634</v>
      </c>
      <c r="K108">
        <f>VLOOKUP(A108,расчет!$A$4:$AV$257,48,0)</f>
        <v>29.693437633355327</v>
      </c>
      <c r="L108" s="147">
        <f t="shared" si="1"/>
        <v>9.2234376333553278</v>
      </c>
    </row>
    <row r="109" spans="1:12" x14ac:dyDescent="0.3">
      <c r="A109" s="142" t="s">
        <v>418</v>
      </c>
      <c r="B109" s="142" t="s">
        <v>419</v>
      </c>
      <c r="C109" s="143">
        <v>48.38</v>
      </c>
      <c r="D109" t="s">
        <v>739</v>
      </c>
      <c r="E109" t="s">
        <v>634</v>
      </c>
      <c r="K109">
        <f>VLOOKUP(A109,расчет!$A$4:$AV$257,48,0)</f>
        <v>70.184488951567133</v>
      </c>
      <c r="L109" s="147">
        <f t="shared" si="1"/>
        <v>21.80448895156713</v>
      </c>
    </row>
    <row r="110" spans="1:12" x14ac:dyDescent="0.3">
      <c r="A110" s="142" t="s">
        <v>420</v>
      </c>
      <c r="B110" s="142" t="s">
        <v>421</v>
      </c>
      <c r="C110" s="143">
        <v>24.19</v>
      </c>
      <c r="D110" t="s">
        <v>740</v>
      </c>
      <c r="E110" t="s">
        <v>634</v>
      </c>
      <c r="K110">
        <f>VLOOKUP(A110,расчет!$A$4:$AV$257,48,0)</f>
        <v>35.092244475783566</v>
      </c>
      <c r="L110" s="147">
        <f t="shared" si="1"/>
        <v>10.902244475783565</v>
      </c>
    </row>
    <row r="111" spans="1:12" x14ac:dyDescent="0.3">
      <c r="A111" s="142" t="s">
        <v>422</v>
      </c>
      <c r="B111" s="142" t="s">
        <v>423</v>
      </c>
      <c r="C111" s="143">
        <v>20.47</v>
      </c>
      <c r="D111" t="s">
        <v>741</v>
      </c>
      <c r="E111" t="s">
        <v>634</v>
      </c>
      <c r="K111">
        <f>VLOOKUP(A111,расчет!$A$4:$AV$257,48,0)</f>
        <v>29.693437633355327</v>
      </c>
      <c r="L111" s="147">
        <f t="shared" si="1"/>
        <v>9.2234376333553278</v>
      </c>
    </row>
    <row r="112" spans="1:12" x14ac:dyDescent="0.3">
      <c r="A112" s="142" t="s">
        <v>424</v>
      </c>
      <c r="B112" s="142" t="s">
        <v>425</v>
      </c>
      <c r="C112" s="143">
        <v>25.12</v>
      </c>
      <c r="D112" t="s">
        <v>742</v>
      </c>
      <c r="E112" t="s">
        <v>634</v>
      </c>
      <c r="K112">
        <f>VLOOKUP(A112,расчет!$A$4:$AV$257,48,0)</f>
        <v>36.441946186390631</v>
      </c>
      <c r="L112" s="147">
        <f t="shared" si="1"/>
        <v>11.32194618639063</v>
      </c>
    </row>
    <row r="113" spans="1:12" x14ac:dyDescent="0.3">
      <c r="A113" s="142" t="s">
        <v>426</v>
      </c>
      <c r="B113" s="142" t="s">
        <v>427</v>
      </c>
      <c r="C113" s="143">
        <v>43.73</v>
      </c>
      <c r="D113" t="s">
        <v>743</v>
      </c>
      <c r="E113" t="s">
        <v>634</v>
      </c>
      <c r="K113">
        <f>VLOOKUP(A113,расчет!$A$4:$AV$257,48,0)</f>
        <v>63.435980398531832</v>
      </c>
      <c r="L113" s="147">
        <f t="shared" si="1"/>
        <v>19.705980398531835</v>
      </c>
    </row>
    <row r="114" spans="1:12" x14ac:dyDescent="0.3">
      <c r="A114" s="142" t="s">
        <v>428</v>
      </c>
      <c r="B114" s="142" t="s">
        <v>429</v>
      </c>
      <c r="C114" s="143">
        <v>21.4</v>
      </c>
      <c r="D114" t="s">
        <v>744</v>
      </c>
      <c r="E114" t="s">
        <v>634</v>
      </c>
      <c r="K114">
        <f>VLOOKUP(A114,расчет!$A$4:$AV$257,48,0)</f>
        <v>31.043139343962384</v>
      </c>
      <c r="L114" s="147">
        <f t="shared" si="1"/>
        <v>9.6431393439623854</v>
      </c>
    </row>
    <row r="115" spans="1:12" x14ac:dyDescent="0.3">
      <c r="A115" s="142" t="s">
        <v>430</v>
      </c>
      <c r="B115" s="142" t="s">
        <v>431</v>
      </c>
      <c r="C115" s="143">
        <v>26.05</v>
      </c>
      <c r="D115" t="s">
        <v>745</v>
      </c>
      <c r="E115" t="s">
        <v>634</v>
      </c>
      <c r="K115">
        <f>VLOOKUP(A115,расчет!$A$4:$AV$257,48,0)</f>
        <v>37.791647896997681</v>
      </c>
      <c r="L115" s="147">
        <f t="shared" si="1"/>
        <v>11.74164789699768</v>
      </c>
    </row>
    <row r="116" spans="1:12" x14ac:dyDescent="0.3">
      <c r="A116" s="142" t="s">
        <v>432</v>
      </c>
      <c r="B116" s="142" t="s">
        <v>433</v>
      </c>
      <c r="C116" s="143">
        <v>26.05</v>
      </c>
      <c r="D116" t="s">
        <v>746</v>
      </c>
      <c r="E116" t="s">
        <v>634</v>
      </c>
      <c r="K116">
        <f>VLOOKUP(A116,расчет!$A$4:$AV$257,48,0)</f>
        <v>37.791647896997681</v>
      </c>
      <c r="L116" s="147">
        <f t="shared" si="1"/>
        <v>11.74164789699768</v>
      </c>
    </row>
    <row r="117" spans="1:12" x14ac:dyDescent="0.3">
      <c r="A117" s="142" t="s">
        <v>434</v>
      </c>
      <c r="B117" s="142" t="s">
        <v>435</v>
      </c>
      <c r="C117" s="143">
        <v>41.87</v>
      </c>
      <c r="D117" t="s">
        <v>747</v>
      </c>
      <c r="E117" t="s">
        <v>634</v>
      </c>
      <c r="K117">
        <f>VLOOKUP(A117,расчет!$A$4:$AV$257,48,0)</f>
        <v>60.736576977317711</v>
      </c>
      <c r="L117" s="147">
        <f t="shared" si="1"/>
        <v>18.866576977317713</v>
      </c>
    </row>
    <row r="118" spans="1:12" x14ac:dyDescent="0.3">
      <c r="A118" s="142" t="s">
        <v>436</v>
      </c>
      <c r="B118" s="142" t="s">
        <v>437</v>
      </c>
      <c r="C118" s="143">
        <v>36.28</v>
      </c>
      <c r="D118" t="s">
        <v>748</v>
      </c>
      <c r="E118" t="s">
        <v>634</v>
      </c>
      <c r="K118">
        <f>VLOOKUP(A118,расчет!$A$4:$AV$257,48,0)</f>
        <v>52.638366713675346</v>
      </c>
      <c r="L118" s="147">
        <f t="shared" si="1"/>
        <v>16.358366713675345</v>
      </c>
    </row>
    <row r="119" spans="1:12" x14ac:dyDescent="0.3">
      <c r="A119" s="142" t="s">
        <v>438</v>
      </c>
      <c r="B119" s="142" t="s">
        <v>439</v>
      </c>
      <c r="C119" s="143">
        <v>33.49</v>
      </c>
      <c r="D119" t="s">
        <v>749</v>
      </c>
      <c r="E119" t="s">
        <v>634</v>
      </c>
      <c r="K119">
        <f>VLOOKUP(A119,расчет!$A$4:$AV$257,48,0)</f>
        <v>48.589261581854167</v>
      </c>
      <c r="L119" s="147">
        <f t="shared" si="1"/>
        <v>15.099261581854165</v>
      </c>
    </row>
    <row r="120" spans="1:12" x14ac:dyDescent="0.3">
      <c r="A120" s="142" t="s">
        <v>440</v>
      </c>
      <c r="B120" s="142" t="s">
        <v>441</v>
      </c>
      <c r="C120" s="143">
        <v>23.26</v>
      </c>
      <c r="D120" t="s">
        <v>750</v>
      </c>
      <c r="E120" t="s">
        <v>634</v>
      </c>
      <c r="K120">
        <f>VLOOKUP(A120,расчет!$A$4:$AV$257,48,0)</f>
        <v>33.742542765176509</v>
      </c>
      <c r="L120" s="147">
        <f t="shared" si="1"/>
        <v>10.482542765176508</v>
      </c>
    </row>
    <row r="121" spans="1:12" x14ac:dyDescent="0.3">
      <c r="A121" s="142" t="s">
        <v>442</v>
      </c>
      <c r="B121" s="142" t="s">
        <v>443</v>
      </c>
      <c r="C121" s="143">
        <v>33.49</v>
      </c>
      <c r="D121" t="s">
        <v>751</v>
      </c>
      <c r="E121" t="s">
        <v>634</v>
      </c>
      <c r="K121">
        <f>VLOOKUP(A121,расчет!$A$4:$AV$257,48,0)</f>
        <v>48.589261581854167</v>
      </c>
      <c r="L121" s="147">
        <f t="shared" si="1"/>
        <v>15.099261581854165</v>
      </c>
    </row>
    <row r="122" spans="1:12" x14ac:dyDescent="0.3">
      <c r="A122" s="142" t="s">
        <v>444</v>
      </c>
      <c r="B122" s="142" t="s">
        <v>445</v>
      </c>
      <c r="C122" s="143">
        <v>33.49</v>
      </c>
      <c r="D122" t="s">
        <v>752</v>
      </c>
      <c r="E122" t="s">
        <v>634</v>
      </c>
      <c r="K122">
        <f>VLOOKUP(A122,расчет!$A$4:$AV$257,48,0)</f>
        <v>48.589261581854167</v>
      </c>
      <c r="L122" s="147">
        <f t="shared" si="1"/>
        <v>15.099261581854165</v>
      </c>
    </row>
    <row r="123" spans="1:12" x14ac:dyDescent="0.3">
      <c r="A123" s="142" t="s">
        <v>446</v>
      </c>
      <c r="B123" s="142" t="s">
        <v>447</v>
      </c>
      <c r="C123" s="143">
        <v>33.49</v>
      </c>
      <c r="D123" t="s">
        <v>753</v>
      </c>
      <c r="E123" t="s">
        <v>634</v>
      </c>
      <c r="K123">
        <f>VLOOKUP(A123,расчет!$A$4:$AV$257,48,0)</f>
        <v>48.589261581854167</v>
      </c>
      <c r="L123" s="147">
        <f t="shared" si="1"/>
        <v>15.099261581854165</v>
      </c>
    </row>
    <row r="124" spans="1:12" x14ac:dyDescent="0.3">
      <c r="A124" s="142" t="s">
        <v>449</v>
      </c>
      <c r="B124" s="142" t="s">
        <v>448</v>
      </c>
      <c r="C124" s="143">
        <v>33.49</v>
      </c>
      <c r="D124" t="s">
        <v>754</v>
      </c>
      <c r="E124" t="s">
        <v>634</v>
      </c>
      <c r="K124">
        <f>VLOOKUP(A124,расчет!$A$4:$AV$257,48,0)</f>
        <v>48.589261581854167</v>
      </c>
      <c r="L124" s="147">
        <f t="shared" si="1"/>
        <v>15.099261581854165</v>
      </c>
    </row>
    <row r="125" spans="1:12" x14ac:dyDescent="0.3">
      <c r="A125" s="142" t="s">
        <v>450</v>
      </c>
      <c r="B125" s="142" t="s">
        <v>451</v>
      </c>
      <c r="C125" s="143">
        <v>70.709999999999994</v>
      </c>
      <c r="D125" t="s">
        <v>755</v>
      </c>
      <c r="E125" t="s">
        <v>634</v>
      </c>
      <c r="K125">
        <f>VLOOKUP(A125,расчет!$A$4:$AV$257,48,0)</f>
        <v>102.57733000613658</v>
      </c>
      <c r="L125" s="147">
        <f t="shared" si="1"/>
        <v>31.867330006136584</v>
      </c>
    </row>
    <row r="126" spans="1:12" x14ac:dyDescent="0.3">
      <c r="A126" s="142" t="s">
        <v>452</v>
      </c>
      <c r="B126" s="142" t="s">
        <v>453</v>
      </c>
      <c r="C126" s="143">
        <v>55.82</v>
      </c>
      <c r="D126" t="s">
        <v>756</v>
      </c>
      <c r="E126" t="s">
        <v>634</v>
      </c>
      <c r="K126">
        <f>VLOOKUP(A126,расчет!$A$4:$AV$257,48,0)</f>
        <v>80.982102636423605</v>
      </c>
      <c r="L126" s="147">
        <f t="shared" si="1"/>
        <v>25.162102636423604</v>
      </c>
    </row>
    <row r="127" spans="1:12" x14ac:dyDescent="0.3">
      <c r="A127" s="142" t="s">
        <v>454</v>
      </c>
      <c r="B127" s="142" t="s">
        <v>455</v>
      </c>
      <c r="C127" s="143">
        <v>55.82</v>
      </c>
      <c r="D127" t="s">
        <v>757</v>
      </c>
      <c r="E127" t="s">
        <v>634</v>
      </c>
      <c r="K127">
        <f>VLOOKUP(A127,расчет!$A$4:$AV$257,48,0)</f>
        <v>80.982102636423605</v>
      </c>
      <c r="L127" s="147">
        <f t="shared" si="1"/>
        <v>25.162102636423604</v>
      </c>
    </row>
    <row r="128" spans="1:12" x14ac:dyDescent="0.3">
      <c r="A128" s="142" t="s">
        <v>456</v>
      </c>
      <c r="B128" s="142" t="s">
        <v>457</v>
      </c>
      <c r="C128" s="143">
        <v>54.89</v>
      </c>
      <c r="D128" t="s">
        <v>758</v>
      </c>
      <c r="E128" t="s">
        <v>634</v>
      </c>
      <c r="K128">
        <f>VLOOKUP(A128,расчет!$A$4:$AV$257,48,0)</f>
        <v>79.632400925816555</v>
      </c>
      <c r="L128" s="147">
        <f t="shared" si="1"/>
        <v>24.742400925816554</v>
      </c>
    </row>
    <row r="129" spans="1:12" x14ac:dyDescent="0.3">
      <c r="A129" s="142" t="s">
        <v>458</v>
      </c>
      <c r="B129" s="142" t="s">
        <v>459</v>
      </c>
      <c r="C129" s="143">
        <v>54.89</v>
      </c>
      <c r="D129" t="s">
        <v>759</v>
      </c>
      <c r="E129" t="s">
        <v>634</v>
      </c>
      <c r="K129">
        <f>VLOOKUP(A129,расчет!$A$4:$AV$257,48,0)</f>
        <v>79.632400925816555</v>
      </c>
      <c r="L129" s="147">
        <f t="shared" si="1"/>
        <v>24.742400925816554</v>
      </c>
    </row>
    <row r="130" spans="1:12" x14ac:dyDescent="0.3">
      <c r="A130" s="142" t="s">
        <v>460</v>
      </c>
      <c r="B130" s="142" t="s">
        <v>461</v>
      </c>
      <c r="C130" s="143">
        <v>40.94</v>
      </c>
      <c r="D130" t="s">
        <v>760</v>
      </c>
      <c r="E130" t="s">
        <v>634</v>
      </c>
      <c r="K130">
        <f>VLOOKUP(A130,расчет!$A$4:$AV$257,48,0)</f>
        <v>59.386875266710653</v>
      </c>
      <c r="L130" s="147">
        <f t="shared" si="1"/>
        <v>18.446875266710656</v>
      </c>
    </row>
    <row r="131" spans="1:12" x14ac:dyDescent="0.3">
      <c r="A131" s="142" t="s">
        <v>462</v>
      </c>
      <c r="B131" s="142" t="s">
        <v>463</v>
      </c>
      <c r="C131" s="143">
        <v>23.26</v>
      </c>
      <c r="D131" t="s">
        <v>761</v>
      </c>
      <c r="E131" t="s">
        <v>634</v>
      </c>
      <c r="K131">
        <f>VLOOKUP(A131,расчет!$A$4:$AV$257,48,0)</f>
        <v>33.742542765176509</v>
      </c>
      <c r="L131" s="147">
        <f t="shared" si="1"/>
        <v>10.482542765176508</v>
      </c>
    </row>
    <row r="132" spans="1:12" x14ac:dyDescent="0.3">
      <c r="A132" s="142" t="s">
        <v>464</v>
      </c>
      <c r="B132" s="142" t="s">
        <v>465</v>
      </c>
      <c r="C132" s="143">
        <v>35.35</v>
      </c>
      <c r="D132" t="s">
        <v>762</v>
      </c>
      <c r="E132" t="s">
        <v>634</v>
      </c>
      <c r="K132">
        <f>VLOOKUP(A132,расчет!$A$4:$AV$257,48,0)</f>
        <v>51.288665003068289</v>
      </c>
      <c r="L132" s="147">
        <f t="shared" si="1"/>
        <v>15.938665003068287</v>
      </c>
    </row>
    <row r="133" spans="1:12" x14ac:dyDescent="0.3">
      <c r="A133" s="142" t="s">
        <v>466</v>
      </c>
      <c r="B133" s="142" t="s">
        <v>467</v>
      </c>
      <c r="C133" s="143">
        <v>34.42</v>
      </c>
      <c r="D133" t="s">
        <v>763</v>
      </c>
      <c r="E133" t="s">
        <v>634</v>
      </c>
      <c r="K133">
        <f>VLOOKUP(A133,расчет!$A$4:$AV$257,48,0)</f>
        <v>49.938963292461224</v>
      </c>
      <c r="L133" s="147">
        <f t="shared" ref="L133:L196" si="2">K133-C133</f>
        <v>15.518963292461223</v>
      </c>
    </row>
    <row r="134" spans="1:12" x14ac:dyDescent="0.3">
      <c r="A134" s="142" t="s">
        <v>468</v>
      </c>
      <c r="B134" s="142" t="s">
        <v>469</v>
      </c>
      <c r="C134" s="143">
        <v>32.56</v>
      </c>
      <c r="D134" t="s">
        <v>764</v>
      </c>
      <c r="E134" t="s">
        <v>634</v>
      </c>
      <c r="K134">
        <f>VLOOKUP(A134,расчет!$A$4:$AV$257,48,0)</f>
        <v>47.239559871247103</v>
      </c>
      <c r="L134" s="147">
        <f t="shared" si="2"/>
        <v>14.6795598712471</v>
      </c>
    </row>
    <row r="135" spans="1:12" x14ac:dyDescent="0.3">
      <c r="A135" s="142" t="s">
        <v>470</v>
      </c>
      <c r="B135" s="142" t="s">
        <v>471</v>
      </c>
      <c r="C135" s="143">
        <v>31.63</v>
      </c>
      <c r="D135" t="s">
        <v>765</v>
      </c>
      <c r="E135" t="s">
        <v>634</v>
      </c>
      <c r="K135">
        <f>VLOOKUP(A135,расчет!$A$4:$AV$257,48,0)</f>
        <v>45.889858160640046</v>
      </c>
      <c r="L135" s="147">
        <f t="shared" si="2"/>
        <v>14.259858160640047</v>
      </c>
    </row>
    <row r="136" spans="1:12" x14ac:dyDescent="0.3">
      <c r="A136" s="142" t="s">
        <v>472</v>
      </c>
      <c r="B136" s="142" t="s">
        <v>473</v>
      </c>
      <c r="C136" s="143">
        <v>26.98</v>
      </c>
      <c r="D136" t="s">
        <v>766</v>
      </c>
      <c r="E136" t="s">
        <v>634</v>
      </c>
      <c r="K136">
        <f>VLOOKUP(A136,расчет!$A$4:$AV$257,48,0)</f>
        <v>39.141349607604745</v>
      </c>
      <c r="L136" s="147">
        <f t="shared" si="2"/>
        <v>12.161349607604745</v>
      </c>
    </row>
    <row r="137" spans="1:12" x14ac:dyDescent="0.3">
      <c r="A137" s="142" t="s">
        <v>474</v>
      </c>
      <c r="B137" s="142" t="s">
        <v>475</v>
      </c>
      <c r="C137" s="143">
        <v>32.56</v>
      </c>
      <c r="D137" t="s">
        <v>767</v>
      </c>
      <c r="E137" t="s">
        <v>634</v>
      </c>
      <c r="K137">
        <f>VLOOKUP(A137,расчет!$A$4:$AV$257,48,0)</f>
        <v>47.239559871247103</v>
      </c>
      <c r="L137" s="147">
        <f t="shared" si="2"/>
        <v>14.6795598712471</v>
      </c>
    </row>
    <row r="138" spans="1:12" x14ac:dyDescent="0.3">
      <c r="A138" s="142" t="s">
        <v>476</v>
      </c>
      <c r="B138" s="142" t="s">
        <v>477</v>
      </c>
      <c r="C138" s="143">
        <v>34.42</v>
      </c>
      <c r="D138" t="s">
        <v>768</v>
      </c>
      <c r="E138" t="s">
        <v>634</v>
      </c>
      <c r="K138">
        <f>VLOOKUP(A138,расчет!$A$4:$AV$257,48,0)</f>
        <v>49.938963292461224</v>
      </c>
      <c r="L138" s="147">
        <f t="shared" si="2"/>
        <v>15.518963292461223</v>
      </c>
    </row>
    <row r="139" spans="1:12" x14ac:dyDescent="0.3">
      <c r="A139" s="142" t="s">
        <v>478</v>
      </c>
      <c r="B139" s="142" t="s">
        <v>479</v>
      </c>
      <c r="C139" s="143">
        <v>36.28</v>
      </c>
      <c r="D139" t="s">
        <v>769</v>
      </c>
      <c r="E139" t="s">
        <v>634</v>
      </c>
      <c r="K139">
        <f>VLOOKUP(A139,расчет!$A$4:$AV$257,48,0)</f>
        <v>52.638366713675346</v>
      </c>
      <c r="L139" s="147">
        <f t="shared" si="2"/>
        <v>16.358366713675345</v>
      </c>
    </row>
    <row r="140" spans="1:12" x14ac:dyDescent="0.3">
      <c r="A140" s="142" t="s">
        <v>480</v>
      </c>
      <c r="B140" s="142" t="s">
        <v>481</v>
      </c>
      <c r="C140" s="143">
        <v>45.59</v>
      </c>
      <c r="D140" t="s">
        <v>770</v>
      </c>
      <c r="E140" t="s">
        <v>634</v>
      </c>
      <c r="K140">
        <f>VLOOKUP(A140,расчет!$A$4:$AV$257,48,0)</f>
        <v>66.135383819745954</v>
      </c>
      <c r="L140" s="147">
        <f t="shared" si="2"/>
        <v>20.54538381974595</v>
      </c>
    </row>
    <row r="141" spans="1:12" x14ac:dyDescent="0.3">
      <c r="A141" s="142" t="s">
        <v>482</v>
      </c>
      <c r="B141" s="142" t="s">
        <v>483</v>
      </c>
      <c r="C141" s="143">
        <v>19.54</v>
      </c>
      <c r="D141" t="s">
        <v>771</v>
      </c>
      <c r="E141" t="s">
        <v>634</v>
      </c>
      <c r="K141">
        <f>VLOOKUP(A141,расчет!$A$4:$AV$257,48,0)</f>
        <v>28.343735922748266</v>
      </c>
      <c r="L141" s="147">
        <f t="shared" si="2"/>
        <v>8.8037359227482668</v>
      </c>
    </row>
    <row r="142" spans="1:12" x14ac:dyDescent="0.3">
      <c r="A142" s="142" t="s">
        <v>484</v>
      </c>
      <c r="B142" s="142" t="s">
        <v>485</v>
      </c>
      <c r="C142" s="143">
        <v>23.26</v>
      </c>
      <c r="D142" t="s">
        <v>772</v>
      </c>
      <c r="E142" t="s">
        <v>634</v>
      </c>
      <c r="K142">
        <f>VLOOKUP(A142,расчет!$A$4:$AV$257,48,0)</f>
        <v>33.742542765176509</v>
      </c>
      <c r="L142" s="147">
        <f t="shared" si="2"/>
        <v>10.482542765176508</v>
      </c>
    </row>
    <row r="143" spans="1:12" x14ac:dyDescent="0.3">
      <c r="A143" s="142" t="s">
        <v>486</v>
      </c>
      <c r="B143" s="142" t="s">
        <v>487</v>
      </c>
      <c r="C143" s="143">
        <v>33.49</v>
      </c>
      <c r="D143" t="s">
        <v>773</v>
      </c>
      <c r="E143" t="s">
        <v>634</v>
      </c>
      <c r="K143">
        <f>VLOOKUP(A143,расчет!$A$4:$AV$257,48,0)</f>
        <v>48.589261581854167</v>
      </c>
      <c r="L143" s="147">
        <f t="shared" si="2"/>
        <v>15.099261581854165</v>
      </c>
    </row>
    <row r="144" spans="1:12" x14ac:dyDescent="0.3">
      <c r="A144" s="142" t="s">
        <v>488</v>
      </c>
      <c r="B144" s="142" t="s">
        <v>489</v>
      </c>
      <c r="C144" s="143">
        <v>37.21</v>
      </c>
      <c r="D144" t="s">
        <v>774</v>
      </c>
      <c r="E144" t="s">
        <v>634</v>
      </c>
      <c r="K144">
        <f>VLOOKUP(A144,расчет!$A$4:$AV$257,48,0)</f>
        <v>53.98806842428241</v>
      </c>
      <c r="L144" s="147">
        <f t="shared" si="2"/>
        <v>16.778068424282409</v>
      </c>
    </row>
    <row r="145" spans="1:12" x14ac:dyDescent="0.3">
      <c r="A145" s="142" t="s">
        <v>490</v>
      </c>
      <c r="B145" s="142" t="s">
        <v>491</v>
      </c>
      <c r="C145" s="143">
        <v>39.07</v>
      </c>
      <c r="D145" t="s">
        <v>775</v>
      </c>
      <c r="E145" t="s">
        <v>634</v>
      </c>
      <c r="K145">
        <f>VLOOKUP(A145,расчет!$A$4:$AV$257,48,0)</f>
        <v>56.687471845496532</v>
      </c>
      <c r="L145" s="147">
        <f t="shared" si="2"/>
        <v>17.617471845496532</v>
      </c>
    </row>
    <row r="146" spans="1:12" x14ac:dyDescent="0.3">
      <c r="A146" s="142" t="s">
        <v>492</v>
      </c>
      <c r="B146" s="142" t="s">
        <v>493</v>
      </c>
      <c r="C146" s="143">
        <v>37.21</v>
      </c>
      <c r="D146" t="s">
        <v>776</v>
      </c>
      <c r="E146" t="s">
        <v>634</v>
      </c>
      <c r="K146">
        <f>VLOOKUP(A146,расчет!$A$4:$AV$257,48,0)</f>
        <v>53.98806842428241</v>
      </c>
      <c r="L146" s="147">
        <f t="shared" si="2"/>
        <v>16.778068424282409</v>
      </c>
    </row>
    <row r="147" spans="1:12" x14ac:dyDescent="0.3">
      <c r="A147" s="142" t="s">
        <v>494</v>
      </c>
      <c r="B147" s="142" t="s">
        <v>495</v>
      </c>
      <c r="C147" s="143">
        <v>28.84</v>
      </c>
      <c r="D147" t="s">
        <v>777</v>
      </c>
      <c r="E147" t="s">
        <v>634</v>
      </c>
      <c r="K147">
        <f>VLOOKUP(A147,расчет!$A$4:$AV$257,48,0)</f>
        <v>41.840753028818874</v>
      </c>
      <c r="L147" s="147">
        <f t="shared" si="2"/>
        <v>13.000753028818874</v>
      </c>
    </row>
    <row r="148" spans="1:12" x14ac:dyDescent="0.3">
      <c r="A148" s="142" t="s">
        <v>496</v>
      </c>
      <c r="B148" s="142" t="s">
        <v>497</v>
      </c>
      <c r="C148" s="143">
        <v>24.19</v>
      </c>
      <c r="D148" t="s">
        <v>778</v>
      </c>
      <c r="E148" t="s">
        <v>634</v>
      </c>
      <c r="K148">
        <f>VLOOKUP(A148,расчет!$A$4:$AV$257,48,0)</f>
        <v>35.092244475783566</v>
      </c>
      <c r="L148" s="147">
        <f t="shared" si="2"/>
        <v>10.902244475783565</v>
      </c>
    </row>
    <row r="149" spans="1:12" x14ac:dyDescent="0.3">
      <c r="A149" s="142" t="s">
        <v>498</v>
      </c>
      <c r="B149" s="142" t="s">
        <v>499</v>
      </c>
      <c r="C149" s="143">
        <v>34.42</v>
      </c>
      <c r="D149" t="s">
        <v>779</v>
      </c>
      <c r="E149" t="s">
        <v>634</v>
      </c>
      <c r="K149">
        <f>VLOOKUP(A149,расчет!$A$4:$AV$257,48,0)</f>
        <v>49.938963292461224</v>
      </c>
      <c r="L149" s="147">
        <f t="shared" si="2"/>
        <v>15.518963292461223</v>
      </c>
    </row>
    <row r="150" spans="1:12" x14ac:dyDescent="0.3">
      <c r="A150" s="142" t="s">
        <v>500</v>
      </c>
      <c r="B150" s="142" t="s">
        <v>501</v>
      </c>
      <c r="C150" s="143">
        <v>77.22</v>
      </c>
      <c r="D150" t="s">
        <v>780</v>
      </c>
      <c r="E150" t="s">
        <v>634</v>
      </c>
      <c r="K150">
        <f>VLOOKUP(A150,расчет!$A$4:$AV$257,48,0)</f>
        <v>112.02524198038601</v>
      </c>
      <c r="L150" s="147">
        <f t="shared" si="2"/>
        <v>34.805241980386015</v>
      </c>
    </row>
    <row r="151" spans="1:12" x14ac:dyDescent="0.3">
      <c r="A151" s="142" t="s">
        <v>502</v>
      </c>
      <c r="B151" s="142" t="s">
        <v>503</v>
      </c>
      <c r="C151" s="143">
        <v>32.56</v>
      </c>
      <c r="D151" t="s">
        <v>781</v>
      </c>
      <c r="E151" t="s">
        <v>634</v>
      </c>
      <c r="K151">
        <f>VLOOKUP(A151,расчет!$A$4:$AV$257,48,0)</f>
        <v>47.239559871247103</v>
      </c>
      <c r="L151" s="147">
        <f t="shared" si="2"/>
        <v>14.6795598712471</v>
      </c>
    </row>
    <row r="152" spans="1:12" x14ac:dyDescent="0.3">
      <c r="A152" s="142" t="s">
        <v>504</v>
      </c>
      <c r="B152" s="142" t="s">
        <v>505</v>
      </c>
      <c r="C152" s="143">
        <v>33.49</v>
      </c>
      <c r="D152" t="s">
        <v>782</v>
      </c>
      <c r="E152" t="s">
        <v>634</v>
      </c>
      <c r="K152">
        <f>VLOOKUP(A152,расчет!$A$4:$AV$257,48,0)</f>
        <v>48.589261581854167</v>
      </c>
      <c r="L152" s="147">
        <f t="shared" si="2"/>
        <v>15.099261581854165</v>
      </c>
    </row>
    <row r="153" spans="1:12" x14ac:dyDescent="0.3">
      <c r="A153" s="142" t="s">
        <v>506</v>
      </c>
      <c r="B153" s="142" t="s">
        <v>507</v>
      </c>
      <c r="C153" s="143">
        <v>26.98</v>
      </c>
      <c r="D153" t="s">
        <v>783</v>
      </c>
      <c r="E153" t="s">
        <v>634</v>
      </c>
      <c r="K153">
        <f>VLOOKUP(A153,расчет!$A$4:$AV$257,48,0)</f>
        <v>39.141349607604745</v>
      </c>
      <c r="L153" s="147">
        <f t="shared" si="2"/>
        <v>12.161349607604745</v>
      </c>
    </row>
    <row r="154" spans="1:12" x14ac:dyDescent="0.3">
      <c r="A154" s="142" t="s">
        <v>508</v>
      </c>
      <c r="B154" s="142" t="s">
        <v>509</v>
      </c>
      <c r="C154" s="143">
        <v>27.91</v>
      </c>
      <c r="D154" t="s">
        <v>784</v>
      </c>
      <c r="E154" t="s">
        <v>634</v>
      </c>
      <c r="K154">
        <f>VLOOKUP(A154,расчет!$A$4:$AV$257,48,0)</f>
        <v>40.491051318211802</v>
      </c>
      <c r="L154" s="147">
        <f t="shared" si="2"/>
        <v>12.581051318211802</v>
      </c>
    </row>
    <row r="155" spans="1:12" x14ac:dyDescent="0.3">
      <c r="A155" s="142" t="s">
        <v>510</v>
      </c>
      <c r="B155" s="142" t="s">
        <v>511</v>
      </c>
      <c r="C155" s="143">
        <v>23.26</v>
      </c>
      <c r="D155" t="s">
        <v>785</v>
      </c>
      <c r="E155" t="s">
        <v>634</v>
      </c>
      <c r="K155">
        <f>VLOOKUP(A155,расчет!$A$4:$AV$257,48,0)</f>
        <v>33.742542765176509</v>
      </c>
      <c r="L155" s="147">
        <f t="shared" si="2"/>
        <v>10.482542765176508</v>
      </c>
    </row>
    <row r="156" spans="1:12" x14ac:dyDescent="0.3">
      <c r="A156" s="142" t="s">
        <v>512</v>
      </c>
      <c r="B156" s="142" t="s">
        <v>513</v>
      </c>
      <c r="C156" s="143">
        <v>25.12</v>
      </c>
      <c r="D156" t="s">
        <v>786</v>
      </c>
      <c r="E156" t="s">
        <v>634</v>
      </c>
      <c r="K156">
        <f>VLOOKUP(A156,расчет!$A$4:$AV$257,48,0)</f>
        <v>36.441946186390631</v>
      </c>
      <c r="L156" s="147">
        <f t="shared" si="2"/>
        <v>11.32194618639063</v>
      </c>
    </row>
    <row r="157" spans="1:12" x14ac:dyDescent="0.3">
      <c r="A157" s="142" t="s">
        <v>514</v>
      </c>
      <c r="B157" s="142" t="s">
        <v>515</v>
      </c>
      <c r="C157" s="143">
        <v>26.05</v>
      </c>
      <c r="D157" t="s">
        <v>787</v>
      </c>
      <c r="E157" t="s">
        <v>634</v>
      </c>
      <c r="K157">
        <f>VLOOKUP(A157,расчет!$A$4:$AV$257,48,0)</f>
        <v>37.791647896997681</v>
      </c>
      <c r="L157" s="147">
        <f t="shared" si="2"/>
        <v>11.74164789699768</v>
      </c>
    </row>
    <row r="158" spans="1:12" x14ac:dyDescent="0.3">
      <c r="A158" s="142" t="s">
        <v>25</v>
      </c>
      <c r="B158" s="142" t="s">
        <v>26</v>
      </c>
      <c r="C158" s="145">
        <v>2005.37</v>
      </c>
      <c r="D158" t="s">
        <v>788</v>
      </c>
      <c r="E158" t="s">
        <v>789</v>
      </c>
      <c r="K158">
        <f>VLOOKUP(A158,расчет!$A$4:$AV$257,48,0)</f>
        <v>5966.3624355401034</v>
      </c>
      <c r="L158" s="147">
        <f>K158-C158</f>
        <v>3960.9924355401035</v>
      </c>
    </row>
    <row r="159" spans="1:12" x14ac:dyDescent="0.3">
      <c r="A159" s="142" t="s">
        <v>27</v>
      </c>
      <c r="B159" s="142" t="s">
        <v>28</v>
      </c>
      <c r="C159" s="143">
        <v>973.38</v>
      </c>
      <c r="D159" t="s">
        <v>790</v>
      </c>
      <c r="E159" t="s">
        <v>789</v>
      </c>
      <c r="K159">
        <f>VLOOKUP(A159,расчет!$A$4:$AV$257,48,0)</f>
        <v>2895.9901174594452</v>
      </c>
      <c r="L159" s="147">
        <f t="shared" si="2"/>
        <v>1922.6101174594451</v>
      </c>
    </row>
    <row r="160" spans="1:12" x14ac:dyDescent="0.3">
      <c r="A160" s="142" t="s">
        <v>29</v>
      </c>
      <c r="B160" s="142" t="s">
        <v>30</v>
      </c>
      <c r="C160" s="145">
        <v>1584.62</v>
      </c>
      <c r="D160" t="s">
        <v>791</v>
      </c>
      <c r="E160" t="s">
        <v>789</v>
      </c>
      <c r="K160">
        <f>VLOOKUP(A160,расчет!$A$4:$AV$257,48,0)</f>
        <v>4714.5473525092475</v>
      </c>
      <c r="L160" s="147">
        <f t="shared" si="2"/>
        <v>3129.9273525092476</v>
      </c>
    </row>
    <row r="161" spans="1:12" x14ac:dyDescent="0.3">
      <c r="A161" s="142" t="s">
        <v>31</v>
      </c>
      <c r="B161" s="142" t="s">
        <v>32</v>
      </c>
      <c r="C161" s="145">
        <v>2030.49</v>
      </c>
      <c r="D161" t="s">
        <v>792</v>
      </c>
      <c r="E161" t="s">
        <v>789</v>
      </c>
      <c r="K161">
        <f>VLOOKUP(A161,расчет!$A$4:$AV$257,48,0)</f>
        <v>7705.942074125137</v>
      </c>
      <c r="L161" s="147">
        <f t="shared" si="2"/>
        <v>5675.4520741251372</v>
      </c>
    </row>
    <row r="162" spans="1:12" x14ac:dyDescent="0.3">
      <c r="A162" s="142" t="s">
        <v>33</v>
      </c>
      <c r="B162" s="142" t="s">
        <v>34</v>
      </c>
      <c r="C162" s="145">
        <v>1008.96</v>
      </c>
      <c r="D162" t="s">
        <v>793</v>
      </c>
      <c r="E162" t="s">
        <v>789</v>
      </c>
      <c r="K162">
        <f>VLOOKUP(A162,расчет!$A$4:$AV$257,48,0)</f>
        <v>2920.4635658891025</v>
      </c>
      <c r="L162" s="147">
        <f t="shared" si="2"/>
        <v>1911.5035658891024</v>
      </c>
    </row>
    <row r="163" spans="1:12" x14ac:dyDescent="0.3">
      <c r="A163" s="142" t="s">
        <v>35</v>
      </c>
      <c r="B163" s="142" t="s">
        <v>36</v>
      </c>
      <c r="C163" s="145">
        <v>1551.13</v>
      </c>
      <c r="D163" t="s">
        <v>794</v>
      </c>
      <c r="E163" t="s">
        <v>789</v>
      </c>
      <c r="K163">
        <f>VLOOKUP(A163,расчет!$A$4:$AV$257,48,0)</f>
        <v>4614.9003807256959</v>
      </c>
      <c r="L163" s="147">
        <f t="shared" si="2"/>
        <v>3063.7703807256958</v>
      </c>
    </row>
    <row r="164" spans="1:12" x14ac:dyDescent="0.3">
      <c r="A164" s="142" t="s">
        <v>37</v>
      </c>
      <c r="B164" s="142" t="s">
        <v>38</v>
      </c>
      <c r="C164" s="145">
        <v>3568.83</v>
      </c>
      <c r="D164" t="s">
        <v>795</v>
      </c>
      <c r="E164" t="s">
        <v>789</v>
      </c>
      <c r="K164">
        <f>VLOOKUP(A164,расчет!$A$4:$AV$257,48,0)</f>
        <v>7198.7427446025595</v>
      </c>
      <c r="L164" s="147">
        <f t="shared" si="2"/>
        <v>3629.9127446025595</v>
      </c>
    </row>
    <row r="165" spans="1:12" x14ac:dyDescent="0.3">
      <c r="A165" s="142" t="s">
        <v>39</v>
      </c>
      <c r="B165" s="142" t="s">
        <v>40</v>
      </c>
      <c r="C165" s="145">
        <v>1142.01</v>
      </c>
      <c r="D165" t="s">
        <v>796</v>
      </c>
      <c r="E165" t="s">
        <v>789</v>
      </c>
      <c r="K165">
        <f>VLOOKUP(A165,расчет!$A$4:$AV$257,48,0)</f>
        <v>3844.8886450964387</v>
      </c>
      <c r="L165" s="147">
        <f t="shared" si="2"/>
        <v>2702.878645096439</v>
      </c>
    </row>
    <row r="166" spans="1:12" x14ac:dyDescent="0.3">
      <c r="A166" s="142" t="s">
        <v>41</v>
      </c>
      <c r="B166" s="142" t="s">
        <v>42</v>
      </c>
      <c r="C166" s="145">
        <v>1081.54</v>
      </c>
      <c r="D166" t="s">
        <v>797</v>
      </c>
      <c r="E166" t="s">
        <v>789</v>
      </c>
      <c r="K166">
        <f>VLOOKUP(A166,расчет!$A$4:$AV$257,48,0)</f>
        <v>2759.5982654216841</v>
      </c>
      <c r="L166" s="147">
        <f t="shared" si="2"/>
        <v>1678.0582654216842</v>
      </c>
    </row>
    <row r="167" spans="1:12" x14ac:dyDescent="0.3">
      <c r="A167" s="142" t="s">
        <v>43</v>
      </c>
      <c r="B167" s="142" t="s">
        <v>44</v>
      </c>
      <c r="C167" s="145">
        <v>1586.72</v>
      </c>
      <c r="D167" t="s">
        <v>798</v>
      </c>
      <c r="E167" t="s">
        <v>789</v>
      </c>
      <c r="K167">
        <f>VLOOKUP(A167,расчет!$A$4:$AV$257,48,0)</f>
        <v>4720.7752882457189</v>
      </c>
      <c r="L167" s="147">
        <f t="shared" si="2"/>
        <v>3134.0552882457187</v>
      </c>
    </row>
    <row r="168" spans="1:12" x14ac:dyDescent="0.3">
      <c r="A168" s="142" t="s">
        <v>45</v>
      </c>
      <c r="B168" s="142" t="s">
        <v>46</v>
      </c>
      <c r="C168" s="145">
        <v>2028.4</v>
      </c>
      <c r="D168" t="s">
        <v>799</v>
      </c>
      <c r="E168" t="s">
        <v>789</v>
      </c>
      <c r="K168">
        <f>VLOOKUP(A168,расчет!$A$4:$AV$257,48,0)</f>
        <v>6034.8697286412944</v>
      </c>
      <c r="L168" s="147">
        <f t="shared" si="2"/>
        <v>4006.4697286412943</v>
      </c>
    </row>
    <row r="169" spans="1:12" x14ac:dyDescent="0.3">
      <c r="A169" s="142" t="s">
        <v>47</v>
      </c>
      <c r="B169" s="142" t="s">
        <v>48</v>
      </c>
      <c r="C169" s="145">
        <v>1021.53</v>
      </c>
      <c r="D169" t="s">
        <v>800</v>
      </c>
      <c r="E169" t="s">
        <v>789</v>
      </c>
      <c r="K169">
        <f>VLOOKUP(A169,расчет!$A$4:$AV$257,48,0)</f>
        <v>3039.2326393982985</v>
      </c>
      <c r="L169" s="147">
        <f t="shared" si="2"/>
        <v>2017.7026393982985</v>
      </c>
    </row>
    <row r="170" spans="1:12" x14ac:dyDescent="0.3">
      <c r="A170" s="142" t="s">
        <v>49</v>
      </c>
      <c r="B170" s="142" t="s">
        <v>50</v>
      </c>
      <c r="C170" s="143">
        <v>898.72</v>
      </c>
      <c r="D170" t="s">
        <v>801</v>
      </c>
      <c r="E170" t="s">
        <v>789</v>
      </c>
      <c r="K170">
        <f>VLOOKUP(A170,расчет!$A$4:$AV$257,48,0)</f>
        <v>1226.7025578141365</v>
      </c>
      <c r="L170" s="147">
        <f t="shared" si="2"/>
        <v>327.9825578141365</v>
      </c>
    </row>
    <row r="171" spans="1:12" x14ac:dyDescent="0.3">
      <c r="A171" s="142" t="s">
        <v>51</v>
      </c>
      <c r="B171" s="142" t="s">
        <v>52</v>
      </c>
      <c r="C171" s="145">
        <v>1725.8</v>
      </c>
      <c r="D171" t="s">
        <v>802</v>
      </c>
      <c r="E171" t="s">
        <v>789</v>
      </c>
      <c r="K171">
        <f>VLOOKUP(A171,расчет!$A$4:$AV$257,48,0)</f>
        <v>5037.3831682962727</v>
      </c>
      <c r="L171" s="147">
        <f t="shared" si="2"/>
        <v>3311.5831682962726</v>
      </c>
    </row>
    <row r="172" spans="1:12" x14ac:dyDescent="0.3">
      <c r="A172" s="142" t="s">
        <v>53</v>
      </c>
      <c r="B172" s="142" t="s">
        <v>54</v>
      </c>
      <c r="C172" s="145">
        <v>1562.99</v>
      </c>
      <c r="D172" t="s">
        <v>803</v>
      </c>
      <c r="E172" t="s">
        <v>789</v>
      </c>
      <c r="K172">
        <f>VLOOKUP(A172,расчет!$A$4:$AV$257,48,0)</f>
        <v>3381.4703200871177</v>
      </c>
      <c r="L172" s="147">
        <f t="shared" si="2"/>
        <v>1818.4803200871177</v>
      </c>
    </row>
    <row r="173" spans="1:12" x14ac:dyDescent="0.3">
      <c r="A173" s="142" t="s">
        <v>55</v>
      </c>
      <c r="B173" s="142" t="s">
        <v>56</v>
      </c>
      <c r="C173" s="145">
        <v>1023.62</v>
      </c>
      <c r="D173" t="s">
        <v>804</v>
      </c>
      <c r="E173" t="s">
        <v>789</v>
      </c>
      <c r="K173">
        <f>VLOOKUP(A173,расчет!$A$4:$AV$257,48,0)</f>
        <v>3045.4605751347704</v>
      </c>
      <c r="L173" s="147">
        <f t="shared" si="2"/>
        <v>2021.8405751347705</v>
      </c>
    </row>
    <row r="174" spans="1:12" x14ac:dyDescent="0.3">
      <c r="A174" s="142" t="s">
        <v>57</v>
      </c>
      <c r="B174" s="142" t="s">
        <v>58</v>
      </c>
      <c r="C174" s="143">
        <v>956.63</v>
      </c>
      <c r="D174" t="s">
        <v>805</v>
      </c>
      <c r="E174" t="s">
        <v>789</v>
      </c>
      <c r="K174">
        <f>VLOOKUP(A174,расчет!$A$4:$AV$257,48,0)</f>
        <v>1962.8856862907887</v>
      </c>
      <c r="L174" s="147">
        <f t="shared" si="2"/>
        <v>1006.2556862907887</v>
      </c>
    </row>
    <row r="175" spans="1:12" x14ac:dyDescent="0.3">
      <c r="A175" s="142" t="s">
        <v>59</v>
      </c>
      <c r="B175" s="142" t="s">
        <v>60</v>
      </c>
      <c r="C175" s="145">
        <v>1582.53</v>
      </c>
      <c r="D175" t="s">
        <v>806</v>
      </c>
      <c r="E175" t="s">
        <v>789</v>
      </c>
      <c r="K175">
        <f>VLOOKUP(A175,расчет!$A$4:$AV$257,48,0)</f>
        <v>2631.5001723833166</v>
      </c>
      <c r="L175" s="147">
        <f t="shared" si="2"/>
        <v>1048.9701723833166</v>
      </c>
    </row>
    <row r="176" spans="1:12" x14ac:dyDescent="0.3">
      <c r="A176" s="142" t="s">
        <v>61</v>
      </c>
      <c r="B176" s="142" t="s">
        <v>62</v>
      </c>
      <c r="C176" s="145">
        <v>2028.4</v>
      </c>
      <c r="D176" t="s">
        <v>807</v>
      </c>
      <c r="E176" t="s">
        <v>789</v>
      </c>
      <c r="K176">
        <f>VLOOKUP(A176,расчет!$A$4:$AV$257,48,0)</f>
        <v>6034.8697286412944</v>
      </c>
      <c r="L176" s="147">
        <f t="shared" si="2"/>
        <v>4006.4697286412943</v>
      </c>
    </row>
    <row r="177" spans="1:12" x14ac:dyDescent="0.3">
      <c r="A177" s="142" t="s">
        <v>63</v>
      </c>
      <c r="B177" s="142" t="s">
        <v>64</v>
      </c>
      <c r="C177" s="145">
        <v>1008.96</v>
      </c>
      <c r="D177" t="s">
        <v>808</v>
      </c>
      <c r="E177" t="s">
        <v>789</v>
      </c>
      <c r="K177">
        <f>VLOOKUP(A177,расчет!$A$4:$AV$257,48,0)</f>
        <v>3001.8650249794678</v>
      </c>
      <c r="L177" s="147">
        <f t="shared" si="2"/>
        <v>1992.9050249794677</v>
      </c>
    </row>
    <row r="178" spans="1:12" x14ac:dyDescent="0.3">
      <c r="A178" s="142" t="s">
        <v>65</v>
      </c>
      <c r="B178" s="142" t="s">
        <v>66</v>
      </c>
      <c r="C178" s="145">
        <v>1549.04</v>
      </c>
      <c r="D178" t="s">
        <v>809</v>
      </c>
      <c r="E178" t="s">
        <v>789</v>
      </c>
      <c r="K178">
        <f>VLOOKUP(A178,расчет!$A$4:$AV$257,48,0)</f>
        <v>4608.6724449892235</v>
      </c>
      <c r="L178" s="147">
        <f t="shared" si="2"/>
        <v>3059.6324449892236</v>
      </c>
    </row>
    <row r="179" spans="1:12" x14ac:dyDescent="0.3">
      <c r="A179" s="142" t="s">
        <v>67</v>
      </c>
      <c r="B179" s="142" t="s">
        <v>68</v>
      </c>
      <c r="C179" s="145">
        <v>2760.59</v>
      </c>
      <c r="D179" t="s">
        <v>810</v>
      </c>
      <c r="E179" t="s">
        <v>789</v>
      </c>
      <c r="K179">
        <f>VLOOKUP(A179,расчет!$A$4:$AV$257,48,0)</f>
        <v>6823.0609846043008</v>
      </c>
      <c r="L179" s="147">
        <f t="shared" si="2"/>
        <v>4062.4709846043006</v>
      </c>
    </row>
    <row r="180" spans="1:12" x14ac:dyDescent="0.3">
      <c r="A180" s="142" t="s">
        <v>69</v>
      </c>
      <c r="B180" s="142" t="s">
        <v>70</v>
      </c>
      <c r="C180" s="143">
        <v>973.38</v>
      </c>
      <c r="D180" t="s">
        <v>811</v>
      </c>
      <c r="E180" t="s">
        <v>789</v>
      </c>
      <c r="K180">
        <f>VLOOKUP(A180,расчет!$A$4:$AV$257,48,0)</f>
        <v>2895.9901174594452</v>
      </c>
      <c r="L180" s="147">
        <f t="shared" si="2"/>
        <v>1922.6101174594451</v>
      </c>
    </row>
    <row r="181" spans="1:12" x14ac:dyDescent="0.3">
      <c r="A181" s="142" t="s">
        <v>71</v>
      </c>
      <c r="B181" s="142" t="s">
        <v>72</v>
      </c>
      <c r="C181" s="145">
        <v>1023.62</v>
      </c>
      <c r="D181" t="s">
        <v>812</v>
      </c>
      <c r="E181" t="s">
        <v>789</v>
      </c>
      <c r="K181">
        <f>VLOOKUP(A181,расчет!$A$4:$AV$257,48,0)</f>
        <v>3045.4605751347704</v>
      </c>
      <c r="L181" s="147">
        <f t="shared" si="2"/>
        <v>2021.8405751347705</v>
      </c>
    </row>
    <row r="182" spans="1:12" x14ac:dyDescent="0.3">
      <c r="A182" s="142" t="s">
        <v>73</v>
      </c>
      <c r="B182" s="142" t="s">
        <v>74</v>
      </c>
      <c r="C182" s="143">
        <v>973.38</v>
      </c>
      <c r="D182" t="s">
        <v>813</v>
      </c>
      <c r="E182" t="s">
        <v>789</v>
      </c>
      <c r="K182">
        <f>VLOOKUP(A182,расчет!$A$4:$AV$257,48,0)</f>
        <v>2895.9901174594452</v>
      </c>
      <c r="L182" s="147">
        <f t="shared" si="2"/>
        <v>1922.6101174594451</v>
      </c>
    </row>
    <row r="183" spans="1:12" x14ac:dyDescent="0.3">
      <c r="A183" s="142" t="s">
        <v>75</v>
      </c>
      <c r="B183" s="142" t="s">
        <v>76</v>
      </c>
      <c r="C183" s="145">
        <v>2641.04</v>
      </c>
      <c r="D183" t="s">
        <v>814</v>
      </c>
      <c r="E183" t="s">
        <v>789</v>
      </c>
      <c r="K183">
        <f>VLOOKUP(A183,расчет!$A$4:$AV$257,48,0)</f>
        <v>7017.7930783619686</v>
      </c>
      <c r="L183" s="147">
        <f t="shared" si="2"/>
        <v>4376.7530783619686</v>
      </c>
    </row>
    <row r="184" spans="1:12" x14ac:dyDescent="0.3">
      <c r="A184" s="142" t="s">
        <v>77</v>
      </c>
      <c r="B184" s="142" t="s">
        <v>78</v>
      </c>
      <c r="C184" s="145">
        <v>2030.49</v>
      </c>
      <c r="D184" t="s">
        <v>815</v>
      </c>
      <c r="E184" t="s">
        <v>789</v>
      </c>
      <c r="K184">
        <f>VLOOKUP(A184,расчет!$A$4:$AV$257,48,0)</f>
        <v>6041.0976643777667</v>
      </c>
      <c r="L184" s="147">
        <f t="shared" si="2"/>
        <v>4010.6076643777669</v>
      </c>
    </row>
    <row r="185" spans="1:12" x14ac:dyDescent="0.3">
      <c r="A185" s="142" t="s">
        <v>79</v>
      </c>
      <c r="B185" s="142" t="s">
        <v>80</v>
      </c>
      <c r="C185" s="145">
        <v>1008.96</v>
      </c>
      <c r="D185" t="s">
        <v>816</v>
      </c>
      <c r="E185" t="s">
        <v>789</v>
      </c>
      <c r="K185">
        <f>VLOOKUP(A185,расчет!$A$4:$AV$257,48,0)</f>
        <v>3001.8650249794678</v>
      </c>
      <c r="L185" s="147">
        <f t="shared" si="2"/>
        <v>1992.9050249794677</v>
      </c>
    </row>
    <row r="186" spans="1:12" x14ac:dyDescent="0.3">
      <c r="A186" s="142" t="s">
        <v>81</v>
      </c>
      <c r="B186" s="142" t="s">
        <v>82</v>
      </c>
      <c r="C186" s="145">
        <v>1549.04</v>
      </c>
      <c r="D186" t="s">
        <v>817</v>
      </c>
      <c r="E186" t="s">
        <v>789</v>
      </c>
      <c r="K186">
        <f>VLOOKUP(A186,расчет!$A$4:$AV$257,48,0)</f>
        <v>5259.6711863556884</v>
      </c>
      <c r="L186" s="147">
        <f t="shared" si="2"/>
        <v>3710.6311863556884</v>
      </c>
    </row>
    <row r="187" spans="1:12" x14ac:dyDescent="0.3">
      <c r="A187" s="142" t="s">
        <v>83</v>
      </c>
      <c r="B187" s="142" t="s">
        <v>84</v>
      </c>
      <c r="C187" s="145">
        <v>2456.13</v>
      </c>
      <c r="D187" t="s">
        <v>818</v>
      </c>
      <c r="E187" t="s">
        <v>789</v>
      </c>
      <c r="K187">
        <f>VLOOKUP(A187,расчет!$A$4:$AV$257,48,0)</f>
        <v>6251.6009537013269</v>
      </c>
      <c r="L187" s="147">
        <f t="shared" si="2"/>
        <v>3795.4709537013268</v>
      </c>
    </row>
    <row r="188" spans="1:12" x14ac:dyDescent="0.3">
      <c r="A188" s="142" t="s">
        <v>85</v>
      </c>
      <c r="B188" s="142" t="s">
        <v>86</v>
      </c>
      <c r="C188" s="145">
        <v>1023.62</v>
      </c>
      <c r="D188" t="s">
        <v>819</v>
      </c>
      <c r="E188" t="s">
        <v>789</v>
      </c>
      <c r="K188">
        <f>VLOOKUP(A188,расчет!$A$4:$AV$257,48,0)</f>
        <v>3045.4605751347704</v>
      </c>
      <c r="L188" s="147">
        <f t="shared" si="2"/>
        <v>2021.8405751347705</v>
      </c>
    </row>
    <row r="189" spans="1:12" x14ac:dyDescent="0.3">
      <c r="A189" s="142" t="s">
        <v>87</v>
      </c>
      <c r="B189" s="142" t="s">
        <v>88</v>
      </c>
      <c r="C189" s="143">
        <v>973.38</v>
      </c>
      <c r="D189" t="s">
        <v>820</v>
      </c>
      <c r="E189" t="s">
        <v>789</v>
      </c>
      <c r="K189">
        <f>VLOOKUP(A189,расчет!$A$4:$AV$257,48,0)</f>
        <v>2895.9901174594452</v>
      </c>
      <c r="L189" s="147">
        <f t="shared" si="2"/>
        <v>1922.6101174594451</v>
      </c>
    </row>
    <row r="190" spans="1:12" x14ac:dyDescent="0.3">
      <c r="A190" s="142" t="s">
        <v>89</v>
      </c>
      <c r="B190" s="142" t="s">
        <v>90</v>
      </c>
      <c r="C190" s="145">
        <v>1586.72</v>
      </c>
      <c r="D190" t="s">
        <v>821</v>
      </c>
      <c r="E190" t="s">
        <v>789</v>
      </c>
      <c r="K190">
        <f>VLOOKUP(A190,расчет!$A$4:$AV$257,48,0)</f>
        <v>2497.0497092855167</v>
      </c>
      <c r="L190" s="147">
        <f t="shared" si="2"/>
        <v>910.32970928551663</v>
      </c>
    </row>
    <row r="191" spans="1:12" x14ac:dyDescent="0.3">
      <c r="A191" s="142" t="s">
        <v>91</v>
      </c>
      <c r="B191" s="142" t="s">
        <v>92</v>
      </c>
      <c r="C191" s="145">
        <v>1582.53</v>
      </c>
      <c r="D191" t="s">
        <v>822</v>
      </c>
      <c r="E191" t="s">
        <v>789</v>
      </c>
      <c r="K191">
        <f>VLOOKUP(A191,расчет!$A$4:$AV$257,48,0)</f>
        <v>4708.3194167727734</v>
      </c>
      <c r="L191" s="147">
        <f t="shared" si="2"/>
        <v>3125.7894167727736</v>
      </c>
    </row>
    <row r="192" spans="1:12" x14ac:dyDescent="0.3">
      <c r="A192" s="142" t="s">
        <v>93</v>
      </c>
      <c r="B192" s="142" t="s">
        <v>94</v>
      </c>
      <c r="C192" s="145">
        <v>2258.4299999999998</v>
      </c>
      <c r="D192" t="s">
        <v>823</v>
      </c>
      <c r="E192" t="s">
        <v>789</v>
      </c>
      <c r="K192">
        <f>VLOOKUP(A192,расчет!$A$4:$AV$257,48,0)</f>
        <v>7171.7908925171196</v>
      </c>
      <c r="L192" s="147">
        <f t="shared" si="2"/>
        <v>4913.3608925171193</v>
      </c>
    </row>
    <row r="193" spans="1:12" x14ac:dyDescent="0.3">
      <c r="A193" s="142" t="s">
        <v>95</v>
      </c>
      <c r="B193" s="142" t="s">
        <v>96</v>
      </c>
      <c r="C193" s="145">
        <v>1008.96</v>
      </c>
      <c r="D193" t="s">
        <v>824</v>
      </c>
      <c r="E193" t="s">
        <v>789</v>
      </c>
      <c r="K193">
        <f>VLOOKUP(A193,расчет!$A$4:$AV$257,48,0)</f>
        <v>3001.8650249794678</v>
      </c>
      <c r="L193" s="147">
        <f t="shared" si="2"/>
        <v>1992.9050249794677</v>
      </c>
    </row>
    <row r="194" spans="1:12" x14ac:dyDescent="0.3">
      <c r="A194" s="142" t="s">
        <v>97</v>
      </c>
      <c r="B194" s="142" t="s">
        <v>98</v>
      </c>
      <c r="C194" s="145">
        <v>1549.04</v>
      </c>
      <c r="D194" t="s">
        <v>825</v>
      </c>
      <c r="E194" t="s">
        <v>789</v>
      </c>
      <c r="K194">
        <f>VLOOKUP(A194,расчет!$A$4:$AV$257,48,0)</f>
        <v>4608.6724449892235</v>
      </c>
      <c r="L194" s="147">
        <f t="shared" si="2"/>
        <v>3059.6324449892236</v>
      </c>
    </row>
    <row r="195" spans="1:12" x14ac:dyDescent="0.3">
      <c r="A195" s="142" t="s">
        <v>99</v>
      </c>
      <c r="B195" s="142" t="s">
        <v>100</v>
      </c>
      <c r="C195" s="145">
        <v>2237.4899999999998</v>
      </c>
      <c r="D195" t="s">
        <v>826</v>
      </c>
      <c r="E195" t="s">
        <v>789</v>
      </c>
      <c r="K195">
        <f>VLOOKUP(A195,расчет!$A$4:$AV$257,48,0)</f>
        <v>7433.9433101596833</v>
      </c>
      <c r="L195" s="147">
        <f t="shared" si="2"/>
        <v>5196.4533101596835</v>
      </c>
    </row>
    <row r="196" spans="1:12" x14ac:dyDescent="0.3">
      <c r="A196" s="142" t="s">
        <v>101</v>
      </c>
      <c r="B196" s="142" t="s">
        <v>102</v>
      </c>
      <c r="C196" s="145">
        <v>2005.37</v>
      </c>
      <c r="D196" t="s">
        <v>827</v>
      </c>
      <c r="E196" t="s">
        <v>789</v>
      </c>
      <c r="K196">
        <f>VLOOKUP(A196,расчет!$A$4:$AV$257,48,0)</f>
        <v>6285.1152790800779</v>
      </c>
      <c r="L196" s="147">
        <f t="shared" si="2"/>
        <v>4279.745279080078</v>
      </c>
    </row>
    <row r="197" spans="1:12" x14ac:dyDescent="0.3">
      <c r="A197" s="142" t="s">
        <v>103</v>
      </c>
      <c r="B197" s="142" t="s">
        <v>104</v>
      </c>
      <c r="C197" s="145">
        <v>1584.62</v>
      </c>
      <c r="D197" t="s">
        <v>828</v>
      </c>
      <c r="E197" t="s">
        <v>789</v>
      </c>
      <c r="K197">
        <f>VLOOKUP(A197,расчет!$A$4:$AV$257,48,0)</f>
        <v>4714.5473525092475</v>
      </c>
      <c r="L197" s="147">
        <f t="shared" ref="L197:L247" si="3">K197-C197</f>
        <v>3129.9273525092476</v>
      </c>
    </row>
    <row r="198" spans="1:12" x14ac:dyDescent="0.3">
      <c r="A198" s="142" t="s">
        <v>105</v>
      </c>
      <c r="B198" s="142" t="s">
        <v>106</v>
      </c>
      <c r="C198" s="145">
        <v>2030.49</v>
      </c>
      <c r="D198" t="s">
        <v>829</v>
      </c>
      <c r="E198" t="s">
        <v>789</v>
      </c>
      <c r="K198">
        <f>VLOOKUP(A198,расчет!$A$4:$AV$257,48,0)</f>
        <v>6041.0976643777667</v>
      </c>
      <c r="L198" s="147">
        <f t="shared" si="3"/>
        <v>4010.6076643777669</v>
      </c>
    </row>
    <row r="199" spans="1:12" x14ac:dyDescent="0.3">
      <c r="A199" s="142" t="s">
        <v>107</v>
      </c>
      <c r="B199" s="142" t="s">
        <v>108</v>
      </c>
      <c r="C199" s="145">
        <v>1006.87</v>
      </c>
      <c r="D199" t="s">
        <v>830</v>
      </c>
      <c r="E199" t="s">
        <v>789</v>
      </c>
      <c r="K199">
        <f>VLOOKUP(A199,расчет!$A$4:$AV$257,48,0)</f>
        <v>2995.6370892429959</v>
      </c>
      <c r="L199" s="147">
        <f t="shared" si="3"/>
        <v>1988.767089242996</v>
      </c>
    </row>
    <row r="200" spans="1:12" x14ac:dyDescent="0.3">
      <c r="A200" s="142" t="s">
        <v>109</v>
      </c>
      <c r="B200" s="142" t="s">
        <v>110</v>
      </c>
      <c r="C200" s="145">
        <v>2065.38</v>
      </c>
      <c r="D200" t="s">
        <v>831</v>
      </c>
      <c r="E200" t="s">
        <v>789</v>
      </c>
      <c r="K200">
        <f>VLOOKUP(A200,расчет!$A$4:$AV$257,48,0)</f>
        <v>5297.4259248918233</v>
      </c>
      <c r="L200" s="147">
        <f t="shared" si="3"/>
        <v>3232.0459248918232</v>
      </c>
    </row>
    <row r="201" spans="1:12" x14ac:dyDescent="0.3">
      <c r="A201" s="142" t="s">
        <v>111</v>
      </c>
      <c r="B201" s="142" t="s">
        <v>112</v>
      </c>
      <c r="C201" s="145">
        <v>2030.49</v>
      </c>
      <c r="D201" t="s">
        <v>832</v>
      </c>
      <c r="E201" t="s">
        <v>789</v>
      </c>
      <c r="K201">
        <f>VLOOKUP(A201,расчет!$A$4:$AV$257,48,0)</f>
        <v>6041.0976643777667</v>
      </c>
      <c r="L201" s="147">
        <f t="shared" si="3"/>
        <v>4010.6076643777669</v>
      </c>
    </row>
    <row r="202" spans="1:12" x14ac:dyDescent="0.3">
      <c r="A202" s="142" t="s">
        <v>113</v>
      </c>
      <c r="B202" s="142" t="s">
        <v>114</v>
      </c>
      <c r="C202" s="145">
        <v>2013.74</v>
      </c>
      <c r="D202" t="s">
        <v>833</v>
      </c>
      <c r="E202" t="s">
        <v>789</v>
      </c>
      <c r="K202">
        <f>VLOOKUP(A202,расчет!$A$4:$AV$257,48,0)</f>
        <v>5991.2741784859918</v>
      </c>
      <c r="L202" s="147">
        <f t="shared" si="3"/>
        <v>3977.534178485992</v>
      </c>
    </row>
    <row r="203" spans="1:12" x14ac:dyDescent="0.3">
      <c r="A203" s="142" t="s">
        <v>115</v>
      </c>
      <c r="B203" s="142" t="s">
        <v>116</v>
      </c>
      <c r="C203" s="143">
        <v>922.21</v>
      </c>
      <c r="D203" t="s">
        <v>834</v>
      </c>
      <c r="E203" t="s">
        <v>789</v>
      </c>
      <c r="K203">
        <f>VLOOKUP(A203,расчет!$A$4:$AV$257,48,0)</f>
        <v>2667.5700480502596</v>
      </c>
      <c r="L203" s="147">
        <f t="shared" si="3"/>
        <v>1745.3600480502596</v>
      </c>
    </row>
    <row r="204" spans="1:12" x14ac:dyDescent="0.3">
      <c r="A204" s="142" t="s">
        <v>117</v>
      </c>
      <c r="B204" s="142" t="s">
        <v>118</v>
      </c>
      <c r="C204" s="145">
        <v>1895.59</v>
      </c>
      <c r="D204" t="s">
        <v>835</v>
      </c>
      <c r="E204" t="s">
        <v>789</v>
      </c>
      <c r="K204">
        <f>VLOOKUP(A204,расчет!$A$4:$AV$257,48,0)</f>
        <v>6598.3296327946864</v>
      </c>
      <c r="L204" s="147">
        <f t="shared" si="3"/>
        <v>4702.7396327946863</v>
      </c>
    </row>
    <row r="205" spans="1:12" x14ac:dyDescent="0.3">
      <c r="A205" s="142" t="s">
        <v>119</v>
      </c>
      <c r="B205" s="142" t="s">
        <v>120</v>
      </c>
      <c r="C205" s="145">
        <v>2068.17</v>
      </c>
      <c r="D205" t="s">
        <v>836</v>
      </c>
      <c r="E205" t="s">
        <v>789</v>
      </c>
      <c r="K205">
        <f>VLOOKUP(A205,расчет!$A$4:$AV$257,48,0)</f>
        <v>6153.2005076342621</v>
      </c>
      <c r="L205" s="147">
        <f t="shared" si="3"/>
        <v>4085.030507634262</v>
      </c>
    </row>
    <row r="206" spans="1:12" x14ac:dyDescent="0.3">
      <c r="A206" s="142" t="s">
        <v>121</v>
      </c>
      <c r="B206" s="142" t="s">
        <v>122</v>
      </c>
      <c r="C206" s="145">
        <v>1011.06</v>
      </c>
      <c r="D206" t="s">
        <v>837</v>
      </c>
      <c r="E206" t="s">
        <v>789</v>
      </c>
      <c r="K206">
        <f>VLOOKUP(A206,расчет!$A$4:$AV$257,48,0)</f>
        <v>3008.0929607159392</v>
      </c>
      <c r="L206" s="147">
        <f t="shared" si="3"/>
        <v>1997.0329607159392</v>
      </c>
    </row>
    <row r="207" spans="1:12" x14ac:dyDescent="0.3">
      <c r="A207" s="142" t="s">
        <v>123</v>
      </c>
      <c r="B207" s="142" t="s">
        <v>124</v>
      </c>
      <c r="C207" s="145">
        <v>1546.95</v>
      </c>
      <c r="D207" t="s">
        <v>838</v>
      </c>
      <c r="E207" t="s">
        <v>789</v>
      </c>
      <c r="K207">
        <f>VLOOKUP(A207,расчет!$A$4:$AV$257,48,0)</f>
        <v>4602.4445092527521</v>
      </c>
      <c r="L207" s="147">
        <f t="shared" si="3"/>
        <v>3055.4945092527523</v>
      </c>
    </row>
    <row r="208" spans="1:12" x14ac:dyDescent="0.3">
      <c r="A208" s="142" t="s">
        <v>125</v>
      </c>
      <c r="B208" s="142" t="s">
        <v>126</v>
      </c>
      <c r="C208" s="145">
        <v>1566.25</v>
      </c>
      <c r="D208" t="s">
        <v>839</v>
      </c>
      <c r="E208" t="s">
        <v>789</v>
      </c>
      <c r="K208">
        <f>VLOOKUP(A208,расчет!$A$4:$AV$257,48,0)</f>
        <v>3757.094079661158</v>
      </c>
      <c r="L208" s="147">
        <f t="shared" si="3"/>
        <v>2190.844079661158</v>
      </c>
    </row>
    <row r="209" spans="1:12" x14ac:dyDescent="0.3">
      <c r="A209" s="142" t="s">
        <v>127</v>
      </c>
      <c r="B209" s="142" t="s">
        <v>128</v>
      </c>
      <c r="C209" s="145">
        <v>1165.27</v>
      </c>
      <c r="D209" t="s">
        <v>840</v>
      </c>
      <c r="E209" t="s">
        <v>789</v>
      </c>
      <c r="K209">
        <f>VLOOKUP(A209,расчет!$A$4:$AV$257,48,0)</f>
        <v>3157.2812557591615</v>
      </c>
      <c r="L209" s="147">
        <f t="shared" si="3"/>
        <v>1992.0112557591615</v>
      </c>
    </row>
    <row r="210" spans="1:12" x14ac:dyDescent="0.3">
      <c r="A210" s="142" t="s">
        <v>129</v>
      </c>
      <c r="B210" s="142" t="s">
        <v>130</v>
      </c>
      <c r="C210" s="145">
        <v>1516.47</v>
      </c>
      <c r="D210" t="s">
        <v>841</v>
      </c>
      <c r="E210" t="s">
        <v>789</v>
      </c>
      <c r="K210">
        <f>VLOOKUP(A210,расчет!$A$4:$AV$257,48,0)</f>
        <v>3747.4616208825869</v>
      </c>
      <c r="L210" s="147">
        <f t="shared" si="3"/>
        <v>2230.9916208825871</v>
      </c>
    </row>
    <row r="211" spans="1:12" x14ac:dyDescent="0.3">
      <c r="A211" s="142" t="s">
        <v>131</v>
      </c>
      <c r="B211" s="142" t="s">
        <v>132</v>
      </c>
      <c r="C211" s="145">
        <v>1838.38</v>
      </c>
      <c r="D211" t="s">
        <v>842</v>
      </c>
      <c r="E211" t="s">
        <v>789</v>
      </c>
      <c r="K211">
        <f>VLOOKUP(A211,расчет!$A$4:$AV$257,48,0)</f>
        <v>5608.2662982117581</v>
      </c>
      <c r="L211" s="147">
        <f t="shared" si="3"/>
        <v>3769.886298211758</v>
      </c>
    </row>
    <row r="212" spans="1:12" x14ac:dyDescent="0.3">
      <c r="A212" s="142" t="s">
        <v>133</v>
      </c>
      <c r="B212" s="142" t="s">
        <v>134</v>
      </c>
      <c r="C212" s="145">
        <v>1008.96</v>
      </c>
      <c r="D212" t="s">
        <v>843</v>
      </c>
      <c r="E212" t="s">
        <v>789</v>
      </c>
      <c r="K212">
        <f>VLOOKUP(A212,расчет!$A$4:$AV$257,48,0)</f>
        <v>3001.8650249794678</v>
      </c>
      <c r="L212" s="147">
        <f t="shared" si="3"/>
        <v>1992.9050249794677</v>
      </c>
    </row>
    <row r="213" spans="1:12" x14ac:dyDescent="0.3">
      <c r="A213" s="142" t="s">
        <v>135</v>
      </c>
      <c r="B213" s="142" t="s">
        <v>136</v>
      </c>
      <c r="C213" s="145">
        <v>1011.06</v>
      </c>
      <c r="D213" t="s">
        <v>844</v>
      </c>
      <c r="E213" t="s">
        <v>789</v>
      </c>
      <c r="K213">
        <f>VLOOKUP(A213,расчет!$A$4:$AV$257,48,0)</f>
        <v>2498.0355901533167</v>
      </c>
      <c r="L213" s="147">
        <f t="shared" si="3"/>
        <v>1486.9755901533167</v>
      </c>
    </row>
    <row r="214" spans="1:12" x14ac:dyDescent="0.3">
      <c r="A214" s="142" t="s">
        <v>137</v>
      </c>
      <c r="B214" s="142" t="s">
        <v>138</v>
      </c>
      <c r="C214" s="145">
        <v>1546.95</v>
      </c>
      <c r="D214" t="s">
        <v>845</v>
      </c>
      <c r="E214" t="s">
        <v>789</v>
      </c>
      <c r="K214">
        <f>VLOOKUP(A214,расчет!$A$4:$AV$257,48,0)</f>
        <v>3819.0183910635128</v>
      </c>
      <c r="L214" s="147">
        <f t="shared" si="3"/>
        <v>2272.0683910635125</v>
      </c>
    </row>
    <row r="215" spans="1:12" x14ac:dyDescent="0.3">
      <c r="A215" s="142" t="s">
        <v>139</v>
      </c>
      <c r="B215" s="142" t="s">
        <v>140</v>
      </c>
      <c r="C215" s="145">
        <v>2230.52</v>
      </c>
      <c r="D215" t="s">
        <v>846</v>
      </c>
      <c r="E215" t="s">
        <v>789</v>
      </c>
      <c r="K215">
        <f>VLOOKUP(A215,расчет!$A$4:$AV$257,48,0)</f>
        <v>5347.9900514639448</v>
      </c>
      <c r="L215" s="147">
        <f t="shared" si="3"/>
        <v>3117.4700514639449</v>
      </c>
    </row>
    <row r="216" spans="1:12" x14ac:dyDescent="0.3">
      <c r="A216" s="142" t="s">
        <v>141</v>
      </c>
      <c r="B216" s="142" t="s">
        <v>142</v>
      </c>
      <c r="C216" s="145">
        <v>1752.09</v>
      </c>
      <c r="D216" t="s">
        <v>847</v>
      </c>
      <c r="E216" t="s">
        <v>789</v>
      </c>
      <c r="K216">
        <f>VLOOKUP(A216,расчет!$A$4:$AV$257,48,0)</f>
        <v>3777.9255633840262</v>
      </c>
      <c r="L216" s="147">
        <f t="shared" si="3"/>
        <v>2025.8355633840263</v>
      </c>
    </row>
    <row r="217" spans="1:12" x14ac:dyDescent="0.3">
      <c r="A217" s="142" t="s">
        <v>143</v>
      </c>
      <c r="B217" s="142" t="s">
        <v>144</v>
      </c>
      <c r="C217" s="145">
        <v>1706.03</v>
      </c>
      <c r="D217" t="s">
        <v>848</v>
      </c>
      <c r="E217" t="s">
        <v>789</v>
      </c>
      <c r="K217">
        <f>VLOOKUP(A217,расчет!$A$4:$AV$257,48,0)</f>
        <v>5075.7676252246183</v>
      </c>
      <c r="L217" s="147">
        <f t="shared" si="3"/>
        <v>3369.7376252246186</v>
      </c>
    </row>
    <row r="218" spans="1:12" x14ac:dyDescent="0.3">
      <c r="A218" s="142" t="s">
        <v>145</v>
      </c>
      <c r="B218" s="142" t="s">
        <v>146</v>
      </c>
      <c r="C218" s="145">
        <v>2068.17</v>
      </c>
      <c r="D218" t="s">
        <v>849</v>
      </c>
      <c r="E218" t="s">
        <v>789</v>
      </c>
      <c r="K218">
        <f>VLOOKUP(A218,расчет!$A$4:$AV$257,48,0)</f>
        <v>6153.2005076342621</v>
      </c>
      <c r="L218" s="147">
        <f t="shared" si="3"/>
        <v>4085.030507634262</v>
      </c>
    </row>
    <row r="219" spans="1:12" x14ac:dyDescent="0.3">
      <c r="A219" s="142" t="s">
        <v>147</v>
      </c>
      <c r="B219" s="142" t="s">
        <v>148</v>
      </c>
      <c r="C219" s="145">
        <v>1006.87</v>
      </c>
      <c r="D219" t="s">
        <v>850</v>
      </c>
      <c r="E219" t="s">
        <v>789</v>
      </c>
      <c r="K219">
        <f>VLOOKUP(A219,расчет!$A$4:$AV$257,48,0)</f>
        <v>2995.6370892429959</v>
      </c>
      <c r="L219" s="147">
        <f t="shared" si="3"/>
        <v>1988.767089242996</v>
      </c>
    </row>
    <row r="220" spans="1:12" x14ac:dyDescent="0.3">
      <c r="A220" s="142" t="s">
        <v>149</v>
      </c>
      <c r="B220" s="142" t="s">
        <v>150</v>
      </c>
      <c r="C220" s="145">
        <v>1549.04</v>
      </c>
      <c r="D220" t="s">
        <v>851</v>
      </c>
      <c r="E220" t="s">
        <v>789</v>
      </c>
      <c r="K220">
        <f>VLOOKUP(A220,расчет!$A$4:$AV$257,48,0)</f>
        <v>4608.6724449892235</v>
      </c>
      <c r="L220" s="147">
        <f t="shared" si="3"/>
        <v>3059.6324449892236</v>
      </c>
    </row>
    <row r="221" spans="1:12" x14ac:dyDescent="0.3">
      <c r="A221" s="142" t="s">
        <v>151</v>
      </c>
      <c r="B221" s="142" t="s">
        <v>152</v>
      </c>
      <c r="C221" s="145">
        <v>1786.27</v>
      </c>
      <c r="D221" t="s">
        <v>852</v>
      </c>
      <c r="E221" t="s">
        <v>789</v>
      </c>
      <c r="K221">
        <f>VLOOKUP(A221,расчет!$A$4:$AV$257,48,0)</f>
        <v>5978.8183070130472</v>
      </c>
      <c r="L221" s="147">
        <f t="shared" si="3"/>
        <v>4192.5483070130467</v>
      </c>
    </row>
    <row r="222" spans="1:12" x14ac:dyDescent="0.3">
      <c r="A222" s="142" t="s">
        <v>153</v>
      </c>
      <c r="B222" s="142" t="s">
        <v>154</v>
      </c>
      <c r="C222" s="145">
        <v>1754.18</v>
      </c>
      <c r="D222" t="s">
        <v>853</v>
      </c>
      <c r="E222" t="s">
        <v>789</v>
      </c>
      <c r="K222">
        <f>VLOOKUP(A222,расчет!$A$4:$AV$257,48,0)</f>
        <v>5219.0101471634716</v>
      </c>
      <c r="L222" s="147">
        <f t="shared" si="3"/>
        <v>3464.8301471634713</v>
      </c>
    </row>
    <row r="223" spans="1:12" x14ac:dyDescent="0.3">
      <c r="A223" s="142" t="s">
        <v>155</v>
      </c>
      <c r="B223" s="142" t="s">
        <v>156</v>
      </c>
      <c r="C223" s="145">
        <v>1542.75</v>
      </c>
      <c r="D223" t="s">
        <v>854</v>
      </c>
      <c r="E223" t="s">
        <v>789</v>
      </c>
      <c r="K223">
        <f>VLOOKUP(A223,расчет!$A$4:$AV$257,48,0)</f>
        <v>4589.9886377798075</v>
      </c>
      <c r="L223" s="147">
        <f t="shared" si="3"/>
        <v>3047.2386377798075</v>
      </c>
    </row>
    <row r="224" spans="1:12" x14ac:dyDescent="0.3">
      <c r="A224" s="142" t="s">
        <v>157</v>
      </c>
      <c r="B224" s="142" t="s">
        <v>158</v>
      </c>
      <c r="C224" s="143">
        <v>759.17</v>
      </c>
      <c r="D224" t="s">
        <v>855</v>
      </c>
      <c r="E224" t="s">
        <v>789</v>
      </c>
      <c r="K224">
        <f>VLOOKUP(A224,расчет!$A$4:$AV$257,48,0)</f>
        <v>5081.9955609610897</v>
      </c>
      <c r="L224" s="147">
        <f t="shared" si="3"/>
        <v>4322.8255609610896</v>
      </c>
    </row>
    <row r="225" spans="1:12" x14ac:dyDescent="0.3">
      <c r="A225" s="142" t="s">
        <v>159</v>
      </c>
      <c r="B225" s="142" t="s">
        <v>160</v>
      </c>
      <c r="C225" s="145">
        <v>2063.9899999999998</v>
      </c>
      <c r="D225" t="s">
        <v>856</v>
      </c>
      <c r="E225" t="s">
        <v>789</v>
      </c>
      <c r="K225">
        <f>VLOOKUP(A225,расчет!$A$4:$AV$257,48,0)</f>
        <v>6140.7446361613165</v>
      </c>
      <c r="L225" s="147">
        <f t="shared" si="3"/>
        <v>4076.7546361613167</v>
      </c>
    </row>
    <row r="226" spans="1:12" x14ac:dyDescent="0.3">
      <c r="A226" s="142" t="s">
        <v>161</v>
      </c>
      <c r="B226" s="142" t="s">
        <v>162</v>
      </c>
      <c r="C226" s="145">
        <v>1011.06</v>
      </c>
      <c r="D226" t="s">
        <v>857</v>
      </c>
      <c r="E226" t="s">
        <v>789</v>
      </c>
      <c r="K226">
        <f>VLOOKUP(A226,расчет!$A$4:$AV$257,48,0)</f>
        <v>3008.0929607159392</v>
      </c>
      <c r="L226" s="147">
        <f t="shared" si="3"/>
        <v>1997.0329607159392</v>
      </c>
    </row>
    <row r="227" spans="1:12" x14ac:dyDescent="0.3">
      <c r="A227" s="142" t="s">
        <v>163</v>
      </c>
      <c r="B227" s="142" t="s">
        <v>164</v>
      </c>
      <c r="C227" s="145">
        <v>1546.95</v>
      </c>
      <c r="D227" t="s">
        <v>858</v>
      </c>
      <c r="E227" t="s">
        <v>789</v>
      </c>
      <c r="K227">
        <f>VLOOKUP(A227,расчет!$A$4:$AV$257,48,0)</f>
        <v>4602.4445092527521</v>
      </c>
      <c r="L227" s="147">
        <f t="shared" si="3"/>
        <v>3055.4945092527523</v>
      </c>
    </row>
    <row r="228" spans="1:12" x14ac:dyDescent="0.3">
      <c r="A228" s="142" t="s">
        <v>165</v>
      </c>
      <c r="B228" s="142" t="s">
        <v>166</v>
      </c>
      <c r="C228" s="145">
        <v>2009.56</v>
      </c>
      <c r="D228" t="s">
        <v>859</v>
      </c>
      <c r="E228" t="s">
        <v>789</v>
      </c>
      <c r="K228">
        <f>VLOOKUP(A228,расчет!$A$4:$AV$257,48,0)</f>
        <v>5978.8183070130472</v>
      </c>
      <c r="L228" s="147">
        <f t="shared" si="3"/>
        <v>3969.2583070130472</v>
      </c>
    </row>
    <row r="229" spans="1:12" x14ac:dyDescent="0.3">
      <c r="A229" s="142" t="s">
        <v>167</v>
      </c>
      <c r="B229" s="142" t="s">
        <v>168</v>
      </c>
      <c r="C229" s="145">
        <v>1555.55</v>
      </c>
      <c r="D229" t="s">
        <v>860</v>
      </c>
      <c r="E229" t="s">
        <v>789</v>
      </c>
      <c r="K229">
        <f>VLOOKUP(A229,расчет!$A$4:$AV$257,48,0)</f>
        <v>5206.5542756905279</v>
      </c>
      <c r="L229" s="147">
        <f t="shared" si="3"/>
        <v>3651.0042756905277</v>
      </c>
    </row>
    <row r="230" spans="1:12" x14ac:dyDescent="0.3">
      <c r="A230" s="142" t="s">
        <v>169</v>
      </c>
      <c r="B230" s="142" t="s">
        <v>170</v>
      </c>
      <c r="C230" s="145">
        <v>1703.94</v>
      </c>
      <c r="D230" t="s">
        <v>861</v>
      </c>
      <c r="E230" t="s">
        <v>789</v>
      </c>
      <c r="K230">
        <f>VLOOKUP(A230,расчет!$A$4:$AV$257,48,0)</f>
        <v>5069.5396894881469</v>
      </c>
      <c r="L230" s="147">
        <f t="shared" si="3"/>
        <v>3365.5996894881469</v>
      </c>
    </row>
    <row r="231" spans="1:12" x14ac:dyDescent="0.3">
      <c r="A231" s="142" t="s">
        <v>171</v>
      </c>
      <c r="B231" s="142" t="s">
        <v>172</v>
      </c>
      <c r="C231" s="145">
        <v>2061.89</v>
      </c>
      <c r="D231" t="s">
        <v>862</v>
      </c>
      <c r="E231" t="s">
        <v>789</v>
      </c>
      <c r="K231">
        <f>VLOOKUP(A231,расчет!$A$4:$AV$257,48,0)</f>
        <v>6134.5167004248442</v>
      </c>
      <c r="L231" s="147">
        <f t="shared" si="3"/>
        <v>4072.6267004248443</v>
      </c>
    </row>
    <row r="232" spans="1:12" x14ac:dyDescent="0.3">
      <c r="A232" s="142" t="s">
        <v>173</v>
      </c>
      <c r="B232" s="142" t="s">
        <v>174</v>
      </c>
      <c r="C232" s="143">
        <v>449.36</v>
      </c>
      <c r="D232" t="s">
        <v>863</v>
      </c>
      <c r="E232" t="s">
        <v>789</v>
      </c>
      <c r="K232">
        <f>VLOOKUP(A232,расчет!$A$4:$AV$257,48,0)</f>
        <v>651.90592622321003</v>
      </c>
      <c r="L232" s="147">
        <f t="shared" si="3"/>
        <v>202.54592622321002</v>
      </c>
    </row>
    <row r="233" spans="1:12" x14ac:dyDescent="0.3">
      <c r="A233" s="142" t="s">
        <v>175</v>
      </c>
      <c r="B233" s="142" t="s">
        <v>176</v>
      </c>
      <c r="C233" s="145">
        <v>1553.23</v>
      </c>
      <c r="D233" t="s">
        <v>864</v>
      </c>
      <c r="E233" t="s">
        <v>789</v>
      </c>
      <c r="K233">
        <f>VLOOKUP(A233,расчет!$A$4:$AV$257,48,0)</f>
        <v>4621.1283164621673</v>
      </c>
      <c r="L233" s="147">
        <f t="shared" si="3"/>
        <v>3067.8983164621673</v>
      </c>
    </row>
    <row r="234" spans="1:12" x14ac:dyDescent="0.3">
      <c r="A234" s="142" t="s">
        <v>177</v>
      </c>
      <c r="B234" s="142" t="s">
        <v>178</v>
      </c>
      <c r="C234" s="145">
        <v>2878.51</v>
      </c>
      <c r="D234" t="s">
        <v>865</v>
      </c>
      <c r="E234" t="s">
        <v>789</v>
      </c>
      <c r="K234">
        <f>VLOOKUP(A234,расчет!$A$4:$AV$257,48,0)</f>
        <v>7759.4684350107282</v>
      </c>
      <c r="L234" s="147">
        <f t="shared" si="3"/>
        <v>4880.958435010728</v>
      </c>
    </row>
    <row r="235" spans="1:12" x14ac:dyDescent="0.3">
      <c r="A235" s="142" t="s">
        <v>179</v>
      </c>
      <c r="B235" s="142" t="s">
        <v>180</v>
      </c>
      <c r="C235" s="145">
        <v>3119.47</v>
      </c>
      <c r="D235" t="s">
        <v>866</v>
      </c>
      <c r="E235" t="s">
        <v>789</v>
      </c>
      <c r="K235">
        <f>VLOOKUP(A235,расчет!$A$4:$AV$257,48,0)</f>
        <v>8263.7717803206942</v>
      </c>
      <c r="L235" s="147">
        <f t="shared" si="3"/>
        <v>5144.3017803206949</v>
      </c>
    </row>
    <row r="236" spans="1:12" x14ac:dyDescent="0.3">
      <c r="A236" s="142" t="s">
        <v>182</v>
      </c>
      <c r="B236" s="142" t="s">
        <v>183</v>
      </c>
      <c r="C236" s="145">
        <v>5249.04</v>
      </c>
      <c r="D236" t="s">
        <v>867</v>
      </c>
      <c r="E236" t="s">
        <v>789</v>
      </c>
      <c r="K236">
        <f>VLOOKUP(A236,расчет!$A$4:$AV$257,48,0)</f>
        <v>9292.8726239937369</v>
      </c>
      <c r="L236" s="147">
        <f t="shared" si="3"/>
        <v>4043.8326239937369</v>
      </c>
    </row>
    <row r="237" spans="1:12" x14ac:dyDescent="0.3">
      <c r="A237" s="142" t="s">
        <v>185</v>
      </c>
      <c r="B237" s="142" t="s">
        <v>186</v>
      </c>
      <c r="C237" s="145">
        <v>2068.17</v>
      </c>
      <c r="D237" t="s">
        <v>868</v>
      </c>
      <c r="E237" t="s">
        <v>789</v>
      </c>
      <c r="K237">
        <f>VLOOKUP(A237,расчет!$A$4:$AV$257,48,0)</f>
        <v>6153.2005076342621</v>
      </c>
      <c r="L237" s="147">
        <f t="shared" si="3"/>
        <v>4085.030507634262</v>
      </c>
    </row>
    <row r="238" spans="1:12" x14ac:dyDescent="0.3">
      <c r="A238" s="142" t="s">
        <v>187</v>
      </c>
      <c r="B238" s="142" t="s">
        <v>188</v>
      </c>
      <c r="C238" s="145">
        <v>1015.24</v>
      </c>
      <c r="D238" t="s">
        <v>869</v>
      </c>
      <c r="E238" t="s">
        <v>789</v>
      </c>
      <c r="K238">
        <f>VLOOKUP(A238,расчет!$A$4:$AV$257,48,0)</f>
        <v>3020.5488321888834</v>
      </c>
      <c r="L238" s="147">
        <f t="shared" si="3"/>
        <v>2005.3088321888833</v>
      </c>
    </row>
    <row r="239" spans="1:12" x14ac:dyDescent="0.3">
      <c r="A239" s="142" t="s">
        <v>189</v>
      </c>
      <c r="B239" s="142" t="s">
        <v>190</v>
      </c>
      <c r="C239" s="145">
        <v>1549.04</v>
      </c>
      <c r="D239" t="s">
        <v>870</v>
      </c>
      <c r="E239" t="s">
        <v>789</v>
      </c>
      <c r="K239">
        <f>VLOOKUP(A239,расчет!$A$4:$AV$257,48,0)</f>
        <v>4608.6724449892235</v>
      </c>
      <c r="L239" s="147">
        <f t="shared" si="3"/>
        <v>3059.6324449892236</v>
      </c>
    </row>
    <row r="240" spans="1:12" x14ac:dyDescent="0.3">
      <c r="A240" s="142" t="s">
        <v>191</v>
      </c>
      <c r="B240" s="142" t="s">
        <v>192</v>
      </c>
      <c r="C240" s="145">
        <v>4449.18</v>
      </c>
      <c r="D240" t="s">
        <v>871</v>
      </c>
      <c r="E240" t="s">
        <v>789</v>
      </c>
      <c r="K240">
        <f>VLOOKUP(A240,расчет!$A$4:$AV$257,48,0)</f>
        <v>13387.695529526354</v>
      </c>
      <c r="L240" s="147">
        <f t="shared" si="3"/>
        <v>8938.5155295263539</v>
      </c>
    </row>
    <row r="241" spans="1:12" x14ac:dyDescent="0.3">
      <c r="A241" s="142" t="s">
        <v>193</v>
      </c>
      <c r="B241" s="142" t="s">
        <v>194</v>
      </c>
      <c r="C241" s="145">
        <v>2344.4899999999998</v>
      </c>
      <c r="D241" t="s">
        <v>872</v>
      </c>
      <c r="E241" t="s">
        <v>789</v>
      </c>
      <c r="K241">
        <f>VLOOKUP(A241,расчет!$A$4:$AV$257,48,0)</f>
        <v>4542.0292444048673</v>
      </c>
      <c r="L241" s="147">
        <f t="shared" si="3"/>
        <v>2197.5392444048675</v>
      </c>
    </row>
    <row r="242" spans="1:12" x14ac:dyDescent="0.3">
      <c r="A242" s="142" t="s">
        <v>195</v>
      </c>
      <c r="B242" s="142" t="s">
        <v>196</v>
      </c>
      <c r="C242" s="145">
        <v>3918.65</v>
      </c>
      <c r="D242" t="s">
        <v>873</v>
      </c>
      <c r="E242" t="s">
        <v>789</v>
      </c>
      <c r="K242">
        <f>VLOOKUP(A242,расчет!$A$4:$AV$257,48,0)</f>
        <v>12167.209738315269</v>
      </c>
      <c r="L242" s="147">
        <f t="shared" si="3"/>
        <v>8248.559738315269</v>
      </c>
    </row>
    <row r="243" spans="1:12" x14ac:dyDescent="0.3">
      <c r="A243" s="142" t="s">
        <v>197</v>
      </c>
      <c r="B243" s="142" t="s">
        <v>198</v>
      </c>
      <c r="C243" s="145">
        <v>1019.43</v>
      </c>
      <c r="D243" t="s">
        <v>874</v>
      </c>
      <c r="E243" t="s">
        <v>789</v>
      </c>
      <c r="K243">
        <f>VLOOKUP(A243,расчет!$A$4:$AV$257,48,0)</f>
        <v>2725.339799004038</v>
      </c>
      <c r="L243" s="147">
        <f t="shared" si="3"/>
        <v>1705.9097990040382</v>
      </c>
    </row>
    <row r="244" spans="1:12" x14ac:dyDescent="0.3">
      <c r="A244" s="142" t="s">
        <v>199</v>
      </c>
      <c r="B244" s="142" t="s">
        <v>200</v>
      </c>
      <c r="C244" s="145">
        <v>2101.66</v>
      </c>
      <c r="D244" t="s">
        <v>875</v>
      </c>
      <c r="E244" t="s">
        <v>789</v>
      </c>
      <c r="K244">
        <f>VLOOKUP(A244,расчет!$A$4:$AV$257,48,0)</f>
        <v>6252.8474794178128</v>
      </c>
      <c r="L244" s="147">
        <f t="shared" si="3"/>
        <v>4151.1874794178129</v>
      </c>
    </row>
    <row r="245" spans="1:12" x14ac:dyDescent="0.3">
      <c r="A245" s="142" t="s">
        <v>201</v>
      </c>
      <c r="B245" s="142" t="s">
        <v>202</v>
      </c>
      <c r="C245" s="145">
        <v>1966.77</v>
      </c>
      <c r="D245" t="s">
        <v>876</v>
      </c>
      <c r="E245" t="s">
        <v>789</v>
      </c>
      <c r="K245">
        <f>VLOOKUP(A245,расчет!$A$4:$AV$257,48,0)</f>
        <v>6701.1322032764465</v>
      </c>
      <c r="L245" s="147">
        <f t="shared" si="3"/>
        <v>4734.362203276447</v>
      </c>
    </row>
    <row r="246" spans="1:12" x14ac:dyDescent="0.3">
      <c r="A246" s="142" t="s">
        <v>203</v>
      </c>
      <c r="B246" s="142" t="s">
        <v>204</v>
      </c>
      <c r="C246" s="145">
        <v>3159.24</v>
      </c>
      <c r="D246" t="s">
        <v>877</v>
      </c>
      <c r="E246" t="s">
        <v>789</v>
      </c>
      <c r="K246">
        <f>VLOOKUP(A246,расчет!$A$4:$AV$257,48,0)</f>
        <v>8943.7253601800985</v>
      </c>
      <c r="L246" s="147">
        <f t="shared" si="3"/>
        <v>5784.4853601800987</v>
      </c>
    </row>
    <row r="247" spans="1:12" x14ac:dyDescent="0.3">
      <c r="A247" s="142" t="s">
        <v>205</v>
      </c>
      <c r="B247" s="142" t="s">
        <v>206</v>
      </c>
      <c r="C247" s="145">
        <v>2591.73</v>
      </c>
      <c r="D247" t="s">
        <v>878</v>
      </c>
      <c r="E247" t="s">
        <v>789</v>
      </c>
      <c r="K247">
        <f>VLOOKUP(A247,расчет!$A$4:$AV$257,48,0)</f>
        <v>9713.3565639346489</v>
      </c>
      <c r="L247" s="147">
        <f t="shared" si="3"/>
        <v>7121.6265639346493</v>
      </c>
    </row>
    <row r="248" spans="1:12" x14ac:dyDescent="0.3">
      <c r="C248" s="77">
        <f>SUM(C4:C247)</f>
        <v>170702.37999999995</v>
      </c>
      <c r="K248">
        <f>SUM(K4:K247)</f>
        <v>465680.50570101879</v>
      </c>
      <c r="L248" s="77">
        <f>SUM(L4:L247)</f>
        <v>294978.12570101907</v>
      </c>
    </row>
    <row r="252" spans="1:12" x14ac:dyDescent="0.3">
      <c r="G252" s="77">
        <f>C248+L248</f>
        <v>465680.50570101902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"/>
  <sheetViews>
    <sheetView topLeftCell="A218" workbookViewId="0">
      <selection activeCell="D1" sqref="D1:D244"/>
    </sheetView>
  </sheetViews>
  <sheetFormatPr defaultRowHeight="14.4" x14ac:dyDescent="0.3"/>
  <cols>
    <col min="3" max="3" width="9.44140625" bestFit="1" customWidth="1"/>
    <col min="10" max="12" width="9.44140625" bestFit="1" customWidth="1"/>
  </cols>
  <sheetData>
    <row r="1" spans="1:13" x14ac:dyDescent="0.3">
      <c r="A1" s="148" t="s">
        <v>208</v>
      </c>
      <c r="B1" s="148" t="s">
        <v>209</v>
      </c>
      <c r="C1" s="149">
        <v>123.74</v>
      </c>
      <c r="D1" t="s">
        <v>633</v>
      </c>
      <c r="E1" t="s">
        <v>879</v>
      </c>
      <c r="K1" s="77">
        <f>VLOOKUP(A1,расчет!$A$4:$AW$257,49,0)</f>
        <v>135.652005185777</v>
      </c>
      <c r="L1" s="147">
        <f>K1-C1</f>
        <v>11.912005185777005</v>
      </c>
      <c r="M1" s="77"/>
    </row>
    <row r="2" spans="1:13" x14ac:dyDescent="0.3">
      <c r="A2" s="148" t="s">
        <v>210</v>
      </c>
      <c r="B2" s="148" t="s">
        <v>211</v>
      </c>
      <c r="C2" s="149">
        <v>123.74</v>
      </c>
      <c r="D2" t="s">
        <v>635</v>
      </c>
      <c r="E2" t="s">
        <v>879</v>
      </c>
      <c r="K2" s="77">
        <f>VLOOKUP(A2,расчет!$A$4:$AW$257,49,0)</f>
        <v>135.652005185777</v>
      </c>
      <c r="L2" s="147">
        <f t="shared" ref="L2:L65" si="0">K2-C2</f>
        <v>11.912005185777005</v>
      </c>
    </row>
    <row r="3" spans="1:13" x14ac:dyDescent="0.3">
      <c r="A3" s="148" t="s">
        <v>212</v>
      </c>
      <c r="B3" s="148" t="s">
        <v>213</v>
      </c>
      <c r="C3" s="149">
        <v>123.74</v>
      </c>
      <c r="D3" t="s">
        <v>636</v>
      </c>
      <c r="E3" t="s">
        <v>879</v>
      </c>
      <c r="K3" s="77">
        <f>VLOOKUP(A3,расчет!$A$4:$AW$257,49,0)</f>
        <v>135.652005185777</v>
      </c>
      <c r="L3" s="147">
        <f t="shared" si="0"/>
        <v>11.912005185777005</v>
      </c>
    </row>
    <row r="4" spans="1:13" x14ac:dyDescent="0.3">
      <c r="A4" s="148" t="s">
        <v>214</v>
      </c>
      <c r="B4" s="148" t="s">
        <v>215</v>
      </c>
      <c r="C4" s="149">
        <v>123.74</v>
      </c>
      <c r="D4" t="s">
        <v>637</v>
      </c>
      <c r="E4" t="s">
        <v>879</v>
      </c>
      <c r="K4" s="77">
        <f>VLOOKUP(A4,расчет!$A$4:$AW$257,49,0)</f>
        <v>135.652005185777</v>
      </c>
      <c r="L4" s="147">
        <f t="shared" si="0"/>
        <v>11.912005185777005</v>
      </c>
    </row>
    <row r="5" spans="1:13" x14ac:dyDescent="0.3">
      <c r="A5" s="148" t="s">
        <v>216</v>
      </c>
      <c r="B5" s="148" t="s">
        <v>217</v>
      </c>
      <c r="C5" s="149">
        <v>123.74</v>
      </c>
      <c r="D5" t="s">
        <v>638</v>
      </c>
      <c r="E5" t="s">
        <v>879</v>
      </c>
      <c r="K5" s="77">
        <f>VLOOKUP(A5,расчет!$A$4:$AW$257,49,0)</f>
        <v>135.652005185777</v>
      </c>
      <c r="L5" s="147">
        <f t="shared" si="0"/>
        <v>11.912005185777005</v>
      </c>
    </row>
    <row r="6" spans="1:13" x14ac:dyDescent="0.3">
      <c r="A6" s="148" t="s">
        <v>218</v>
      </c>
      <c r="B6" s="148" t="s">
        <v>219</v>
      </c>
      <c r="C6" s="149">
        <v>123.74</v>
      </c>
      <c r="D6" t="s">
        <v>639</v>
      </c>
      <c r="E6" t="s">
        <v>879</v>
      </c>
      <c r="K6" s="77">
        <f>VLOOKUP(A6,расчет!$A$4:$AW$257,49,0)</f>
        <v>135.652005185777</v>
      </c>
      <c r="L6" s="147">
        <f t="shared" si="0"/>
        <v>11.912005185777005</v>
      </c>
    </row>
    <row r="7" spans="1:13" x14ac:dyDescent="0.3">
      <c r="A7" s="148" t="s">
        <v>220</v>
      </c>
      <c r="B7" s="148" t="s">
        <v>221</v>
      </c>
      <c r="C7" s="149">
        <v>123.74</v>
      </c>
      <c r="D7" t="s">
        <v>640</v>
      </c>
      <c r="E7" t="s">
        <v>879</v>
      </c>
      <c r="K7" s="77">
        <f>VLOOKUP(A7,расчет!$A$4:$AW$257,49,0)</f>
        <v>135.652005185777</v>
      </c>
      <c r="L7" s="147">
        <f t="shared" si="0"/>
        <v>11.912005185777005</v>
      </c>
    </row>
    <row r="8" spans="1:13" x14ac:dyDescent="0.3">
      <c r="A8" s="148" t="s">
        <v>222</v>
      </c>
      <c r="B8" s="148" t="s">
        <v>223</v>
      </c>
      <c r="C8" s="149">
        <v>123.74</v>
      </c>
      <c r="D8" t="s">
        <v>641</v>
      </c>
      <c r="E8" t="s">
        <v>879</v>
      </c>
      <c r="K8" s="77">
        <f>VLOOKUP(A8,расчет!$A$4:$AW$257,49,0)</f>
        <v>135.652005185777</v>
      </c>
      <c r="L8" s="147">
        <f t="shared" si="0"/>
        <v>11.912005185777005</v>
      </c>
    </row>
    <row r="9" spans="1:13" x14ac:dyDescent="0.3">
      <c r="A9" s="148" t="s">
        <v>224</v>
      </c>
      <c r="B9" s="148" t="s">
        <v>225</v>
      </c>
      <c r="C9" s="149">
        <v>123.74</v>
      </c>
      <c r="D9" t="s">
        <v>642</v>
      </c>
      <c r="E9" t="s">
        <v>879</v>
      </c>
      <c r="K9" s="77">
        <f>VLOOKUP(A9,расчет!$A$4:$AW$257,49,0)</f>
        <v>135.652005185777</v>
      </c>
      <c r="L9" s="147">
        <f t="shared" si="0"/>
        <v>11.912005185777005</v>
      </c>
    </row>
    <row r="10" spans="1:13" x14ac:dyDescent="0.3">
      <c r="A10" s="148" t="s">
        <v>226</v>
      </c>
      <c r="B10" s="148" t="s">
        <v>227</v>
      </c>
      <c r="C10" s="149">
        <v>123.74</v>
      </c>
      <c r="D10" t="s">
        <v>643</v>
      </c>
      <c r="E10" t="s">
        <v>879</v>
      </c>
      <c r="K10" s="77">
        <f>VLOOKUP(A10,расчет!$A$4:$AW$257,49,0)</f>
        <v>135.652005185777</v>
      </c>
      <c r="L10" s="147">
        <f t="shared" si="0"/>
        <v>11.912005185777005</v>
      </c>
    </row>
    <row r="11" spans="1:13" x14ac:dyDescent="0.3">
      <c r="A11" s="148" t="s">
        <v>228</v>
      </c>
      <c r="B11" s="148" t="s">
        <v>229</v>
      </c>
      <c r="C11" s="149">
        <v>123.74</v>
      </c>
      <c r="D11" t="s">
        <v>644</v>
      </c>
      <c r="E11" t="s">
        <v>879</v>
      </c>
      <c r="K11" s="77">
        <f>VLOOKUP(A11,расчет!$A$4:$AW$257,49,0)</f>
        <v>135.652005185777</v>
      </c>
      <c r="L11" s="147">
        <f t="shared" si="0"/>
        <v>11.912005185777005</v>
      </c>
    </row>
    <row r="12" spans="1:13" x14ac:dyDescent="0.3">
      <c r="A12" s="148" t="s">
        <v>230</v>
      </c>
      <c r="B12" s="148" t="s">
        <v>231</v>
      </c>
      <c r="C12" s="149">
        <v>123.74</v>
      </c>
      <c r="D12" t="s">
        <v>645</v>
      </c>
      <c r="E12" t="s">
        <v>879</v>
      </c>
      <c r="K12" s="77">
        <f>VLOOKUP(A12,расчет!$A$4:$AW$257,49,0)</f>
        <v>135.652005185777</v>
      </c>
      <c r="L12" s="147">
        <f t="shared" si="0"/>
        <v>11.912005185777005</v>
      </c>
    </row>
    <row r="13" spans="1:13" x14ac:dyDescent="0.3">
      <c r="A13" s="148" t="s">
        <v>232</v>
      </c>
      <c r="B13" s="148" t="s">
        <v>233</v>
      </c>
      <c r="C13" s="149">
        <v>123.74</v>
      </c>
      <c r="D13" t="s">
        <v>646</v>
      </c>
      <c r="E13" t="s">
        <v>879</v>
      </c>
      <c r="K13" s="77">
        <f>VLOOKUP(A13,расчет!$A$4:$AW$257,49,0)</f>
        <v>135.652005185777</v>
      </c>
      <c r="L13" s="147">
        <f t="shared" si="0"/>
        <v>11.912005185777005</v>
      </c>
    </row>
    <row r="14" spans="1:13" x14ac:dyDescent="0.3">
      <c r="A14" s="148" t="s">
        <v>234</v>
      </c>
      <c r="B14" s="148" t="s">
        <v>235</v>
      </c>
      <c r="C14" s="149">
        <v>123.74</v>
      </c>
      <c r="D14" t="s">
        <v>647</v>
      </c>
      <c r="E14" t="s">
        <v>879</v>
      </c>
      <c r="K14" s="77">
        <f>VLOOKUP(A14,расчет!$A$4:$AW$257,49,0)</f>
        <v>135.652005185777</v>
      </c>
      <c r="L14" s="147">
        <f t="shared" si="0"/>
        <v>11.912005185777005</v>
      </c>
    </row>
    <row r="15" spans="1:13" x14ac:dyDescent="0.3">
      <c r="A15" s="148" t="s">
        <v>236</v>
      </c>
      <c r="B15" s="148" t="s">
        <v>237</v>
      </c>
      <c r="C15" s="149">
        <v>123.74</v>
      </c>
      <c r="D15" t="s">
        <v>648</v>
      </c>
      <c r="E15" t="s">
        <v>879</v>
      </c>
      <c r="K15" s="77">
        <f>VLOOKUP(A15,расчет!$A$4:$AW$257,49,0)</f>
        <v>135.652005185777</v>
      </c>
      <c r="L15" s="147">
        <f t="shared" si="0"/>
        <v>11.912005185777005</v>
      </c>
    </row>
    <row r="16" spans="1:13" x14ac:dyDescent="0.3">
      <c r="A16" s="148" t="s">
        <v>238</v>
      </c>
      <c r="B16" s="148" t="s">
        <v>239</v>
      </c>
      <c r="C16" s="149">
        <v>123.74</v>
      </c>
      <c r="D16" t="s">
        <v>649</v>
      </c>
      <c r="E16" t="s">
        <v>879</v>
      </c>
      <c r="K16" s="77">
        <f>VLOOKUP(A16,расчет!$A$4:$AW$257,49,0)</f>
        <v>135.652005185777</v>
      </c>
      <c r="L16" s="147">
        <f t="shared" si="0"/>
        <v>11.912005185777005</v>
      </c>
    </row>
    <row r="17" spans="1:12" x14ac:dyDescent="0.3">
      <c r="A17" s="148" t="s">
        <v>240</v>
      </c>
      <c r="B17" s="148" t="s">
        <v>241</v>
      </c>
      <c r="C17" s="149">
        <v>123.74</v>
      </c>
      <c r="D17" t="s">
        <v>650</v>
      </c>
      <c r="E17" t="s">
        <v>879</v>
      </c>
      <c r="K17" s="77">
        <f>VLOOKUP(A17,расчет!$A$4:$AW$257,49,0)</f>
        <v>135.652005185777</v>
      </c>
      <c r="L17" s="147">
        <f t="shared" si="0"/>
        <v>11.912005185777005</v>
      </c>
    </row>
    <row r="18" spans="1:12" x14ac:dyDescent="0.3">
      <c r="A18" s="148" t="s">
        <v>242</v>
      </c>
      <c r="B18" s="148" t="s">
        <v>243</v>
      </c>
      <c r="C18" s="149">
        <v>123.74</v>
      </c>
      <c r="D18" t="s">
        <v>651</v>
      </c>
      <c r="E18" t="s">
        <v>879</v>
      </c>
      <c r="K18" s="77">
        <f>VLOOKUP(A18,расчет!$A$4:$AW$257,49,0)</f>
        <v>135.652005185777</v>
      </c>
      <c r="L18" s="147">
        <f t="shared" si="0"/>
        <v>11.912005185777005</v>
      </c>
    </row>
    <row r="19" spans="1:12" x14ac:dyDescent="0.3">
      <c r="A19" s="148" t="s">
        <v>244</v>
      </c>
      <c r="B19" s="148" t="s">
        <v>245</v>
      </c>
      <c r="C19" s="149">
        <v>123.74</v>
      </c>
      <c r="D19" t="s">
        <v>652</v>
      </c>
      <c r="E19" t="s">
        <v>879</v>
      </c>
      <c r="K19" s="77">
        <f>VLOOKUP(A19,расчет!$A$4:$AW$257,49,0)</f>
        <v>135.652005185777</v>
      </c>
      <c r="L19" s="147">
        <f t="shared" si="0"/>
        <v>11.912005185777005</v>
      </c>
    </row>
    <row r="20" spans="1:12" x14ac:dyDescent="0.3">
      <c r="A20" s="148" t="s">
        <v>246</v>
      </c>
      <c r="B20" s="148" t="s">
        <v>247</v>
      </c>
      <c r="C20" s="149">
        <v>123.74</v>
      </c>
      <c r="D20" t="s">
        <v>653</v>
      </c>
      <c r="E20" t="s">
        <v>879</v>
      </c>
      <c r="K20" s="77">
        <f>VLOOKUP(A20,расчет!$A$4:$AW$257,49,0)</f>
        <v>135.652005185777</v>
      </c>
      <c r="L20" s="147">
        <f t="shared" si="0"/>
        <v>11.912005185777005</v>
      </c>
    </row>
    <row r="21" spans="1:12" x14ac:dyDescent="0.3">
      <c r="A21" s="148" t="s">
        <v>248</v>
      </c>
      <c r="B21" s="148" t="s">
        <v>249</v>
      </c>
      <c r="C21" s="149">
        <v>123.74</v>
      </c>
      <c r="D21" t="s">
        <v>654</v>
      </c>
      <c r="E21" t="s">
        <v>879</v>
      </c>
      <c r="K21" s="77">
        <f>VLOOKUP(A21,расчет!$A$4:$AW$257,49,0)</f>
        <v>135.652005185777</v>
      </c>
      <c r="L21" s="147">
        <f t="shared" si="0"/>
        <v>11.912005185777005</v>
      </c>
    </row>
    <row r="22" spans="1:12" x14ac:dyDescent="0.3">
      <c r="A22" s="148" t="s">
        <v>250</v>
      </c>
      <c r="B22" s="148" t="s">
        <v>251</v>
      </c>
      <c r="C22" s="149">
        <v>123.74</v>
      </c>
      <c r="D22" t="s">
        <v>655</v>
      </c>
      <c r="E22" t="s">
        <v>879</v>
      </c>
      <c r="K22" s="77">
        <f>VLOOKUP(A22,расчет!$A$4:$AW$257,49,0)</f>
        <v>135.652005185777</v>
      </c>
      <c r="L22" s="147">
        <f t="shared" si="0"/>
        <v>11.912005185777005</v>
      </c>
    </row>
    <row r="23" spans="1:12" x14ac:dyDescent="0.3">
      <c r="A23" s="148" t="s">
        <v>252</v>
      </c>
      <c r="B23" s="148" t="s">
        <v>253</v>
      </c>
      <c r="C23" s="149">
        <v>123.74</v>
      </c>
      <c r="D23" t="s">
        <v>656</v>
      </c>
      <c r="E23" t="s">
        <v>879</v>
      </c>
      <c r="K23" s="77">
        <f>VLOOKUP(A23,расчет!$A$4:$AW$257,49,0)</f>
        <v>135.652005185777</v>
      </c>
      <c r="L23" s="147">
        <f t="shared" si="0"/>
        <v>11.912005185777005</v>
      </c>
    </row>
    <row r="24" spans="1:12" x14ac:dyDescent="0.3">
      <c r="A24" s="148" t="s">
        <v>254</v>
      </c>
      <c r="B24" s="148" t="s">
        <v>255</v>
      </c>
      <c r="C24" s="149">
        <v>123.74</v>
      </c>
      <c r="D24" t="s">
        <v>657</v>
      </c>
      <c r="E24" t="s">
        <v>879</v>
      </c>
      <c r="K24" s="77">
        <f>VLOOKUP(A24,расчет!$A$4:$AW$257,49,0)</f>
        <v>135.652005185777</v>
      </c>
      <c r="L24" s="147">
        <f t="shared" si="0"/>
        <v>11.912005185777005</v>
      </c>
    </row>
    <row r="25" spans="1:12" x14ac:dyDescent="0.3">
      <c r="A25" s="148" t="s">
        <v>256</v>
      </c>
      <c r="B25" s="148" t="s">
        <v>257</v>
      </c>
      <c r="C25" s="149">
        <v>123.74</v>
      </c>
      <c r="D25" t="s">
        <v>658</v>
      </c>
      <c r="E25" t="s">
        <v>879</v>
      </c>
      <c r="K25" s="77">
        <f>VLOOKUP(A25,расчет!$A$4:$AW$257,49,0)</f>
        <v>135.652005185777</v>
      </c>
      <c r="L25" s="147">
        <f t="shared" si="0"/>
        <v>11.912005185777005</v>
      </c>
    </row>
    <row r="26" spans="1:12" x14ac:dyDescent="0.3">
      <c r="A26" s="148" t="s">
        <v>258</v>
      </c>
      <c r="B26" s="148" t="s">
        <v>259</v>
      </c>
      <c r="C26" s="149">
        <v>123.74</v>
      </c>
      <c r="D26" t="s">
        <v>659</v>
      </c>
      <c r="E26" t="s">
        <v>879</v>
      </c>
      <c r="K26" s="77">
        <f>VLOOKUP(A26,расчет!$A$4:$AW$257,49,0)</f>
        <v>135.652005185777</v>
      </c>
      <c r="L26" s="147">
        <f t="shared" si="0"/>
        <v>11.912005185777005</v>
      </c>
    </row>
    <row r="27" spans="1:12" x14ac:dyDescent="0.3">
      <c r="A27" s="148" t="s">
        <v>260</v>
      </c>
      <c r="B27" s="148" t="s">
        <v>261</v>
      </c>
      <c r="C27" s="149">
        <v>123.74</v>
      </c>
      <c r="D27" t="s">
        <v>660</v>
      </c>
      <c r="E27" t="s">
        <v>879</v>
      </c>
      <c r="K27" s="77">
        <f>VLOOKUP(A27,расчет!$A$4:$AW$257,49,0)</f>
        <v>135.652005185777</v>
      </c>
      <c r="L27" s="147">
        <f t="shared" si="0"/>
        <v>11.912005185777005</v>
      </c>
    </row>
    <row r="28" spans="1:12" x14ac:dyDescent="0.3">
      <c r="A28" s="148" t="s">
        <v>262</v>
      </c>
      <c r="B28" s="148" t="s">
        <v>263</v>
      </c>
      <c r="C28" s="149">
        <v>123.74</v>
      </c>
      <c r="D28" t="s">
        <v>661</v>
      </c>
      <c r="E28" t="s">
        <v>879</v>
      </c>
      <c r="K28" s="77">
        <f>VLOOKUP(A28,расчет!$A$4:$AW$257,49,0)</f>
        <v>135.652005185777</v>
      </c>
      <c r="L28" s="147">
        <f t="shared" si="0"/>
        <v>11.912005185777005</v>
      </c>
    </row>
    <row r="29" spans="1:12" x14ac:dyDescent="0.3">
      <c r="A29" s="148" t="s">
        <v>264</v>
      </c>
      <c r="B29" s="148" t="s">
        <v>265</v>
      </c>
      <c r="C29" s="149">
        <v>123.74</v>
      </c>
      <c r="D29" t="s">
        <v>662</v>
      </c>
      <c r="E29" t="s">
        <v>879</v>
      </c>
      <c r="K29" s="77">
        <f>VLOOKUP(A29,расчет!$A$4:$AW$257,49,0)</f>
        <v>135.652005185777</v>
      </c>
      <c r="L29" s="147">
        <f t="shared" si="0"/>
        <v>11.912005185777005</v>
      </c>
    </row>
    <row r="30" spans="1:12" x14ac:dyDescent="0.3">
      <c r="A30" s="148" t="s">
        <v>266</v>
      </c>
      <c r="B30" s="148" t="s">
        <v>267</v>
      </c>
      <c r="C30" s="149">
        <v>123.74</v>
      </c>
      <c r="D30" t="s">
        <v>663</v>
      </c>
      <c r="E30" t="s">
        <v>879</v>
      </c>
      <c r="K30" s="77">
        <f>VLOOKUP(A30,расчет!$A$4:$AW$257,49,0)</f>
        <v>135.652005185777</v>
      </c>
      <c r="L30" s="147">
        <f t="shared" si="0"/>
        <v>11.912005185777005</v>
      </c>
    </row>
    <row r="31" spans="1:12" x14ac:dyDescent="0.3">
      <c r="A31" s="148" t="s">
        <v>268</v>
      </c>
      <c r="B31" s="148" t="s">
        <v>269</v>
      </c>
      <c r="C31" s="149">
        <v>123.74</v>
      </c>
      <c r="D31" t="s">
        <v>664</v>
      </c>
      <c r="E31" t="s">
        <v>879</v>
      </c>
      <c r="K31" s="77">
        <f>VLOOKUP(A31,расчет!$A$4:$AW$257,49,0)</f>
        <v>135.652005185777</v>
      </c>
      <c r="L31" s="147">
        <f t="shared" si="0"/>
        <v>11.912005185777005</v>
      </c>
    </row>
    <row r="32" spans="1:12" x14ac:dyDescent="0.3">
      <c r="A32" s="148" t="s">
        <v>270</v>
      </c>
      <c r="B32" s="148" t="s">
        <v>271</v>
      </c>
      <c r="C32" s="149">
        <v>123.74</v>
      </c>
      <c r="D32" t="s">
        <v>665</v>
      </c>
      <c r="E32" t="s">
        <v>879</v>
      </c>
      <c r="K32" s="77">
        <f>VLOOKUP(A32,расчет!$A$4:$AW$257,49,0)</f>
        <v>135.652005185777</v>
      </c>
      <c r="L32" s="147">
        <f t="shared" si="0"/>
        <v>11.912005185777005</v>
      </c>
    </row>
    <row r="33" spans="1:12" x14ac:dyDescent="0.3">
      <c r="A33" s="148" t="s">
        <v>272</v>
      </c>
      <c r="B33" s="148" t="s">
        <v>273</v>
      </c>
      <c r="C33" s="149">
        <v>123.74</v>
      </c>
      <c r="D33" t="s">
        <v>666</v>
      </c>
      <c r="E33" t="s">
        <v>879</v>
      </c>
      <c r="K33" s="77">
        <f>VLOOKUP(A33,расчет!$A$4:$AW$257,49,0)</f>
        <v>135.652005185777</v>
      </c>
      <c r="L33" s="147">
        <f t="shared" si="0"/>
        <v>11.912005185777005</v>
      </c>
    </row>
    <row r="34" spans="1:12" x14ac:dyDescent="0.3">
      <c r="A34" s="148" t="s">
        <v>274</v>
      </c>
      <c r="B34" s="148" t="s">
        <v>275</v>
      </c>
      <c r="C34" s="149">
        <v>123.74</v>
      </c>
      <c r="D34" t="s">
        <v>667</v>
      </c>
      <c r="E34" t="s">
        <v>879</v>
      </c>
      <c r="K34" s="77">
        <f>VLOOKUP(A34,расчет!$A$4:$AW$257,49,0)</f>
        <v>135.652005185777</v>
      </c>
      <c r="L34" s="147">
        <f t="shared" si="0"/>
        <v>11.912005185777005</v>
      </c>
    </row>
    <row r="35" spans="1:12" x14ac:dyDescent="0.3">
      <c r="A35" s="148" t="s">
        <v>276</v>
      </c>
      <c r="B35" s="148" t="s">
        <v>277</v>
      </c>
      <c r="C35" s="149">
        <v>123.74</v>
      </c>
      <c r="D35" t="s">
        <v>668</v>
      </c>
      <c r="E35" t="s">
        <v>879</v>
      </c>
      <c r="K35" s="77">
        <f>VLOOKUP(A35,расчет!$A$4:$AW$257,49,0)</f>
        <v>135.652005185777</v>
      </c>
      <c r="L35" s="147">
        <f t="shared" si="0"/>
        <v>11.912005185777005</v>
      </c>
    </row>
    <row r="36" spans="1:12" x14ac:dyDescent="0.3">
      <c r="A36" s="148" t="s">
        <v>278</v>
      </c>
      <c r="B36" s="148" t="s">
        <v>279</v>
      </c>
      <c r="C36" s="149">
        <v>123.74</v>
      </c>
      <c r="D36" t="s">
        <v>669</v>
      </c>
      <c r="E36" t="s">
        <v>879</v>
      </c>
      <c r="K36" s="77">
        <f>VLOOKUP(A36,расчет!$A$4:$AW$257,49,0)</f>
        <v>135.652005185777</v>
      </c>
      <c r="L36" s="147">
        <f t="shared" si="0"/>
        <v>11.912005185777005</v>
      </c>
    </row>
    <row r="37" spans="1:12" x14ac:dyDescent="0.3">
      <c r="A37" s="148" t="s">
        <v>280</v>
      </c>
      <c r="B37" s="148" t="s">
        <v>281</v>
      </c>
      <c r="C37" s="149">
        <v>123.74</v>
      </c>
      <c r="D37" t="s">
        <v>670</v>
      </c>
      <c r="E37" t="s">
        <v>879</v>
      </c>
      <c r="K37" s="77">
        <f>VLOOKUP(A37,расчет!$A$4:$AW$257,49,0)</f>
        <v>135.652005185777</v>
      </c>
      <c r="L37" s="147">
        <f t="shared" si="0"/>
        <v>11.912005185777005</v>
      </c>
    </row>
    <row r="38" spans="1:12" x14ac:dyDescent="0.3">
      <c r="A38" s="148" t="s">
        <v>282</v>
      </c>
      <c r="B38" s="148" t="s">
        <v>283</v>
      </c>
      <c r="C38" s="149">
        <v>123.74</v>
      </c>
      <c r="D38" t="s">
        <v>671</v>
      </c>
      <c r="E38" t="s">
        <v>879</v>
      </c>
      <c r="K38" s="77">
        <f>VLOOKUP(A38,расчет!$A$4:$AW$257,49,0)</f>
        <v>135.652005185777</v>
      </c>
      <c r="L38" s="147">
        <f t="shared" si="0"/>
        <v>11.912005185777005</v>
      </c>
    </row>
    <row r="39" spans="1:12" x14ac:dyDescent="0.3">
      <c r="A39" s="148" t="s">
        <v>284</v>
      </c>
      <c r="B39" s="148" t="s">
        <v>285</v>
      </c>
      <c r="C39" s="149">
        <v>123.74</v>
      </c>
      <c r="D39" t="s">
        <v>672</v>
      </c>
      <c r="E39" t="s">
        <v>879</v>
      </c>
      <c r="K39" s="77">
        <f>VLOOKUP(A39,расчет!$A$4:$AW$257,49,0)</f>
        <v>135.652005185777</v>
      </c>
      <c r="L39" s="147">
        <f t="shared" si="0"/>
        <v>11.912005185777005</v>
      </c>
    </row>
    <row r="40" spans="1:12" x14ac:dyDescent="0.3">
      <c r="A40" s="148" t="s">
        <v>286</v>
      </c>
      <c r="B40" s="148" t="s">
        <v>287</v>
      </c>
      <c r="C40" s="149">
        <v>123.74</v>
      </c>
      <c r="D40" t="s">
        <v>673</v>
      </c>
      <c r="E40" t="s">
        <v>879</v>
      </c>
      <c r="K40" s="77">
        <f>VLOOKUP(A40,расчет!$A$4:$AW$257,49,0)</f>
        <v>135.652005185777</v>
      </c>
      <c r="L40" s="147">
        <f t="shared" si="0"/>
        <v>11.912005185777005</v>
      </c>
    </row>
    <row r="41" spans="1:12" x14ac:dyDescent="0.3">
      <c r="A41" s="148" t="s">
        <v>288</v>
      </c>
      <c r="B41" s="148" t="s">
        <v>289</v>
      </c>
      <c r="C41" s="149">
        <v>123.74</v>
      </c>
      <c r="D41" t="s">
        <v>674</v>
      </c>
      <c r="E41" t="s">
        <v>879</v>
      </c>
      <c r="K41" s="77">
        <f>VLOOKUP(A41,расчет!$A$4:$AW$257,49,0)</f>
        <v>135.652005185777</v>
      </c>
      <c r="L41" s="147">
        <f t="shared" si="0"/>
        <v>11.912005185777005</v>
      </c>
    </row>
    <row r="42" spans="1:12" x14ac:dyDescent="0.3">
      <c r="A42" s="148" t="s">
        <v>290</v>
      </c>
      <c r="B42" s="148" t="s">
        <v>291</v>
      </c>
      <c r="C42" s="149">
        <v>123.74</v>
      </c>
      <c r="D42" t="s">
        <v>675</v>
      </c>
      <c r="E42" t="s">
        <v>879</v>
      </c>
      <c r="K42" s="77">
        <f>VLOOKUP(A42,расчет!$A$4:$AW$257,49,0)</f>
        <v>135.652005185777</v>
      </c>
      <c r="L42" s="147">
        <f t="shared" si="0"/>
        <v>11.912005185777005</v>
      </c>
    </row>
    <row r="43" spans="1:12" x14ac:dyDescent="0.3">
      <c r="A43" s="148" t="s">
        <v>292</v>
      </c>
      <c r="B43" s="148" t="s">
        <v>293</v>
      </c>
      <c r="C43" s="149">
        <v>123.74</v>
      </c>
      <c r="D43" t="s">
        <v>676</v>
      </c>
      <c r="E43" t="s">
        <v>879</v>
      </c>
      <c r="K43" s="77">
        <f>VLOOKUP(A43,расчет!$A$4:$AW$257,49,0)</f>
        <v>135.652005185777</v>
      </c>
      <c r="L43" s="147">
        <f t="shared" si="0"/>
        <v>11.912005185777005</v>
      </c>
    </row>
    <row r="44" spans="1:12" x14ac:dyDescent="0.3">
      <c r="A44" s="148" t="s">
        <v>294</v>
      </c>
      <c r="B44" s="148" t="s">
        <v>295</v>
      </c>
      <c r="C44" s="149">
        <v>123.74</v>
      </c>
      <c r="D44" t="s">
        <v>677</v>
      </c>
      <c r="E44" t="s">
        <v>879</v>
      </c>
      <c r="K44" s="77">
        <f>VLOOKUP(A44,расчет!$A$4:$AW$257,49,0)</f>
        <v>135.652005185777</v>
      </c>
      <c r="L44" s="147">
        <f t="shared" si="0"/>
        <v>11.912005185777005</v>
      </c>
    </row>
    <row r="45" spans="1:12" x14ac:dyDescent="0.3">
      <c r="A45" s="148" t="s">
        <v>296</v>
      </c>
      <c r="B45" s="148" t="s">
        <v>297</v>
      </c>
      <c r="C45" s="149">
        <v>123.74</v>
      </c>
      <c r="D45" t="s">
        <v>678</v>
      </c>
      <c r="E45" t="s">
        <v>879</v>
      </c>
      <c r="K45" s="77">
        <f>VLOOKUP(A45,расчет!$A$4:$AW$257,49,0)</f>
        <v>135.652005185777</v>
      </c>
      <c r="L45" s="147">
        <f t="shared" si="0"/>
        <v>11.912005185777005</v>
      </c>
    </row>
    <row r="46" spans="1:12" x14ac:dyDescent="0.3">
      <c r="A46" s="148" t="s">
        <v>298</v>
      </c>
      <c r="B46" s="148" t="s">
        <v>299</v>
      </c>
      <c r="C46" s="149">
        <v>123.74</v>
      </c>
      <c r="D46" t="s">
        <v>679</v>
      </c>
      <c r="E46" t="s">
        <v>879</v>
      </c>
      <c r="K46" s="77">
        <f>VLOOKUP(A46,расчет!$A$4:$AW$257,49,0)</f>
        <v>135.652005185777</v>
      </c>
      <c r="L46" s="147">
        <f t="shared" si="0"/>
        <v>11.912005185777005</v>
      </c>
    </row>
    <row r="47" spans="1:12" x14ac:dyDescent="0.3">
      <c r="A47" s="148" t="s">
        <v>300</v>
      </c>
      <c r="B47" s="148" t="s">
        <v>301</v>
      </c>
      <c r="C47" s="149">
        <v>123.74</v>
      </c>
      <c r="D47" t="s">
        <v>680</v>
      </c>
      <c r="E47" t="s">
        <v>879</v>
      </c>
      <c r="K47" s="77">
        <f>VLOOKUP(A47,расчет!$A$4:$AW$257,49,0)</f>
        <v>135.652005185777</v>
      </c>
      <c r="L47" s="147">
        <f t="shared" si="0"/>
        <v>11.912005185777005</v>
      </c>
    </row>
    <row r="48" spans="1:12" x14ac:dyDescent="0.3">
      <c r="A48" s="148" t="s">
        <v>302</v>
      </c>
      <c r="B48" s="148" t="s">
        <v>303</v>
      </c>
      <c r="C48" s="149">
        <v>123.74</v>
      </c>
      <c r="D48" t="s">
        <v>681</v>
      </c>
      <c r="E48" t="s">
        <v>879</v>
      </c>
      <c r="K48" s="77">
        <f>VLOOKUP(A48,расчет!$A$4:$AW$257,49,0)</f>
        <v>135.652005185777</v>
      </c>
      <c r="L48" s="147">
        <f t="shared" si="0"/>
        <v>11.912005185777005</v>
      </c>
    </row>
    <row r="49" spans="1:12" x14ac:dyDescent="0.3">
      <c r="A49" s="148" t="s">
        <v>304</v>
      </c>
      <c r="B49" s="148" t="s">
        <v>305</v>
      </c>
      <c r="C49" s="149">
        <v>123.74</v>
      </c>
      <c r="D49" t="s">
        <v>682</v>
      </c>
      <c r="E49" t="s">
        <v>879</v>
      </c>
      <c r="K49" s="77">
        <f>VLOOKUP(A49,расчет!$A$4:$AW$257,49,0)</f>
        <v>135.652005185777</v>
      </c>
      <c r="L49" s="147">
        <f t="shared" si="0"/>
        <v>11.912005185777005</v>
      </c>
    </row>
    <row r="50" spans="1:12" x14ac:dyDescent="0.3">
      <c r="A50" s="148" t="s">
        <v>306</v>
      </c>
      <c r="B50" s="148" t="s">
        <v>307</v>
      </c>
      <c r="C50" s="149">
        <v>123.74</v>
      </c>
      <c r="D50" t="s">
        <v>683</v>
      </c>
      <c r="E50" t="s">
        <v>879</v>
      </c>
      <c r="K50" s="77">
        <f>VLOOKUP(A50,расчет!$A$4:$AW$257,49,0)</f>
        <v>135.652005185777</v>
      </c>
      <c r="L50" s="147">
        <f t="shared" si="0"/>
        <v>11.912005185777005</v>
      </c>
    </row>
    <row r="51" spans="1:12" x14ac:dyDescent="0.3">
      <c r="A51" s="148" t="s">
        <v>308</v>
      </c>
      <c r="B51" s="148" t="s">
        <v>309</v>
      </c>
      <c r="C51" s="149">
        <v>123.74</v>
      </c>
      <c r="D51" t="s">
        <v>684</v>
      </c>
      <c r="E51" t="s">
        <v>879</v>
      </c>
      <c r="K51" s="77">
        <f>VLOOKUP(A51,расчет!$A$4:$AW$257,49,0)</f>
        <v>135.652005185777</v>
      </c>
      <c r="L51" s="147">
        <f t="shared" si="0"/>
        <v>11.912005185777005</v>
      </c>
    </row>
    <row r="52" spans="1:12" x14ac:dyDescent="0.3">
      <c r="A52" s="148" t="s">
        <v>310</v>
      </c>
      <c r="B52" s="148" t="s">
        <v>311</v>
      </c>
      <c r="C52" s="149">
        <v>123.74</v>
      </c>
      <c r="D52" t="s">
        <v>685</v>
      </c>
      <c r="E52" t="s">
        <v>879</v>
      </c>
      <c r="K52" s="77">
        <f>VLOOKUP(A52,расчет!$A$4:$AW$257,49,0)</f>
        <v>135.652005185777</v>
      </c>
      <c r="L52" s="147">
        <f t="shared" si="0"/>
        <v>11.912005185777005</v>
      </c>
    </row>
    <row r="53" spans="1:12" x14ac:dyDescent="0.3">
      <c r="A53" s="148" t="s">
        <v>312</v>
      </c>
      <c r="B53" s="148" t="s">
        <v>313</v>
      </c>
      <c r="C53" s="149">
        <v>123.74</v>
      </c>
      <c r="D53" t="s">
        <v>686</v>
      </c>
      <c r="E53" t="s">
        <v>879</v>
      </c>
      <c r="K53" s="77">
        <f>VLOOKUP(A53,расчет!$A$4:$AW$257,49,0)</f>
        <v>135.652005185777</v>
      </c>
      <c r="L53" s="147">
        <f t="shared" si="0"/>
        <v>11.912005185777005</v>
      </c>
    </row>
    <row r="54" spans="1:12" x14ac:dyDescent="0.3">
      <c r="A54" s="148" t="s">
        <v>314</v>
      </c>
      <c r="B54" s="148" t="s">
        <v>315</v>
      </c>
      <c r="C54" s="149">
        <v>123.74</v>
      </c>
      <c r="D54" t="s">
        <v>687</v>
      </c>
      <c r="E54" t="s">
        <v>879</v>
      </c>
      <c r="K54" s="77">
        <f>VLOOKUP(A54,расчет!$A$4:$AW$257,49,0)</f>
        <v>135.652005185777</v>
      </c>
      <c r="L54" s="147">
        <f t="shared" si="0"/>
        <v>11.912005185777005</v>
      </c>
    </row>
    <row r="55" spans="1:12" x14ac:dyDescent="0.3">
      <c r="A55" s="148" t="s">
        <v>316</v>
      </c>
      <c r="B55" s="148" t="s">
        <v>317</v>
      </c>
      <c r="C55" s="149">
        <v>123.74</v>
      </c>
      <c r="D55" t="s">
        <v>688</v>
      </c>
      <c r="E55" t="s">
        <v>879</v>
      </c>
      <c r="K55" s="77">
        <f>VLOOKUP(A55,расчет!$A$4:$AW$257,49,0)</f>
        <v>135.652005185777</v>
      </c>
      <c r="L55" s="147">
        <f t="shared" si="0"/>
        <v>11.912005185777005</v>
      </c>
    </row>
    <row r="56" spans="1:12" x14ac:dyDescent="0.3">
      <c r="A56" s="148" t="s">
        <v>318</v>
      </c>
      <c r="B56" s="148" t="s">
        <v>319</v>
      </c>
      <c r="C56" s="149">
        <v>123.74</v>
      </c>
      <c r="D56" t="s">
        <v>689</v>
      </c>
      <c r="E56" t="s">
        <v>879</v>
      </c>
      <c r="K56" s="77">
        <f>VLOOKUP(A56,расчет!$A$4:$AW$257,49,0)</f>
        <v>135.652005185777</v>
      </c>
      <c r="L56" s="147">
        <f t="shared" si="0"/>
        <v>11.912005185777005</v>
      </c>
    </row>
    <row r="57" spans="1:12" x14ac:dyDescent="0.3">
      <c r="A57" s="148" t="s">
        <v>320</v>
      </c>
      <c r="B57" s="148" t="s">
        <v>321</v>
      </c>
      <c r="C57" s="149">
        <v>123.74</v>
      </c>
      <c r="D57" t="s">
        <v>690</v>
      </c>
      <c r="E57" t="s">
        <v>879</v>
      </c>
      <c r="K57" s="77">
        <f>VLOOKUP(A57,расчет!$A$4:$AW$257,49,0)</f>
        <v>135.652005185777</v>
      </c>
      <c r="L57" s="147">
        <f t="shared" si="0"/>
        <v>11.912005185777005</v>
      </c>
    </row>
    <row r="58" spans="1:12" x14ac:dyDescent="0.3">
      <c r="A58" s="148" t="s">
        <v>322</v>
      </c>
      <c r="B58" s="148" t="s">
        <v>323</v>
      </c>
      <c r="C58" s="149">
        <v>123.74</v>
      </c>
      <c r="D58" t="s">
        <v>691</v>
      </c>
      <c r="E58" t="s">
        <v>879</v>
      </c>
      <c r="K58" s="77">
        <f>VLOOKUP(A58,расчет!$A$4:$AW$257,49,0)</f>
        <v>135.652005185777</v>
      </c>
      <c r="L58" s="147">
        <f t="shared" si="0"/>
        <v>11.912005185777005</v>
      </c>
    </row>
    <row r="59" spans="1:12" x14ac:dyDescent="0.3">
      <c r="A59" s="148" t="s">
        <v>324</v>
      </c>
      <c r="B59" s="148" t="s">
        <v>325</v>
      </c>
      <c r="C59" s="149">
        <v>123.74</v>
      </c>
      <c r="D59" t="s">
        <v>692</v>
      </c>
      <c r="E59" t="s">
        <v>879</v>
      </c>
      <c r="K59" s="77">
        <f>VLOOKUP(A59,расчет!$A$4:$AW$257,49,0)</f>
        <v>135.652005185777</v>
      </c>
      <c r="L59" s="147">
        <f t="shared" si="0"/>
        <v>11.912005185777005</v>
      </c>
    </row>
    <row r="60" spans="1:12" x14ac:dyDescent="0.3">
      <c r="A60" s="148" t="s">
        <v>326</v>
      </c>
      <c r="B60" s="148" t="s">
        <v>327</v>
      </c>
      <c r="C60" s="149">
        <v>123.74</v>
      </c>
      <c r="D60" t="s">
        <v>693</v>
      </c>
      <c r="E60" t="s">
        <v>879</v>
      </c>
      <c r="K60" s="77">
        <f>VLOOKUP(A60,расчет!$A$4:$AW$257,49,0)</f>
        <v>135.652005185777</v>
      </c>
      <c r="L60" s="147">
        <f t="shared" si="0"/>
        <v>11.912005185777005</v>
      </c>
    </row>
    <row r="61" spans="1:12" x14ac:dyDescent="0.3">
      <c r="A61" s="148" t="s">
        <v>328</v>
      </c>
      <c r="B61" s="148" t="s">
        <v>329</v>
      </c>
      <c r="C61" s="149">
        <v>123.74</v>
      </c>
      <c r="D61" t="s">
        <v>694</v>
      </c>
      <c r="E61" t="s">
        <v>879</v>
      </c>
      <c r="K61" s="77">
        <f>VLOOKUP(A61,расчет!$A$4:$AW$257,49,0)</f>
        <v>135.652005185777</v>
      </c>
      <c r="L61" s="147">
        <f t="shared" si="0"/>
        <v>11.912005185777005</v>
      </c>
    </row>
    <row r="62" spans="1:12" x14ac:dyDescent="0.3">
      <c r="A62" s="148" t="s">
        <v>330</v>
      </c>
      <c r="B62" s="148" t="s">
        <v>331</v>
      </c>
      <c r="C62" s="149">
        <v>123.74</v>
      </c>
      <c r="D62" t="s">
        <v>695</v>
      </c>
      <c r="E62" t="s">
        <v>879</v>
      </c>
      <c r="K62" s="77">
        <f>VLOOKUP(A62,расчет!$A$4:$AW$257,49,0)</f>
        <v>135.652005185777</v>
      </c>
      <c r="L62" s="147">
        <f t="shared" si="0"/>
        <v>11.912005185777005</v>
      </c>
    </row>
    <row r="63" spans="1:12" x14ac:dyDescent="0.3">
      <c r="A63" s="148" t="s">
        <v>332</v>
      </c>
      <c r="B63" s="148" t="s">
        <v>333</v>
      </c>
      <c r="C63" s="149">
        <v>123.74</v>
      </c>
      <c r="D63" t="s">
        <v>696</v>
      </c>
      <c r="E63" t="s">
        <v>879</v>
      </c>
      <c r="K63" s="77">
        <f>VLOOKUP(A63,расчет!$A$4:$AW$257,49,0)</f>
        <v>135.652005185777</v>
      </c>
      <c r="L63" s="147">
        <f t="shared" si="0"/>
        <v>11.912005185777005</v>
      </c>
    </row>
    <row r="64" spans="1:12" x14ac:dyDescent="0.3">
      <c r="A64" s="148" t="s">
        <v>334</v>
      </c>
      <c r="B64" s="148" t="s">
        <v>335</v>
      </c>
      <c r="C64" s="149">
        <v>123.74</v>
      </c>
      <c r="D64" t="s">
        <v>697</v>
      </c>
      <c r="E64" t="s">
        <v>879</v>
      </c>
      <c r="K64" s="77">
        <f>VLOOKUP(A64,расчет!$A$4:$AW$257,49,0)</f>
        <v>135.652005185777</v>
      </c>
      <c r="L64" s="147">
        <f t="shared" si="0"/>
        <v>11.912005185777005</v>
      </c>
    </row>
    <row r="65" spans="1:12" x14ac:dyDescent="0.3">
      <c r="A65" s="148" t="s">
        <v>336</v>
      </c>
      <c r="B65" s="148" t="s">
        <v>337</v>
      </c>
      <c r="C65" s="149">
        <v>123.74</v>
      </c>
      <c r="D65" t="s">
        <v>698</v>
      </c>
      <c r="E65" t="s">
        <v>879</v>
      </c>
      <c r="K65" s="77">
        <f>VLOOKUP(A65,расчет!$A$4:$AW$257,49,0)</f>
        <v>135.652005185777</v>
      </c>
      <c r="L65" s="147">
        <f t="shared" si="0"/>
        <v>11.912005185777005</v>
      </c>
    </row>
    <row r="66" spans="1:12" x14ac:dyDescent="0.3">
      <c r="A66" s="148" t="s">
        <v>338</v>
      </c>
      <c r="B66" s="148" t="s">
        <v>339</v>
      </c>
      <c r="C66" s="149">
        <v>123.74</v>
      </c>
      <c r="D66" t="s">
        <v>699</v>
      </c>
      <c r="E66" t="s">
        <v>879</v>
      </c>
      <c r="K66" s="77">
        <f>VLOOKUP(A66,расчет!$A$4:$AW$257,49,0)</f>
        <v>135.652005185777</v>
      </c>
      <c r="L66" s="147">
        <f t="shared" ref="L66:L129" si="1">K66-C66</f>
        <v>11.912005185777005</v>
      </c>
    </row>
    <row r="67" spans="1:12" x14ac:dyDescent="0.3">
      <c r="A67" s="148" t="s">
        <v>340</v>
      </c>
      <c r="B67" s="148" t="s">
        <v>341</v>
      </c>
      <c r="C67" s="149">
        <v>123.74</v>
      </c>
      <c r="D67" t="s">
        <v>700</v>
      </c>
      <c r="E67" t="s">
        <v>879</v>
      </c>
      <c r="K67" s="77">
        <f>VLOOKUP(A67,расчет!$A$4:$AW$257,49,0)</f>
        <v>135.652005185777</v>
      </c>
      <c r="L67" s="147">
        <f t="shared" si="1"/>
        <v>11.912005185777005</v>
      </c>
    </row>
    <row r="68" spans="1:12" x14ac:dyDescent="0.3">
      <c r="A68" s="148" t="s">
        <v>342</v>
      </c>
      <c r="B68" s="148" t="s">
        <v>343</v>
      </c>
      <c r="C68" s="149">
        <v>123.74</v>
      </c>
      <c r="D68" t="s">
        <v>701</v>
      </c>
      <c r="E68" t="s">
        <v>879</v>
      </c>
      <c r="K68" s="77">
        <f>VLOOKUP(A68,расчет!$A$4:$AW$257,49,0)</f>
        <v>135.652005185777</v>
      </c>
      <c r="L68" s="147">
        <f t="shared" si="1"/>
        <v>11.912005185777005</v>
      </c>
    </row>
    <row r="69" spans="1:12" x14ac:dyDescent="0.3">
      <c r="A69" s="148" t="s">
        <v>344</v>
      </c>
      <c r="B69" s="148" t="s">
        <v>345</v>
      </c>
      <c r="C69" s="149">
        <v>123.74</v>
      </c>
      <c r="D69" t="s">
        <v>702</v>
      </c>
      <c r="E69" t="s">
        <v>879</v>
      </c>
      <c r="K69" s="77">
        <f>VLOOKUP(A69,расчет!$A$4:$AW$257,49,0)</f>
        <v>135.652005185777</v>
      </c>
      <c r="L69" s="147">
        <f t="shared" si="1"/>
        <v>11.912005185777005</v>
      </c>
    </row>
    <row r="70" spans="1:12" x14ac:dyDescent="0.3">
      <c r="A70" s="148" t="s">
        <v>346</v>
      </c>
      <c r="B70" s="148" t="s">
        <v>347</v>
      </c>
      <c r="C70" s="149">
        <v>123.74</v>
      </c>
      <c r="D70" t="s">
        <v>703</v>
      </c>
      <c r="E70" t="s">
        <v>879</v>
      </c>
      <c r="K70" s="77">
        <f>VLOOKUP(A70,расчет!$A$4:$AW$257,49,0)</f>
        <v>135.652005185777</v>
      </c>
      <c r="L70" s="147">
        <f t="shared" si="1"/>
        <v>11.912005185777005</v>
      </c>
    </row>
    <row r="71" spans="1:12" x14ac:dyDescent="0.3">
      <c r="A71" s="148" t="s">
        <v>348</v>
      </c>
      <c r="B71" s="148" t="s">
        <v>349</v>
      </c>
      <c r="C71" s="149">
        <v>123.74</v>
      </c>
      <c r="D71" t="s">
        <v>704</v>
      </c>
      <c r="E71" t="s">
        <v>879</v>
      </c>
      <c r="K71" s="77">
        <f>VLOOKUP(A71,расчет!$A$4:$AW$257,49,0)</f>
        <v>135.652005185777</v>
      </c>
      <c r="L71" s="147">
        <f t="shared" si="1"/>
        <v>11.912005185777005</v>
      </c>
    </row>
    <row r="72" spans="1:12" x14ac:dyDescent="0.3">
      <c r="A72" s="148" t="s">
        <v>350</v>
      </c>
      <c r="B72" s="148" t="s">
        <v>351</v>
      </c>
      <c r="C72" s="149">
        <v>123.74</v>
      </c>
      <c r="D72" t="s">
        <v>705</v>
      </c>
      <c r="E72" t="s">
        <v>879</v>
      </c>
      <c r="K72" s="77">
        <f>VLOOKUP(A72,расчет!$A$4:$AW$257,49,0)</f>
        <v>135.652005185777</v>
      </c>
      <c r="L72" s="147">
        <f t="shared" si="1"/>
        <v>11.912005185777005</v>
      </c>
    </row>
    <row r="73" spans="1:12" x14ac:dyDescent="0.3">
      <c r="A73" s="148" t="s">
        <v>352</v>
      </c>
      <c r="B73" s="148" t="s">
        <v>353</v>
      </c>
      <c r="C73" s="149">
        <v>123.74</v>
      </c>
      <c r="D73" t="s">
        <v>706</v>
      </c>
      <c r="E73" t="s">
        <v>879</v>
      </c>
      <c r="K73" s="77">
        <f>VLOOKUP(A73,расчет!$A$4:$AW$257,49,0)</f>
        <v>135.652005185777</v>
      </c>
      <c r="L73" s="147">
        <f t="shared" si="1"/>
        <v>11.912005185777005</v>
      </c>
    </row>
    <row r="74" spans="1:12" x14ac:dyDescent="0.3">
      <c r="A74" s="148" t="s">
        <v>355</v>
      </c>
      <c r="B74" s="148" t="s">
        <v>354</v>
      </c>
      <c r="C74" s="149">
        <v>123.74</v>
      </c>
      <c r="D74" t="s">
        <v>707</v>
      </c>
      <c r="E74" t="s">
        <v>879</v>
      </c>
      <c r="K74" s="77">
        <f>VLOOKUP(A74,расчет!$A$4:$AW$257,49,0)</f>
        <v>135.652005185777</v>
      </c>
      <c r="L74" s="147">
        <f t="shared" si="1"/>
        <v>11.912005185777005</v>
      </c>
    </row>
    <row r="75" spans="1:12" x14ac:dyDescent="0.3">
      <c r="A75" s="148" t="s">
        <v>357</v>
      </c>
      <c r="B75" s="148" t="s">
        <v>356</v>
      </c>
      <c r="C75" s="149">
        <v>123.74</v>
      </c>
      <c r="D75" t="s">
        <v>708</v>
      </c>
      <c r="E75" t="s">
        <v>879</v>
      </c>
      <c r="K75" s="77">
        <f>VLOOKUP(A75,расчет!$A$4:$AW$257,49,0)</f>
        <v>135.652005185777</v>
      </c>
      <c r="L75" s="147">
        <f t="shared" si="1"/>
        <v>11.912005185777005</v>
      </c>
    </row>
    <row r="76" spans="1:12" x14ac:dyDescent="0.3">
      <c r="A76" s="148" t="s">
        <v>358</v>
      </c>
      <c r="B76" s="148" t="s">
        <v>359</v>
      </c>
      <c r="C76" s="149">
        <v>123.74</v>
      </c>
      <c r="D76" t="s">
        <v>709</v>
      </c>
      <c r="E76" t="s">
        <v>879</v>
      </c>
      <c r="K76" s="77">
        <f>VLOOKUP(A76,расчет!$A$4:$AW$257,49,0)</f>
        <v>135.652005185777</v>
      </c>
      <c r="L76" s="147">
        <f t="shared" si="1"/>
        <v>11.912005185777005</v>
      </c>
    </row>
    <row r="77" spans="1:12" x14ac:dyDescent="0.3">
      <c r="A77" s="148" t="s">
        <v>360</v>
      </c>
      <c r="B77" s="148" t="s">
        <v>361</v>
      </c>
      <c r="C77" s="149">
        <v>123.74</v>
      </c>
      <c r="D77" t="s">
        <v>710</v>
      </c>
      <c r="E77" t="s">
        <v>879</v>
      </c>
      <c r="K77" s="77">
        <f>VLOOKUP(A77,расчет!$A$4:$AW$257,49,0)</f>
        <v>135.652005185777</v>
      </c>
      <c r="L77" s="147">
        <f t="shared" si="1"/>
        <v>11.912005185777005</v>
      </c>
    </row>
    <row r="78" spans="1:12" x14ac:dyDescent="0.3">
      <c r="A78" s="148" t="s">
        <v>362</v>
      </c>
      <c r="B78" s="148" t="s">
        <v>363</v>
      </c>
      <c r="C78" s="149">
        <v>123.74</v>
      </c>
      <c r="D78" t="s">
        <v>711</v>
      </c>
      <c r="E78" t="s">
        <v>879</v>
      </c>
      <c r="K78" s="77">
        <f>VLOOKUP(A78,расчет!$A$4:$AW$257,49,0)</f>
        <v>135.652005185777</v>
      </c>
      <c r="L78" s="147">
        <f t="shared" si="1"/>
        <v>11.912005185777005</v>
      </c>
    </row>
    <row r="79" spans="1:12" x14ac:dyDescent="0.3">
      <c r="A79" s="148" t="s">
        <v>364</v>
      </c>
      <c r="B79" s="148" t="s">
        <v>365</v>
      </c>
      <c r="C79" s="149">
        <v>123.74</v>
      </c>
      <c r="D79" t="s">
        <v>712</v>
      </c>
      <c r="E79" t="s">
        <v>879</v>
      </c>
      <c r="K79" s="77">
        <f>VLOOKUP(A79,расчет!$A$4:$AW$257,49,0)</f>
        <v>135.652005185777</v>
      </c>
      <c r="L79" s="147">
        <f t="shared" si="1"/>
        <v>11.912005185777005</v>
      </c>
    </row>
    <row r="80" spans="1:12" x14ac:dyDescent="0.3">
      <c r="A80" s="148" t="s">
        <v>366</v>
      </c>
      <c r="B80" s="148" t="s">
        <v>367</v>
      </c>
      <c r="C80" s="149">
        <v>123.74</v>
      </c>
      <c r="D80" t="s">
        <v>713</v>
      </c>
      <c r="E80" t="s">
        <v>879</v>
      </c>
      <c r="K80" s="77">
        <f>VLOOKUP(A80,расчет!$A$4:$AW$257,49,0)</f>
        <v>135.652005185777</v>
      </c>
      <c r="L80" s="147">
        <f t="shared" si="1"/>
        <v>11.912005185777005</v>
      </c>
    </row>
    <row r="81" spans="1:12" x14ac:dyDescent="0.3">
      <c r="A81" s="148" t="s">
        <v>368</v>
      </c>
      <c r="B81" s="148" t="s">
        <v>369</v>
      </c>
      <c r="C81" s="149">
        <v>123.74</v>
      </c>
      <c r="D81" t="s">
        <v>714</v>
      </c>
      <c r="E81" t="s">
        <v>879</v>
      </c>
      <c r="K81" s="77">
        <f>VLOOKUP(A81,расчет!$A$4:$AW$257,49,0)</f>
        <v>135.652005185777</v>
      </c>
      <c r="L81" s="147">
        <f t="shared" si="1"/>
        <v>11.912005185777005</v>
      </c>
    </row>
    <row r="82" spans="1:12" x14ac:dyDescent="0.3">
      <c r="A82" s="148" t="s">
        <v>370</v>
      </c>
      <c r="B82" s="148" t="s">
        <v>371</v>
      </c>
      <c r="C82" s="149">
        <v>123.74</v>
      </c>
      <c r="D82" t="s">
        <v>715</v>
      </c>
      <c r="E82" t="s">
        <v>879</v>
      </c>
      <c r="K82" s="77">
        <f>VLOOKUP(A82,расчет!$A$4:$AW$257,49,0)</f>
        <v>135.652005185777</v>
      </c>
      <c r="L82" s="147">
        <f t="shared" si="1"/>
        <v>11.912005185777005</v>
      </c>
    </row>
    <row r="83" spans="1:12" x14ac:dyDescent="0.3">
      <c r="A83" s="148" t="s">
        <v>372</v>
      </c>
      <c r="B83" s="148" t="s">
        <v>373</v>
      </c>
      <c r="C83" s="149">
        <v>123.74</v>
      </c>
      <c r="D83" t="s">
        <v>716</v>
      </c>
      <c r="E83" t="s">
        <v>879</v>
      </c>
      <c r="K83" s="77">
        <f>VLOOKUP(A83,расчет!$A$4:$AW$257,49,0)</f>
        <v>135.652005185777</v>
      </c>
      <c r="L83" s="147">
        <f t="shared" si="1"/>
        <v>11.912005185777005</v>
      </c>
    </row>
    <row r="84" spans="1:12" x14ac:dyDescent="0.3">
      <c r="A84" s="148" t="s">
        <v>374</v>
      </c>
      <c r="B84" s="148" t="s">
        <v>375</v>
      </c>
      <c r="C84" s="149">
        <v>123.74</v>
      </c>
      <c r="D84" t="s">
        <v>717</v>
      </c>
      <c r="E84" t="s">
        <v>879</v>
      </c>
      <c r="K84" s="77">
        <f>VLOOKUP(A84,расчет!$A$4:$AW$257,49,0)</f>
        <v>135.652005185777</v>
      </c>
      <c r="L84" s="147">
        <f t="shared" si="1"/>
        <v>11.912005185777005</v>
      </c>
    </row>
    <row r="85" spans="1:12" x14ac:dyDescent="0.3">
      <c r="A85" s="148" t="s">
        <v>376</v>
      </c>
      <c r="B85" s="148" t="s">
        <v>377</v>
      </c>
      <c r="C85" s="149">
        <v>123.74</v>
      </c>
      <c r="D85" t="s">
        <v>718</v>
      </c>
      <c r="E85" t="s">
        <v>879</v>
      </c>
      <c r="K85" s="77">
        <f>VLOOKUP(A85,расчет!$A$4:$AW$257,49,0)</f>
        <v>135.652005185777</v>
      </c>
      <c r="L85" s="147">
        <f t="shared" si="1"/>
        <v>11.912005185777005</v>
      </c>
    </row>
    <row r="86" spans="1:12" x14ac:dyDescent="0.3">
      <c r="A86" s="148" t="s">
        <v>378</v>
      </c>
      <c r="B86" s="148" t="s">
        <v>379</v>
      </c>
      <c r="C86" s="149">
        <v>123.74</v>
      </c>
      <c r="D86" t="s">
        <v>719</v>
      </c>
      <c r="E86" t="s">
        <v>879</v>
      </c>
      <c r="K86" s="77">
        <f>VLOOKUP(A86,расчет!$A$4:$AW$257,49,0)</f>
        <v>135.652005185777</v>
      </c>
      <c r="L86" s="147">
        <f t="shared" si="1"/>
        <v>11.912005185777005</v>
      </c>
    </row>
    <row r="87" spans="1:12" x14ac:dyDescent="0.3">
      <c r="A87" s="148" t="s">
        <v>380</v>
      </c>
      <c r="B87" s="148" t="s">
        <v>381</v>
      </c>
      <c r="C87" s="149">
        <v>123.74</v>
      </c>
      <c r="D87" t="s">
        <v>720</v>
      </c>
      <c r="E87" t="s">
        <v>879</v>
      </c>
      <c r="K87" s="77">
        <f>VLOOKUP(A87,расчет!$A$4:$AW$257,49,0)</f>
        <v>135.652005185777</v>
      </c>
      <c r="L87" s="147">
        <f t="shared" si="1"/>
        <v>11.912005185777005</v>
      </c>
    </row>
    <row r="88" spans="1:12" x14ac:dyDescent="0.3">
      <c r="A88" s="148" t="s">
        <v>382</v>
      </c>
      <c r="B88" s="148" t="s">
        <v>383</v>
      </c>
      <c r="C88" s="149">
        <v>123.74</v>
      </c>
      <c r="D88" t="s">
        <v>721</v>
      </c>
      <c r="E88" t="s">
        <v>879</v>
      </c>
      <c r="K88" s="77">
        <f>VLOOKUP(A88,расчет!$A$4:$AW$257,49,0)</f>
        <v>135.652005185777</v>
      </c>
      <c r="L88" s="147">
        <f t="shared" si="1"/>
        <v>11.912005185777005</v>
      </c>
    </row>
    <row r="89" spans="1:12" x14ac:dyDescent="0.3">
      <c r="A89" s="148" t="s">
        <v>384</v>
      </c>
      <c r="B89" s="148" t="s">
        <v>385</v>
      </c>
      <c r="C89" s="149">
        <v>123.74</v>
      </c>
      <c r="D89" t="s">
        <v>722</v>
      </c>
      <c r="E89" t="s">
        <v>879</v>
      </c>
      <c r="K89" s="77">
        <f>VLOOKUP(A89,расчет!$A$4:$AW$257,49,0)</f>
        <v>135.652005185777</v>
      </c>
      <c r="L89" s="147">
        <f t="shared" si="1"/>
        <v>11.912005185777005</v>
      </c>
    </row>
    <row r="90" spans="1:12" x14ac:dyDescent="0.3">
      <c r="A90" s="148" t="s">
        <v>386</v>
      </c>
      <c r="B90" s="148" t="s">
        <v>387</v>
      </c>
      <c r="C90" s="149">
        <v>123.74</v>
      </c>
      <c r="D90" t="s">
        <v>723</v>
      </c>
      <c r="E90" t="s">
        <v>879</v>
      </c>
      <c r="K90" s="77">
        <f>VLOOKUP(A90,расчет!$A$4:$AW$257,49,0)</f>
        <v>135.652005185777</v>
      </c>
      <c r="L90" s="147">
        <f t="shared" si="1"/>
        <v>11.912005185777005</v>
      </c>
    </row>
    <row r="91" spans="1:12" x14ac:dyDescent="0.3">
      <c r="A91" s="148" t="s">
        <v>388</v>
      </c>
      <c r="B91" s="148" t="s">
        <v>389</v>
      </c>
      <c r="C91" s="149">
        <v>123.74</v>
      </c>
      <c r="D91" t="s">
        <v>724</v>
      </c>
      <c r="E91" t="s">
        <v>879</v>
      </c>
      <c r="K91" s="77">
        <f>VLOOKUP(A91,расчет!$A$4:$AW$257,49,0)</f>
        <v>135.652005185777</v>
      </c>
      <c r="L91" s="147">
        <f t="shared" si="1"/>
        <v>11.912005185777005</v>
      </c>
    </row>
    <row r="92" spans="1:12" x14ac:dyDescent="0.3">
      <c r="A92" s="148" t="s">
        <v>390</v>
      </c>
      <c r="B92" s="148" t="s">
        <v>391</v>
      </c>
      <c r="C92" s="149">
        <v>123.74</v>
      </c>
      <c r="D92" t="s">
        <v>725</v>
      </c>
      <c r="E92" t="s">
        <v>879</v>
      </c>
      <c r="K92" s="77">
        <f>VLOOKUP(A92,расчет!$A$4:$AW$257,49,0)</f>
        <v>135.652005185777</v>
      </c>
      <c r="L92" s="147">
        <f t="shared" si="1"/>
        <v>11.912005185777005</v>
      </c>
    </row>
    <row r="93" spans="1:12" x14ac:dyDescent="0.3">
      <c r="A93" s="148" t="s">
        <v>392</v>
      </c>
      <c r="B93" s="148" t="s">
        <v>393</v>
      </c>
      <c r="C93" s="149">
        <v>123.74</v>
      </c>
      <c r="D93" t="s">
        <v>726</v>
      </c>
      <c r="E93" t="s">
        <v>879</v>
      </c>
      <c r="K93" s="77">
        <f>VLOOKUP(A93,расчет!$A$4:$AW$257,49,0)</f>
        <v>135.652005185777</v>
      </c>
      <c r="L93" s="147">
        <f t="shared" si="1"/>
        <v>11.912005185777005</v>
      </c>
    </row>
    <row r="94" spans="1:12" x14ac:dyDescent="0.3">
      <c r="A94" s="148" t="s">
        <v>394</v>
      </c>
      <c r="B94" s="148" t="s">
        <v>395</v>
      </c>
      <c r="C94" s="149">
        <v>123.74</v>
      </c>
      <c r="D94" t="s">
        <v>727</v>
      </c>
      <c r="E94" t="s">
        <v>879</v>
      </c>
      <c r="K94" s="77">
        <f>VLOOKUP(A94,расчет!$A$4:$AW$257,49,0)</f>
        <v>135.652005185777</v>
      </c>
      <c r="L94" s="147">
        <f t="shared" si="1"/>
        <v>11.912005185777005</v>
      </c>
    </row>
    <row r="95" spans="1:12" x14ac:dyDescent="0.3">
      <c r="A95" s="148" t="s">
        <v>396</v>
      </c>
      <c r="B95" s="148" t="s">
        <v>397</v>
      </c>
      <c r="C95" s="149">
        <v>123.74</v>
      </c>
      <c r="D95" t="s">
        <v>728</v>
      </c>
      <c r="E95" t="s">
        <v>879</v>
      </c>
      <c r="K95" s="77">
        <f>VLOOKUP(A95,расчет!$A$4:$AW$257,49,0)</f>
        <v>135.652005185777</v>
      </c>
      <c r="L95" s="147">
        <f t="shared" si="1"/>
        <v>11.912005185777005</v>
      </c>
    </row>
    <row r="96" spans="1:12" x14ac:dyDescent="0.3">
      <c r="A96" s="148" t="s">
        <v>398</v>
      </c>
      <c r="B96" s="148" t="s">
        <v>399</v>
      </c>
      <c r="C96" s="149">
        <v>31.63</v>
      </c>
      <c r="D96" t="s">
        <v>729</v>
      </c>
      <c r="E96" t="s">
        <v>879</v>
      </c>
      <c r="K96" s="77">
        <f>VLOOKUP(A96,расчет!$A$4:$AW$257,49,0)</f>
        <v>34.677956212905393</v>
      </c>
      <c r="L96" s="147">
        <f t="shared" si="1"/>
        <v>3.0479562129053939</v>
      </c>
    </row>
    <row r="97" spans="1:12" x14ac:dyDescent="0.3">
      <c r="A97" s="148" t="s">
        <v>400</v>
      </c>
      <c r="B97" s="148" t="s">
        <v>401</v>
      </c>
      <c r="C97" s="149">
        <v>31.63</v>
      </c>
      <c r="D97" t="s">
        <v>730</v>
      </c>
      <c r="E97" t="s">
        <v>879</v>
      </c>
      <c r="K97" s="77">
        <f>VLOOKUP(A97,расчет!$A$4:$AW$257,49,0)</f>
        <v>34.677956212905393</v>
      </c>
      <c r="L97" s="147">
        <f t="shared" si="1"/>
        <v>3.0479562129053939</v>
      </c>
    </row>
    <row r="98" spans="1:12" x14ac:dyDescent="0.3">
      <c r="A98" s="148" t="s">
        <v>402</v>
      </c>
      <c r="B98" s="148" t="s">
        <v>403</v>
      </c>
      <c r="C98" s="149">
        <v>31.63</v>
      </c>
      <c r="D98" t="s">
        <v>731</v>
      </c>
      <c r="E98" t="s">
        <v>879</v>
      </c>
      <c r="K98" s="77">
        <f>VLOOKUP(A98,расчет!$A$4:$AW$257,49,0)</f>
        <v>34.677956212905393</v>
      </c>
      <c r="L98" s="147">
        <f t="shared" si="1"/>
        <v>3.0479562129053939</v>
      </c>
    </row>
    <row r="99" spans="1:12" x14ac:dyDescent="0.3">
      <c r="A99" s="148" t="s">
        <v>404</v>
      </c>
      <c r="B99" s="148" t="s">
        <v>405</v>
      </c>
      <c r="C99" s="149">
        <v>31.63</v>
      </c>
      <c r="D99" t="s">
        <v>732</v>
      </c>
      <c r="E99" t="s">
        <v>879</v>
      </c>
      <c r="K99" s="77">
        <f>VLOOKUP(A99,расчет!$A$4:$AW$257,49,0)</f>
        <v>34.677956212905393</v>
      </c>
      <c r="L99" s="147">
        <f t="shared" si="1"/>
        <v>3.0479562129053939</v>
      </c>
    </row>
    <row r="100" spans="1:12" x14ac:dyDescent="0.3">
      <c r="A100" s="148" t="s">
        <v>406</v>
      </c>
      <c r="B100" s="148" t="s">
        <v>407</v>
      </c>
      <c r="C100" s="149">
        <v>48.38</v>
      </c>
      <c r="D100" t="s">
        <v>733</v>
      </c>
      <c r="E100" t="s">
        <v>879</v>
      </c>
      <c r="K100" s="77">
        <f>VLOOKUP(A100,расчет!$A$4:$AW$257,49,0)</f>
        <v>53.036874207972964</v>
      </c>
      <c r="L100" s="147">
        <f t="shared" si="1"/>
        <v>4.6568742079729617</v>
      </c>
    </row>
    <row r="101" spans="1:12" x14ac:dyDescent="0.3">
      <c r="A101" s="148" t="s">
        <v>408</v>
      </c>
      <c r="B101" s="148" t="s">
        <v>409</v>
      </c>
      <c r="C101" s="149">
        <v>26.05</v>
      </c>
      <c r="D101" t="s">
        <v>734</v>
      </c>
      <c r="E101" t="s">
        <v>879</v>
      </c>
      <c r="K101" s="77">
        <f>VLOOKUP(A101,расчет!$A$4:$AW$257,49,0)</f>
        <v>28.558316881216207</v>
      </c>
      <c r="L101" s="147">
        <f t="shared" si="1"/>
        <v>2.5083168812162064</v>
      </c>
    </row>
    <row r="102" spans="1:12" x14ac:dyDescent="0.3">
      <c r="A102" s="148" t="s">
        <v>410</v>
      </c>
      <c r="B102" s="148" t="s">
        <v>411</v>
      </c>
      <c r="C102" s="149">
        <v>25.12</v>
      </c>
      <c r="D102" t="s">
        <v>735</v>
      </c>
      <c r="E102" t="s">
        <v>879</v>
      </c>
      <c r="K102" s="77">
        <f>VLOOKUP(A102,расчет!$A$4:$AW$257,49,0)</f>
        <v>27.538376992601343</v>
      </c>
      <c r="L102" s="147">
        <f t="shared" si="1"/>
        <v>2.4183769926013419</v>
      </c>
    </row>
    <row r="103" spans="1:12" x14ac:dyDescent="0.3">
      <c r="A103" s="148" t="s">
        <v>412</v>
      </c>
      <c r="B103" s="148" t="s">
        <v>413</v>
      </c>
      <c r="C103" s="149">
        <v>25.12</v>
      </c>
      <c r="D103" t="s">
        <v>736</v>
      </c>
      <c r="E103" t="s">
        <v>879</v>
      </c>
      <c r="K103" s="77">
        <f>VLOOKUP(A103,расчет!$A$4:$AW$257,49,0)</f>
        <v>27.538376992601343</v>
      </c>
      <c r="L103" s="147">
        <f t="shared" si="1"/>
        <v>2.4183769926013419</v>
      </c>
    </row>
    <row r="104" spans="1:12" x14ac:dyDescent="0.3">
      <c r="A104" s="148" t="s">
        <v>414</v>
      </c>
      <c r="B104" s="148" t="s">
        <v>415</v>
      </c>
      <c r="C104" s="149">
        <v>24.19</v>
      </c>
      <c r="D104" t="s">
        <v>737</v>
      </c>
      <c r="E104" t="s">
        <v>879</v>
      </c>
      <c r="K104" s="77">
        <f>VLOOKUP(A104,расчет!$A$4:$AW$257,49,0)</f>
        <v>26.518437103986482</v>
      </c>
      <c r="L104" s="147">
        <f t="shared" si="1"/>
        <v>2.3284371039864808</v>
      </c>
    </row>
    <row r="105" spans="1:12" x14ac:dyDescent="0.3">
      <c r="A105" s="148" t="s">
        <v>416</v>
      </c>
      <c r="B105" s="148" t="s">
        <v>417</v>
      </c>
      <c r="C105" s="149">
        <v>20.47</v>
      </c>
      <c r="D105" t="s">
        <v>738</v>
      </c>
      <c r="E105" t="s">
        <v>879</v>
      </c>
      <c r="K105" s="77">
        <f>VLOOKUP(A105,расчет!$A$4:$AW$257,49,0)</f>
        <v>22.438677549527025</v>
      </c>
      <c r="L105" s="147">
        <f t="shared" si="1"/>
        <v>1.9686775495270261</v>
      </c>
    </row>
    <row r="106" spans="1:12" x14ac:dyDescent="0.3">
      <c r="A106" s="148" t="s">
        <v>418</v>
      </c>
      <c r="B106" s="148" t="s">
        <v>419</v>
      </c>
      <c r="C106" s="149">
        <v>48.38</v>
      </c>
      <c r="D106" t="s">
        <v>739</v>
      </c>
      <c r="E106" t="s">
        <v>879</v>
      </c>
      <c r="K106" s="77">
        <f>VLOOKUP(A106,расчет!$A$4:$AW$257,49,0)</f>
        <v>53.036874207972964</v>
      </c>
      <c r="L106" s="147">
        <f t="shared" si="1"/>
        <v>4.6568742079729617</v>
      </c>
    </row>
    <row r="107" spans="1:12" x14ac:dyDescent="0.3">
      <c r="A107" s="148" t="s">
        <v>420</v>
      </c>
      <c r="B107" s="148" t="s">
        <v>421</v>
      </c>
      <c r="C107" s="149">
        <v>24.19</v>
      </c>
      <c r="D107" t="s">
        <v>740</v>
      </c>
      <c r="E107" t="s">
        <v>879</v>
      </c>
      <c r="K107" s="77">
        <f>VLOOKUP(A107,расчет!$A$4:$AW$257,49,0)</f>
        <v>26.518437103986482</v>
      </c>
      <c r="L107" s="147">
        <f t="shared" si="1"/>
        <v>2.3284371039864808</v>
      </c>
    </row>
    <row r="108" spans="1:12" x14ac:dyDescent="0.3">
      <c r="A108" s="148" t="s">
        <v>422</v>
      </c>
      <c r="B108" s="148" t="s">
        <v>423</v>
      </c>
      <c r="C108" s="149">
        <v>20.47</v>
      </c>
      <c r="D108" t="s">
        <v>741</v>
      </c>
      <c r="E108" t="s">
        <v>879</v>
      </c>
      <c r="K108" s="77">
        <f>VLOOKUP(A108,расчет!$A$4:$AW$257,49,0)</f>
        <v>22.438677549527025</v>
      </c>
      <c r="L108" s="147">
        <f t="shared" si="1"/>
        <v>1.9686775495270261</v>
      </c>
    </row>
    <row r="109" spans="1:12" x14ac:dyDescent="0.3">
      <c r="A109" s="148" t="s">
        <v>424</v>
      </c>
      <c r="B109" s="148" t="s">
        <v>425</v>
      </c>
      <c r="C109" s="149">
        <v>25.12</v>
      </c>
      <c r="D109" t="s">
        <v>742</v>
      </c>
      <c r="E109" t="s">
        <v>879</v>
      </c>
      <c r="K109" s="77">
        <f>VLOOKUP(A109,расчет!$A$4:$AW$257,49,0)</f>
        <v>27.538376992601343</v>
      </c>
      <c r="L109" s="147">
        <f t="shared" si="1"/>
        <v>2.4183769926013419</v>
      </c>
    </row>
    <row r="110" spans="1:12" x14ac:dyDescent="0.3">
      <c r="A110" s="148" t="s">
        <v>426</v>
      </c>
      <c r="B110" s="148" t="s">
        <v>427</v>
      </c>
      <c r="C110" s="149">
        <v>43.73</v>
      </c>
      <c r="D110" t="s">
        <v>743</v>
      </c>
      <c r="E110" t="s">
        <v>879</v>
      </c>
      <c r="K110" s="77">
        <f>VLOOKUP(A110,расчет!$A$4:$AW$257,49,0)</f>
        <v>47.937174764898636</v>
      </c>
      <c r="L110" s="147">
        <f t="shared" si="1"/>
        <v>4.2071747648986388</v>
      </c>
    </row>
    <row r="111" spans="1:12" x14ac:dyDescent="0.3">
      <c r="A111" s="148" t="s">
        <v>428</v>
      </c>
      <c r="B111" s="148" t="s">
        <v>429</v>
      </c>
      <c r="C111" s="149">
        <v>21.4</v>
      </c>
      <c r="D111" t="s">
        <v>744</v>
      </c>
      <c r="E111" t="s">
        <v>879</v>
      </c>
      <c r="K111" s="77">
        <f>VLOOKUP(A111,расчет!$A$4:$AW$257,49,0)</f>
        <v>23.458617438141882</v>
      </c>
      <c r="L111" s="147">
        <f t="shared" si="1"/>
        <v>2.0586174381418836</v>
      </c>
    </row>
    <row r="112" spans="1:12" x14ac:dyDescent="0.3">
      <c r="A112" s="148" t="s">
        <v>430</v>
      </c>
      <c r="B112" s="148" t="s">
        <v>431</v>
      </c>
      <c r="C112" s="149">
        <v>26.05</v>
      </c>
      <c r="D112" t="s">
        <v>745</v>
      </c>
      <c r="E112" t="s">
        <v>879</v>
      </c>
      <c r="K112" s="77">
        <f>VLOOKUP(A112,расчет!$A$4:$AW$257,49,0)</f>
        <v>28.558316881216207</v>
      </c>
      <c r="L112" s="147">
        <f t="shared" si="1"/>
        <v>2.5083168812162064</v>
      </c>
    </row>
    <row r="113" spans="1:12" x14ac:dyDescent="0.3">
      <c r="A113" s="148" t="s">
        <v>432</v>
      </c>
      <c r="B113" s="148" t="s">
        <v>433</v>
      </c>
      <c r="C113" s="149">
        <v>26.05</v>
      </c>
      <c r="D113" t="s">
        <v>746</v>
      </c>
      <c r="E113" t="s">
        <v>879</v>
      </c>
      <c r="K113" s="77">
        <f>VLOOKUP(A113,расчет!$A$4:$AW$257,49,0)</f>
        <v>28.558316881216207</v>
      </c>
      <c r="L113" s="147">
        <f t="shared" si="1"/>
        <v>2.5083168812162064</v>
      </c>
    </row>
    <row r="114" spans="1:12" x14ac:dyDescent="0.3">
      <c r="A114" s="148" t="s">
        <v>434</v>
      </c>
      <c r="B114" s="148" t="s">
        <v>435</v>
      </c>
      <c r="C114" s="149">
        <v>41.87</v>
      </c>
      <c r="D114" t="s">
        <v>747</v>
      </c>
      <c r="E114" t="s">
        <v>879</v>
      </c>
      <c r="K114" s="77">
        <f>VLOOKUP(A114,расчет!$A$4:$AW$257,49,0)</f>
        <v>45.8972949876689</v>
      </c>
      <c r="L114" s="147">
        <f t="shared" si="1"/>
        <v>4.0272949876689026</v>
      </c>
    </row>
    <row r="115" spans="1:12" x14ac:dyDescent="0.3">
      <c r="A115" s="148" t="s">
        <v>436</v>
      </c>
      <c r="B115" s="148" t="s">
        <v>437</v>
      </c>
      <c r="C115" s="149">
        <v>36.28</v>
      </c>
      <c r="D115" t="s">
        <v>748</v>
      </c>
      <c r="E115" t="s">
        <v>879</v>
      </c>
      <c r="K115" s="77">
        <f>VLOOKUP(A115,расчет!$A$4:$AW$257,49,0)</f>
        <v>39.777655655979721</v>
      </c>
      <c r="L115" s="147">
        <f t="shared" si="1"/>
        <v>3.4976556559797203</v>
      </c>
    </row>
    <row r="116" spans="1:12" x14ac:dyDescent="0.3">
      <c r="A116" s="148" t="s">
        <v>438</v>
      </c>
      <c r="B116" s="148" t="s">
        <v>439</v>
      </c>
      <c r="C116" s="149">
        <v>33.49</v>
      </c>
      <c r="D116" t="s">
        <v>749</v>
      </c>
      <c r="E116" t="s">
        <v>879</v>
      </c>
      <c r="K116" s="77">
        <f>VLOOKUP(A116,расчет!$A$4:$AW$257,49,0)</f>
        <v>36.717835990135121</v>
      </c>
      <c r="L116" s="147">
        <f t="shared" si="1"/>
        <v>3.2278359901351195</v>
      </c>
    </row>
    <row r="117" spans="1:12" x14ac:dyDescent="0.3">
      <c r="A117" s="148" t="s">
        <v>440</v>
      </c>
      <c r="B117" s="148" t="s">
        <v>441</v>
      </c>
      <c r="C117" s="149">
        <v>23.26</v>
      </c>
      <c r="D117" t="s">
        <v>750</v>
      </c>
      <c r="E117" t="s">
        <v>879</v>
      </c>
      <c r="K117" s="77">
        <f>VLOOKUP(A117,расчет!$A$4:$AW$257,49,0)</f>
        <v>25.498497215371614</v>
      </c>
      <c r="L117" s="147">
        <f t="shared" si="1"/>
        <v>2.2384972153716127</v>
      </c>
    </row>
    <row r="118" spans="1:12" x14ac:dyDescent="0.3">
      <c r="A118" s="148" t="s">
        <v>442</v>
      </c>
      <c r="B118" s="148" t="s">
        <v>443</v>
      </c>
      <c r="C118" s="149">
        <v>33.49</v>
      </c>
      <c r="D118" t="s">
        <v>751</v>
      </c>
      <c r="E118" t="s">
        <v>879</v>
      </c>
      <c r="K118" s="77">
        <f>VLOOKUP(A118,расчет!$A$4:$AW$257,49,0)</f>
        <v>36.717835990135121</v>
      </c>
      <c r="L118" s="147">
        <f t="shared" si="1"/>
        <v>3.2278359901351195</v>
      </c>
    </row>
    <row r="119" spans="1:12" x14ac:dyDescent="0.3">
      <c r="A119" s="148" t="s">
        <v>444</v>
      </c>
      <c r="B119" s="148" t="s">
        <v>445</v>
      </c>
      <c r="C119" s="149">
        <v>33.49</v>
      </c>
      <c r="D119" t="s">
        <v>752</v>
      </c>
      <c r="E119" t="s">
        <v>879</v>
      </c>
      <c r="K119" s="77">
        <f>VLOOKUP(A119,расчет!$A$4:$AW$257,49,0)</f>
        <v>36.717835990135121</v>
      </c>
      <c r="L119" s="147">
        <f t="shared" si="1"/>
        <v>3.2278359901351195</v>
      </c>
    </row>
    <row r="120" spans="1:12" x14ac:dyDescent="0.3">
      <c r="A120" s="148" t="s">
        <v>446</v>
      </c>
      <c r="B120" s="148" t="s">
        <v>447</v>
      </c>
      <c r="C120" s="149">
        <v>33.49</v>
      </c>
      <c r="D120" t="s">
        <v>753</v>
      </c>
      <c r="E120" t="s">
        <v>879</v>
      </c>
      <c r="K120" s="77">
        <f>VLOOKUP(A120,расчет!$A$4:$AW$257,49,0)</f>
        <v>36.717835990135121</v>
      </c>
      <c r="L120" s="147">
        <f t="shared" si="1"/>
        <v>3.2278359901351195</v>
      </c>
    </row>
    <row r="121" spans="1:12" x14ac:dyDescent="0.3">
      <c r="A121" s="148" t="s">
        <v>449</v>
      </c>
      <c r="B121" s="148" t="s">
        <v>448</v>
      </c>
      <c r="C121" s="149">
        <v>33.49</v>
      </c>
      <c r="D121" t="s">
        <v>754</v>
      </c>
      <c r="E121" t="s">
        <v>879</v>
      </c>
      <c r="K121" s="77">
        <f>VLOOKUP(A121,расчет!$A$4:$AW$257,49,0)</f>
        <v>36.717835990135121</v>
      </c>
      <c r="L121" s="147">
        <f t="shared" si="1"/>
        <v>3.2278359901351195</v>
      </c>
    </row>
    <row r="122" spans="1:12" x14ac:dyDescent="0.3">
      <c r="A122" s="148" t="s">
        <v>450</v>
      </c>
      <c r="B122" s="148" t="s">
        <v>451</v>
      </c>
      <c r="C122" s="149">
        <v>70.709999999999994</v>
      </c>
      <c r="D122" t="s">
        <v>755</v>
      </c>
      <c r="E122" t="s">
        <v>879</v>
      </c>
      <c r="K122" s="77">
        <f>VLOOKUP(A122,расчет!$A$4:$AW$257,49,0)</f>
        <v>77.5154315347297</v>
      </c>
      <c r="L122" s="147">
        <f t="shared" si="1"/>
        <v>6.8054315347297063</v>
      </c>
    </row>
    <row r="123" spans="1:12" x14ac:dyDescent="0.3">
      <c r="A123" s="148" t="s">
        <v>452</v>
      </c>
      <c r="B123" s="148" t="s">
        <v>453</v>
      </c>
      <c r="C123" s="149">
        <v>55.82</v>
      </c>
      <c r="D123" t="s">
        <v>756</v>
      </c>
      <c r="E123" t="s">
        <v>879</v>
      </c>
      <c r="K123" s="77">
        <f>VLOOKUP(A123,расчет!$A$4:$AW$257,49,0)</f>
        <v>61.196393316891871</v>
      </c>
      <c r="L123" s="147">
        <f t="shared" si="1"/>
        <v>5.3763933168918712</v>
      </c>
    </row>
    <row r="124" spans="1:12" x14ac:dyDescent="0.3">
      <c r="A124" s="148" t="s">
        <v>454</v>
      </c>
      <c r="B124" s="148" t="s">
        <v>455</v>
      </c>
      <c r="C124" s="149">
        <v>55.82</v>
      </c>
      <c r="D124" t="s">
        <v>757</v>
      </c>
      <c r="E124" t="s">
        <v>879</v>
      </c>
      <c r="K124" s="77">
        <f>VLOOKUP(A124,расчет!$A$4:$AW$257,49,0)</f>
        <v>61.196393316891871</v>
      </c>
      <c r="L124" s="147">
        <f t="shared" si="1"/>
        <v>5.3763933168918712</v>
      </c>
    </row>
    <row r="125" spans="1:12" x14ac:dyDescent="0.3">
      <c r="A125" s="148" t="s">
        <v>456</v>
      </c>
      <c r="B125" s="148" t="s">
        <v>457</v>
      </c>
      <c r="C125" s="149">
        <v>54.89</v>
      </c>
      <c r="D125" t="s">
        <v>758</v>
      </c>
      <c r="E125" t="s">
        <v>879</v>
      </c>
      <c r="K125" s="77">
        <f>VLOOKUP(A125,расчет!$A$4:$AW$257,49,0)</f>
        <v>60.176453428277014</v>
      </c>
      <c r="L125" s="147">
        <f t="shared" si="1"/>
        <v>5.2864534282770137</v>
      </c>
    </row>
    <row r="126" spans="1:12" x14ac:dyDescent="0.3">
      <c r="A126" s="148" t="s">
        <v>458</v>
      </c>
      <c r="B126" s="148" t="s">
        <v>459</v>
      </c>
      <c r="C126" s="149">
        <v>54.89</v>
      </c>
      <c r="D126" t="s">
        <v>759</v>
      </c>
      <c r="E126" t="s">
        <v>879</v>
      </c>
      <c r="K126" s="77">
        <f>VLOOKUP(A126,расчет!$A$4:$AW$257,49,0)</f>
        <v>60.176453428277014</v>
      </c>
      <c r="L126" s="147">
        <f t="shared" si="1"/>
        <v>5.2864534282770137</v>
      </c>
    </row>
    <row r="127" spans="1:12" x14ac:dyDescent="0.3">
      <c r="A127" s="148" t="s">
        <v>460</v>
      </c>
      <c r="B127" s="148" t="s">
        <v>461</v>
      </c>
      <c r="C127" s="149">
        <v>40.94</v>
      </c>
      <c r="D127" t="s">
        <v>760</v>
      </c>
      <c r="E127" t="s">
        <v>879</v>
      </c>
      <c r="K127" s="77">
        <f>VLOOKUP(A127,расчет!$A$4:$AW$257,49,0)</f>
        <v>44.87735509905405</v>
      </c>
      <c r="L127" s="147">
        <f t="shared" si="1"/>
        <v>3.9373550990540522</v>
      </c>
    </row>
    <row r="128" spans="1:12" x14ac:dyDescent="0.3">
      <c r="A128" s="148" t="s">
        <v>462</v>
      </c>
      <c r="B128" s="148" t="s">
        <v>463</v>
      </c>
      <c r="C128" s="149">
        <v>23.26</v>
      </c>
      <c r="D128" t="s">
        <v>761</v>
      </c>
      <c r="E128" t="s">
        <v>879</v>
      </c>
      <c r="K128" s="77">
        <f>VLOOKUP(A128,расчет!$A$4:$AW$257,49,0)</f>
        <v>25.498497215371614</v>
      </c>
      <c r="L128" s="147">
        <f t="shared" si="1"/>
        <v>2.2384972153716127</v>
      </c>
    </row>
    <row r="129" spans="1:12" x14ac:dyDescent="0.3">
      <c r="A129" s="148" t="s">
        <v>464</v>
      </c>
      <c r="B129" s="148" t="s">
        <v>465</v>
      </c>
      <c r="C129" s="149">
        <v>35.35</v>
      </c>
      <c r="D129" t="s">
        <v>762</v>
      </c>
      <c r="E129" t="s">
        <v>879</v>
      </c>
      <c r="K129" s="77">
        <f>VLOOKUP(A129,расчет!$A$4:$AW$257,49,0)</f>
        <v>38.75771576736485</v>
      </c>
      <c r="L129" s="147">
        <f t="shared" si="1"/>
        <v>3.4077157673648486</v>
      </c>
    </row>
    <row r="130" spans="1:12" x14ac:dyDescent="0.3">
      <c r="A130" s="148" t="s">
        <v>466</v>
      </c>
      <c r="B130" s="148" t="s">
        <v>467</v>
      </c>
      <c r="C130" s="149">
        <v>34.42</v>
      </c>
      <c r="D130" t="s">
        <v>763</v>
      </c>
      <c r="E130" t="s">
        <v>879</v>
      </c>
      <c r="K130" s="77">
        <f>VLOOKUP(A130,расчет!$A$4:$AW$257,49,0)</f>
        <v>37.737775878749986</v>
      </c>
      <c r="L130" s="147">
        <f t="shared" ref="L130:L193" si="2">K130-C130</f>
        <v>3.317775878749984</v>
      </c>
    </row>
    <row r="131" spans="1:12" x14ac:dyDescent="0.3">
      <c r="A131" s="148" t="s">
        <v>468</v>
      </c>
      <c r="B131" s="148" t="s">
        <v>469</v>
      </c>
      <c r="C131" s="149">
        <v>32.56</v>
      </c>
      <c r="D131" t="s">
        <v>764</v>
      </c>
      <c r="E131" t="s">
        <v>879</v>
      </c>
      <c r="K131" s="77">
        <f>VLOOKUP(A131,расчет!$A$4:$AW$257,49,0)</f>
        <v>35.697896101520257</v>
      </c>
      <c r="L131" s="147">
        <f t="shared" si="2"/>
        <v>3.1378961015202549</v>
      </c>
    </row>
    <row r="132" spans="1:12" x14ac:dyDescent="0.3">
      <c r="A132" s="148" t="s">
        <v>470</v>
      </c>
      <c r="B132" s="148" t="s">
        <v>471</v>
      </c>
      <c r="C132" s="149">
        <v>31.63</v>
      </c>
      <c r="D132" t="s">
        <v>765</v>
      </c>
      <c r="E132" t="s">
        <v>879</v>
      </c>
      <c r="K132" s="77">
        <f>VLOOKUP(A132,расчет!$A$4:$AW$257,49,0)</f>
        <v>34.677956212905393</v>
      </c>
      <c r="L132" s="147">
        <f t="shared" si="2"/>
        <v>3.0479562129053939</v>
      </c>
    </row>
    <row r="133" spans="1:12" x14ac:dyDescent="0.3">
      <c r="A133" s="148" t="s">
        <v>472</v>
      </c>
      <c r="B133" s="148" t="s">
        <v>473</v>
      </c>
      <c r="C133" s="149">
        <v>26.98</v>
      </c>
      <c r="D133" t="s">
        <v>766</v>
      </c>
      <c r="E133" t="s">
        <v>879</v>
      </c>
      <c r="K133" s="77">
        <f>VLOOKUP(A133,расчет!$A$4:$AW$257,49,0)</f>
        <v>29.578256769831071</v>
      </c>
      <c r="L133" s="147">
        <f t="shared" si="2"/>
        <v>2.598256769831071</v>
      </c>
    </row>
    <row r="134" spans="1:12" x14ac:dyDescent="0.3">
      <c r="A134" s="148" t="s">
        <v>474</v>
      </c>
      <c r="B134" s="148" t="s">
        <v>475</v>
      </c>
      <c r="C134" s="149">
        <v>32.56</v>
      </c>
      <c r="D134" t="s">
        <v>767</v>
      </c>
      <c r="E134" t="s">
        <v>879</v>
      </c>
      <c r="K134" s="77">
        <f>VLOOKUP(A134,расчет!$A$4:$AW$257,49,0)</f>
        <v>35.697896101520257</v>
      </c>
      <c r="L134" s="147">
        <f t="shared" si="2"/>
        <v>3.1378961015202549</v>
      </c>
    </row>
    <row r="135" spans="1:12" x14ac:dyDescent="0.3">
      <c r="A135" s="148" t="s">
        <v>476</v>
      </c>
      <c r="B135" s="148" t="s">
        <v>477</v>
      </c>
      <c r="C135" s="149">
        <v>34.42</v>
      </c>
      <c r="D135" t="s">
        <v>768</v>
      </c>
      <c r="E135" t="s">
        <v>879</v>
      </c>
      <c r="K135" s="77">
        <f>VLOOKUP(A135,расчет!$A$4:$AW$257,49,0)</f>
        <v>37.737775878749986</v>
      </c>
      <c r="L135" s="147">
        <f t="shared" si="2"/>
        <v>3.317775878749984</v>
      </c>
    </row>
    <row r="136" spans="1:12" x14ac:dyDescent="0.3">
      <c r="A136" s="148" t="s">
        <v>478</v>
      </c>
      <c r="B136" s="148" t="s">
        <v>479</v>
      </c>
      <c r="C136" s="149">
        <v>36.28</v>
      </c>
      <c r="D136" t="s">
        <v>769</v>
      </c>
      <c r="E136" t="s">
        <v>879</v>
      </c>
      <c r="K136" s="77">
        <f>VLOOKUP(A136,расчет!$A$4:$AW$257,49,0)</f>
        <v>39.777655655979721</v>
      </c>
      <c r="L136" s="147">
        <f t="shared" si="2"/>
        <v>3.4976556559797203</v>
      </c>
    </row>
    <row r="137" spans="1:12" x14ac:dyDescent="0.3">
      <c r="A137" s="148" t="s">
        <v>480</v>
      </c>
      <c r="B137" s="148" t="s">
        <v>481</v>
      </c>
      <c r="C137" s="149">
        <v>45.59</v>
      </c>
      <c r="D137" t="s">
        <v>770</v>
      </c>
      <c r="E137" t="s">
        <v>879</v>
      </c>
      <c r="K137" s="77">
        <f>VLOOKUP(A137,расчет!$A$4:$AW$257,49,0)</f>
        <v>49.977054542128364</v>
      </c>
      <c r="L137" s="147">
        <f t="shared" si="2"/>
        <v>4.3870545421283609</v>
      </c>
    </row>
    <row r="138" spans="1:12" x14ac:dyDescent="0.3">
      <c r="A138" s="148" t="s">
        <v>482</v>
      </c>
      <c r="B138" s="148" t="s">
        <v>483</v>
      </c>
      <c r="C138" s="149">
        <v>19.54</v>
      </c>
      <c r="D138" t="s">
        <v>771</v>
      </c>
      <c r="E138" t="s">
        <v>879</v>
      </c>
      <c r="K138" s="77">
        <f>VLOOKUP(A138,расчет!$A$4:$AW$257,49,0)</f>
        <v>21.418737660912157</v>
      </c>
      <c r="L138" s="147">
        <f t="shared" si="2"/>
        <v>1.878737660912158</v>
      </c>
    </row>
    <row r="139" spans="1:12" x14ac:dyDescent="0.3">
      <c r="A139" s="148" t="s">
        <v>484</v>
      </c>
      <c r="B139" s="148" t="s">
        <v>485</v>
      </c>
      <c r="C139" s="149">
        <v>23.26</v>
      </c>
      <c r="D139" t="s">
        <v>772</v>
      </c>
      <c r="E139" t="s">
        <v>879</v>
      </c>
      <c r="K139" s="77">
        <f>VLOOKUP(A139,расчет!$A$4:$AW$257,49,0)</f>
        <v>25.498497215371614</v>
      </c>
      <c r="L139" s="147">
        <f t="shared" si="2"/>
        <v>2.2384972153716127</v>
      </c>
    </row>
    <row r="140" spans="1:12" x14ac:dyDescent="0.3">
      <c r="A140" s="148" t="s">
        <v>486</v>
      </c>
      <c r="B140" s="148" t="s">
        <v>487</v>
      </c>
      <c r="C140" s="149">
        <v>33.49</v>
      </c>
      <c r="D140" t="s">
        <v>773</v>
      </c>
      <c r="E140" t="s">
        <v>879</v>
      </c>
      <c r="K140" s="77">
        <f>VLOOKUP(A140,расчет!$A$4:$AW$257,49,0)</f>
        <v>36.717835990135121</v>
      </c>
      <c r="L140" s="147">
        <f t="shared" si="2"/>
        <v>3.2278359901351195</v>
      </c>
    </row>
    <row r="141" spans="1:12" x14ac:dyDescent="0.3">
      <c r="A141" s="148" t="s">
        <v>488</v>
      </c>
      <c r="B141" s="148" t="s">
        <v>489</v>
      </c>
      <c r="C141" s="149">
        <v>37.21</v>
      </c>
      <c r="D141" t="s">
        <v>774</v>
      </c>
      <c r="E141" t="s">
        <v>879</v>
      </c>
      <c r="K141" s="77">
        <f>VLOOKUP(A141,расчет!$A$4:$AW$257,49,0)</f>
        <v>40.797595544594579</v>
      </c>
      <c r="L141" s="147">
        <f t="shared" si="2"/>
        <v>3.5875955445945777</v>
      </c>
    </row>
    <row r="142" spans="1:12" x14ac:dyDescent="0.3">
      <c r="A142" s="148" t="s">
        <v>490</v>
      </c>
      <c r="B142" s="148" t="s">
        <v>491</v>
      </c>
      <c r="C142" s="149">
        <v>39.07</v>
      </c>
      <c r="D142" t="s">
        <v>775</v>
      </c>
      <c r="E142" t="s">
        <v>879</v>
      </c>
      <c r="K142" s="77">
        <f>VLOOKUP(A142,расчет!$A$4:$AW$257,49,0)</f>
        <v>42.837475321824314</v>
      </c>
      <c r="L142" s="147">
        <f t="shared" si="2"/>
        <v>3.767475321824314</v>
      </c>
    </row>
    <row r="143" spans="1:12" x14ac:dyDescent="0.3">
      <c r="A143" s="148" t="s">
        <v>492</v>
      </c>
      <c r="B143" s="148" t="s">
        <v>493</v>
      </c>
      <c r="C143" s="149">
        <v>37.21</v>
      </c>
      <c r="D143" t="s">
        <v>776</v>
      </c>
      <c r="E143" t="s">
        <v>879</v>
      </c>
      <c r="K143" s="77">
        <f>VLOOKUP(A143,расчет!$A$4:$AW$257,49,0)</f>
        <v>40.797595544594579</v>
      </c>
      <c r="L143" s="147">
        <f t="shared" si="2"/>
        <v>3.5875955445945777</v>
      </c>
    </row>
    <row r="144" spans="1:12" x14ac:dyDescent="0.3">
      <c r="A144" s="148" t="s">
        <v>494</v>
      </c>
      <c r="B144" s="148" t="s">
        <v>495</v>
      </c>
      <c r="C144" s="149">
        <v>28.84</v>
      </c>
      <c r="D144" t="s">
        <v>777</v>
      </c>
      <c r="E144" t="s">
        <v>879</v>
      </c>
      <c r="K144" s="77">
        <f>VLOOKUP(A144,расчет!$A$4:$AW$257,49,0)</f>
        <v>31.6181365470608</v>
      </c>
      <c r="L144" s="147">
        <f t="shared" si="2"/>
        <v>2.7781365470608002</v>
      </c>
    </row>
    <row r="145" spans="1:12" x14ac:dyDescent="0.3">
      <c r="A145" s="148" t="s">
        <v>496</v>
      </c>
      <c r="B145" s="148" t="s">
        <v>497</v>
      </c>
      <c r="C145" s="149">
        <v>24.19</v>
      </c>
      <c r="D145" t="s">
        <v>778</v>
      </c>
      <c r="E145" t="s">
        <v>879</v>
      </c>
      <c r="K145" s="77">
        <f>VLOOKUP(A145,расчет!$A$4:$AW$257,49,0)</f>
        <v>26.518437103986482</v>
      </c>
      <c r="L145" s="147">
        <f t="shared" si="2"/>
        <v>2.3284371039864808</v>
      </c>
    </row>
    <row r="146" spans="1:12" x14ac:dyDescent="0.3">
      <c r="A146" s="148" t="s">
        <v>498</v>
      </c>
      <c r="B146" s="148" t="s">
        <v>499</v>
      </c>
      <c r="C146" s="149">
        <v>34.42</v>
      </c>
      <c r="D146" t="s">
        <v>779</v>
      </c>
      <c r="E146" t="s">
        <v>879</v>
      </c>
      <c r="K146" s="77">
        <f>VLOOKUP(A146,расчет!$A$4:$AW$257,49,0)</f>
        <v>37.737775878749986</v>
      </c>
      <c r="L146" s="147">
        <f t="shared" si="2"/>
        <v>3.317775878749984</v>
      </c>
    </row>
    <row r="147" spans="1:12" x14ac:dyDescent="0.3">
      <c r="A147" s="148" t="s">
        <v>500</v>
      </c>
      <c r="B147" s="148" t="s">
        <v>501</v>
      </c>
      <c r="C147" s="149">
        <v>77.22</v>
      </c>
      <c r="D147" t="s">
        <v>780</v>
      </c>
      <c r="E147" t="s">
        <v>879</v>
      </c>
      <c r="K147" s="77">
        <f>VLOOKUP(A147,расчет!$A$4:$AW$257,49,0)</f>
        <v>84.655010755033771</v>
      </c>
      <c r="L147" s="147">
        <f t="shared" si="2"/>
        <v>7.4350107550337725</v>
      </c>
    </row>
    <row r="148" spans="1:12" x14ac:dyDescent="0.3">
      <c r="A148" s="148" t="s">
        <v>502</v>
      </c>
      <c r="B148" s="148" t="s">
        <v>503</v>
      </c>
      <c r="C148" s="149">
        <v>32.56</v>
      </c>
      <c r="D148" t="s">
        <v>781</v>
      </c>
      <c r="E148" t="s">
        <v>879</v>
      </c>
      <c r="K148" s="77">
        <f>VLOOKUP(A148,расчет!$A$4:$AW$257,49,0)</f>
        <v>35.697896101520257</v>
      </c>
      <c r="L148" s="147">
        <f t="shared" si="2"/>
        <v>3.1378961015202549</v>
      </c>
    </row>
    <row r="149" spans="1:12" x14ac:dyDescent="0.3">
      <c r="A149" s="148" t="s">
        <v>504</v>
      </c>
      <c r="B149" s="148" t="s">
        <v>505</v>
      </c>
      <c r="C149" s="149">
        <v>33.49</v>
      </c>
      <c r="D149" t="s">
        <v>782</v>
      </c>
      <c r="E149" t="s">
        <v>879</v>
      </c>
      <c r="K149" s="77">
        <f>VLOOKUP(A149,расчет!$A$4:$AW$257,49,0)</f>
        <v>36.717835990135121</v>
      </c>
      <c r="L149" s="147">
        <f t="shared" si="2"/>
        <v>3.2278359901351195</v>
      </c>
    </row>
    <row r="150" spans="1:12" x14ac:dyDescent="0.3">
      <c r="A150" s="148" t="s">
        <v>506</v>
      </c>
      <c r="B150" s="148" t="s">
        <v>507</v>
      </c>
      <c r="C150" s="149">
        <v>26.98</v>
      </c>
      <c r="D150" t="s">
        <v>783</v>
      </c>
      <c r="E150" t="s">
        <v>879</v>
      </c>
      <c r="K150" s="77">
        <f>VLOOKUP(A150,расчет!$A$4:$AW$257,49,0)</f>
        <v>29.578256769831071</v>
      </c>
      <c r="L150" s="147">
        <f t="shared" si="2"/>
        <v>2.598256769831071</v>
      </c>
    </row>
    <row r="151" spans="1:12" x14ac:dyDescent="0.3">
      <c r="A151" s="148" t="s">
        <v>508</v>
      </c>
      <c r="B151" s="148" t="s">
        <v>509</v>
      </c>
      <c r="C151" s="149">
        <v>27.91</v>
      </c>
      <c r="D151" t="s">
        <v>784</v>
      </c>
      <c r="E151" t="s">
        <v>879</v>
      </c>
      <c r="K151" s="77">
        <f>VLOOKUP(A151,расчет!$A$4:$AW$257,49,0)</f>
        <v>30.598196658445936</v>
      </c>
      <c r="L151" s="147">
        <f t="shared" si="2"/>
        <v>2.6881966584459356</v>
      </c>
    </row>
    <row r="152" spans="1:12" x14ac:dyDescent="0.3">
      <c r="A152" s="148" t="s">
        <v>510</v>
      </c>
      <c r="B152" s="148" t="s">
        <v>511</v>
      </c>
      <c r="C152" s="149">
        <v>23.26</v>
      </c>
      <c r="D152" t="s">
        <v>785</v>
      </c>
      <c r="E152" t="s">
        <v>879</v>
      </c>
      <c r="K152" s="77">
        <f>VLOOKUP(A152,расчет!$A$4:$AW$257,49,0)</f>
        <v>25.498497215371614</v>
      </c>
      <c r="L152" s="147">
        <f t="shared" si="2"/>
        <v>2.2384972153716127</v>
      </c>
    </row>
    <row r="153" spans="1:12" x14ac:dyDescent="0.3">
      <c r="A153" s="148" t="s">
        <v>512</v>
      </c>
      <c r="B153" s="148" t="s">
        <v>513</v>
      </c>
      <c r="C153" s="149">
        <v>25.12</v>
      </c>
      <c r="D153" t="s">
        <v>786</v>
      </c>
      <c r="E153" t="s">
        <v>879</v>
      </c>
      <c r="K153" s="77">
        <f>VLOOKUP(A153,расчет!$A$4:$AW$257,49,0)</f>
        <v>27.538376992601343</v>
      </c>
      <c r="L153" s="147">
        <f t="shared" si="2"/>
        <v>2.4183769926013419</v>
      </c>
    </row>
    <row r="154" spans="1:12" x14ac:dyDescent="0.3">
      <c r="A154" s="148" t="s">
        <v>514</v>
      </c>
      <c r="B154" s="148" t="s">
        <v>515</v>
      </c>
      <c r="C154" s="149">
        <v>26.05</v>
      </c>
      <c r="D154" t="s">
        <v>787</v>
      </c>
      <c r="E154" t="s">
        <v>879</v>
      </c>
      <c r="K154" s="77">
        <f>VLOOKUP(A154,расчет!$A$4:$AW$257,49,0)</f>
        <v>28.558316881216207</v>
      </c>
      <c r="L154" s="147">
        <f t="shared" si="2"/>
        <v>2.5083168812162064</v>
      </c>
    </row>
    <row r="155" spans="1:12" x14ac:dyDescent="0.3">
      <c r="A155" s="148" t="s">
        <v>25</v>
      </c>
      <c r="B155" s="148" t="s">
        <v>26</v>
      </c>
      <c r="C155" s="153">
        <v>2005.37</v>
      </c>
      <c r="D155" t="s">
        <v>788</v>
      </c>
      <c r="E155" t="s">
        <v>880</v>
      </c>
      <c r="K155" s="77">
        <f>VLOOKUP(A155,расчет!$A$4:$AW$257,49,0)</f>
        <v>4514.7875090362095</v>
      </c>
      <c r="L155" s="147">
        <f t="shared" si="2"/>
        <v>2509.4175090362096</v>
      </c>
    </row>
    <row r="156" spans="1:12" x14ac:dyDescent="0.3">
      <c r="A156" s="148" t="s">
        <v>27</v>
      </c>
      <c r="B156" s="148" t="s">
        <v>28</v>
      </c>
      <c r="C156" s="149">
        <v>973.38</v>
      </c>
      <c r="D156" t="s">
        <v>790</v>
      </c>
      <c r="E156" t="s">
        <v>880</v>
      </c>
      <c r="K156" s="77">
        <f>VLOOKUP(A156,расчет!$A$4:$AW$257,49,0)</f>
        <v>2191.4156489580764</v>
      </c>
      <c r="L156" s="147">
        <f t="shared" si="2"/>
        <v>1218.0356489580763</v>
      </c>
    </row>
    <row r="157" spans="1:12" x14ac:dyDescent="0.3">
      <c r="A157" s="148" t="s">
        <v>29</v>
      </c>
      <c r="B157" s="148" t="s">
        <v>30</v>
      </c>
      <c r="C157" s="153">
        <v>1584.62</v>
      </c>
      <c r="D157" t="s">
        <v>791</v>
      </c>
      <c r="E157" t="s">
        <v>880</v>
      </c>
      <c r="K157" s="77">
        <f>VLOOKUP(A157,расчет!$A$4:$AW$257,49,0)</f>
        <v>3567.5304220672338</v>
      </c>
      <c r="L157" s="147">
        <f t="shared" si="2"/>
        <v>1982.9104220672339</v>
      </c>
    </row>
    <row r="158" spans="1:12" x14ac:dyDescent="0.3">
      <c r="A158" s="148" t="s">
        <v>31</v>
      </c>
      <c r="B158" s="148" t="s">
        <v>32</v>
      </c>
      <c r="C158" s="153">
        <v>2030.49</v>
      </c>
      <c r="D158" t="s">
        <v>792</v>
      </c>
      <c r="E158" t="s">
        <v>880</v>
      </c>
      <c r="K158" s="77">
        <f>VLOOKUP(A158,расчет!$A$4:$AW$257,49,0)</f>
        <v>5831.6133213928124</v>
      </c>
      <c r="L158" s="147">
        <f t="shared" si="2"/>
        <v>3801.1233213928126</v>
      </c>
    </row>
    <row r="159" spans="1:12" x14ac:dyDescent="0.3">
      <c r="A159" s="148" t="s">
        <v>33</v>
      </c>
      <c r="B159" s="148" t="s">
        <v>34</v>
      </c>
      <c r="C159" s="153">
        <v>1008.97</v>
      </c>
      <c r="D159" t="s">
        <v>793</v>
      </c>
      <c r="E159" t="s">
        <v>880</v>
      </c>
      <c r="K159" s="77">
        <f>VLOOKUP(A159,расчет!$A$4:$AW$257,49,0)</f>
        <v>2209.9117032961772</v>
      </c>
      <c r="L159" s="147">
        <f t="shared" si="2"/>
        <v>1200.9417032961771</v>
      </c>
    </row>
    <row r="160" spans="1:12" x14ac:dyDescent="0.3">
      <c r="A160" s="148" t="s">
        <v>35</v>
      </c>
      <c r="B160" s="148" t="s">
        <v>36</v>
      </c>
      <c r="C160" s="153">
        <v>1551.13</v>
      </c>
      <c r="D160" t="s">
        <v>794</v>
      </c>
      <c r="E160" t="s">
        <v>880</v>
      </c>
      <c r="K160" s="77">
        <f>VLOOKUP(A160,расчет!$A$4:$AW$257,49,0)</f>
        <v>3492.1268728557725</v>
      </c>
      <c r="L160" s="147">
        <f t="shared" si="2"/>
        <v>1940.9968728557724</v>
      </c>
    </row>
    <row r="161" spans="1:12" x14ac:dyDescent="0.3">
      <c r="A161" s="148" t="s">
        <v>37</v>
      </c>
      <c r="B161" s="148" t="s">
        <v>38</v>
      </c>
      <c r="C161" s="153">
        <v>3568.83</v>
      </c>
      <c r="D161" t="s">
        <v>795</v>
      </c>
      <c r="E161" t="s">
        <v>880</v>
      </c>
      <c r="K161" s="77">
        <f>VLOOKUP(A161,расчет!$A$4:$AW$257,49,0)</f>
        <v>5447.6872166327621</v>
      </c>
      <c r="L161" s="147">
        <f t="shared" si="2"/>
        <v>1878.8572166327622</v>
      </c>
    </row>
    <row r="162" spans="1:12" x14ac:dyDescent="0.3">
      <c r="A162" s="148" t="s">
        <v>39</v>
      </c>
      <c r="B162" s="148" t="s">
        <v>40</v>
      </c>
      <c r="C162" s="153">
        <v>1142.01</v>
      </c>
      <c r="D162" t="s">
        <v>796</v>
      </c>
      <c r="E162" t="s">
        <v>880</v>
      </c>
      <c r="K162" s="77">
        <f>VLOOKUP(A162,расчет!$A$4:$AW$257,49,0)</f>
        <v>2909.6777208642593</v>
      </c>
      <c r="L162" s="147">
        <f t="shared" si="2"/>
        <v>1767.6677208642593</v>
      </c>
    </row>
    <row r="163" spans="1:12" x14ac:dyDescent="0.3">
      <c r="A163" s="148" t="s">
        <v>41</v>
      </c>
      <c r="B163" s="148" t="s">
        <v>42</v>
      </c>
      <c r="C163" s="153">
        <v>1081.53</v>
      </c>
      <c r="D163" t="s">
        <v>797</v>
      </c>
      <c r="E163" t="s">
        <v>880</v>
      </c>
      <c r="K163" s="77">
        <f>VLOOKUP(A163,расчет!$A$4:$AW$257,49,0)</f>
        <v>2088.1681694598869</v>
      </c>
      <c r="L163" s="147">
        <f t="shared" si="2"/>
        <v>1006.638169459887</v>
      </c>
    </row>
    <row r="164" spans="1:12" x14ac:dyDescent="0.3">
      <c r="A164" s="148" t="s">
        <v>43</v>
      </c>
      <c r="B164" s="148" t="s">
        <v>44</v>
      </c>
      <c r="C164" s="153">
        <v>1586.72</v>
      </c>
      <c r="D164" t="s">
        <v>798</v>
      </c>
      <c r="E164" t="s">
        <v>880</v>
      </c>
      <c r="K164" s="77">
        <f>VLOOKUP(A164,расчет!$A$4:$AW$257,49,0)</f>
        <v>3572.2431438929502</v>
      </c>
      <c r="L164" s="147">
        <f t="shared" si="2"/>
        <v>1985.5231438929502</v>
      </c>
    </row>
    <row r="165" spans="1:12" x14ac:dyDescent="0.3">
      <c r="A165" s="148" t="s">
        <v>45</v>
      </c>
      <c r="B165" s="148" t="s">
        <v>46</v>
      </c>
      <c r="C165" s="153">
        <v>2028.4</v>
      </c>
      <c r="D165" t="s">
        <v>799</v>
      </c>
      <c r="E165" t="s">
        <v>880</v>
      </c>
      <c r="K165" s="77">
        <f>VLOOKUP(A165,расчет!$A$4:$AW$257,49,0)</f>
        <v>4566.6274491190889</v>
      </c>
      <c r="L165" s="147">
        <f t="shared" si="2"/>
        <v>2538.2274491190888</v>
      </c>
    </row>
    <row r="166" spans="1:12" x14ac:dyDescent="0.3">
      <c r="A166" s="148" t="s">
        <v>47</v>
      </c>
      <c r="B166" s="148" t="s">
        <v>48</v>
      </c>
      <c r="C166" s="153">
        <v>1021.53</v>
      </c>
      <c r="D166" t="s">
        <v>800</v>
      </c>
      <c r="E166" t="s">
        <v>880</v>
      </c>
      <c r="K166" s="77">
        <f>VLOOKUP(A166,расчет!$A$4:$AW$257,49,0)</f>
        <v>2299.8082509495507</v>
      </c>
      <c r="L166" s="147">
        <f t="shared" si="2"/>
        <v>1278.2782509495507</v>
      </c>
    </row>
    <row r="167" spans="1:12" x14ac:dyDescent="0.3">
      <c r="A167" s="148" t="s">
        <v>49</v>
      </c>
      <c r="B167" s="148" t="s">
        <v>50</v>
      </c>
      <c r="C167" s="149">
        <v>898.72</v>
      </c>
      <c r="D167" t="s">
        <v>801</v>
      </c>
      <c r="E167" t="s">
        <v>880</v>
      </c>
      <c r="K167" s="77">
        <f>VLOOKUP(A167,расчет!$A$4:$AW$257,49,0)</f>
        <v>927.74715935438223</v>
      </c>
      <c r="L167" s="147">
        <f t="shared" si="2"/>
        <v>29.027159354382206</v>
      </c>
    </row>
    <row r="168" spans="1:12" x14ac:dyDescent="0.3">
      <c r="A168" s="148" t="s">
        <v>51</v>
      </c>
      <c r="B168" s="148" t="s">
        <v>52</v>
      </c>
      <c r="C168" s="153">
        <v>1725.8</v>
      </c>
      <c r="D168" t="s">
        <v>802</v>
      </c>
      <c r="E168" t="s">
        <v>880</v>
      </c>
      <c r="K168" s="77">
        <f>VLOOKUP(A168,расчет!$A$4:$AW$257,49,0)</f>
        <v>3811.9410002175414</v>
      </c>
      <c r="L168" s="147">
        <f t="shared" si="2"/>
        <v>2086.1410002175417</v>
      </c>
    </row>
    <row r="169" spans="1:12" x14ac:dyDescent="0.3">
      <c r="A169" s="148" t="s">
        <v>53</v>
      </c>
      <c r="B169" s="148" t="s">
        <v>54</v>
      </c>
      <c r="C169" s="153">
        <v>1562.99</v>
      </c>
      <c r="D169" t="s">
        <v>803</v>
      </c>
      <c r="E169" t="s">
        <v>880</v>
      </c>
      <c r="K169" s="77">
        <f>VLOOKUP(A169,расчет!$A$4:$AW$257,49,0)</f>
        <v>2558.0424738561428</v>
      </c>
      <c r="L169" s="147">
        <f t="shared" si="2"/>
        <v>995.0524738561428</v>
      </c>
    </row>
    <row r="170" spans="1:12" x14ac:dyDescent="0.3">
      <c r="A170" s="148" t="s">
        <v>55</v>
      </c>
      <c r="B170" s="148" t="s">
        <v>56</v>
      </c>
      <c r="C170" s="153">
        <v>1023.62</v>
      </c>
      <c r="D170" t="s">
        <v>804</v>
      </c>
      <c r="E170" t="s">
        <v>880</v>
      </c>
      <c r="K170" s="77">
        <f>VLOOKUP(A170,расчет!$A$4:$AW$257,49,0)</f>
        <v>2304.5209727752672</v>
      </c>
      <c r="L170" s="147">
        <f t="shared" si="2"/>
        <v>1280.9009727752673</v>
      </c>
    </row>
    <row r="171" spans="1:12" x14ac:dyDescent="0.3">
      <c r="A171" s="148" t="s">
        <v>57</v>
      </c>
      <c r="B171" s="148" t="s">
        <v>58</v>
      </c>
      <c r="C171" s="149">
        <v>956.63</v>
      </c>
      <c r="D171" t="s">
        <v>805</v>
      </c>
      <c r="E171" t="s">
        <v>880</v>
      </c>
      <c r="K171" s="77">
        <f>VLOOKUP(A171,расчет!$A$4:$AW$257,49,0)</f>
        <v>1485.0776623932322</v>
      </c>
      <c r="L171" s="147">
        <f t="shared" si="2"/>
        <v>528.44766239323224</v>
      </c>
    </row>
    <row r="172" spans="1:12" x14ac:dyDescent="0.3">
      <c r="A172" s="148" t="s">
        <v>59</v>
      </c>
      <c r="B172" s="148" t="s">
        <v>60</v>
      </c>
      <c r="C172" s="153">
        <v>1582.53</v>
      </c>
      <c r="D172" t="s">
        <v>806</v>
      </c>
      <c r="E172" t="s">
        <v>880</v>
      </c>
      <c r="K172" s="77">
        <f>VLOOKUP(A172,расчет!$A$4:$AW$257,49,0)</f>
        <v>1990.6830811061957</v>
      </c>
      <c r="L172" s="147">
        <f t="shared" si="2"/>
        <v>408.15308110619571</v>
      </c>
    </row>
    <row r="173" spans="1:12" x14ac:dyDescent="0.3">
      <c r="A173" s="148" t="s">
        <v>61</v>
      </c>
      <c r="B173" s="148" t="s">
        <v>62</v>
      </c>
      <c r="C173" s="153">
        <v>2028.4</v>
      </c>
      <c r="D173" t="s">
        <v>807</v>
      </c>
      <c r="E173" t="s">
        <v>880</v>
      </c>
      <c r="K173" s="77">
        <f>VLOOKUP(A173,расчет!$A$4:$AW$257,49,0)</f>
        <v>4566.6274491190889</v>
      </c>
      <c r="L173" s="147">
        <f t="shared" si="2"/>
        <v>2538.2274491190888</v>
      </c>
    </row>
    <row r="174" spans="1:12" x14ac:dyDescent="0.3">
      <c r="A174" s="148" t="s">
        <v>63</v>
      </c>
      <c r="B174" s="148" t="s">
        <v>64</v>
      </c>
      <c r="C174" s="153">
        <v>1008.97</v>
      </c>
      <c r="D174" t="s">
        <v>808</v>
      </c>
      <c r="E174" t="s">
        <v>880</v>
      </c>
      <c r="K174" s="77">
        <f>VLOOKUP(A174,расчет!$A$4:$AW$257,49,0)</f>
        <v>2271.5319199952532</v>
      </c>
      <c r="L174" s="147">
        <f t="shared" si="2"/>
        <v>1262.5619199952532</v>
      </c>
    </row>
    <row r="175" spans="1:12" x14ac:dyDescent="0.3">
      <c r="A175" s="148" t="s">
        <v>65</v>
      </c>
      <c r="B175" s="148" t="s">
        <v>66</v>
      </c>
      <c r="C175" s="153">
        <v>1549.04</v>
      </c>
      <c r="D175" t="s">
        <v>809</v>
      </c>
      <c r="E175" t="s">
        <v>880</v>
      </c>
      <c r="K175" s="77">
        <f>VLOOKUP(A175,расчет!$A$4:$AW$257,49,0)</f>
        <v>3487.4141510300565</v>
      </c>
      <c r="L175" s="147">
        <f t="shared" si="2"/>
        <v>1938.3741510300565</v>
      </c>
    </row>
    <row r="176" spans="1:12" x14ac:dyDescent="0.3">
      <c r="A176" s="148" t="s">
        <v>67</v>
      </c>
      <c r="B176" s="148" t="s">
        <v>68</v>
      </c>
      <c r="C176" s="153">
        <v>2760.59</v>
      </c>
      <c r="D176" t="s">
        <v>810</v>
      </c>
      <c r="E176" t="s">
        <v>880</v>
      </c>
      <c r="K176" s="77">
        <f>VLOOKUP(A176,расчет!$A$4:$AW$257,49,0)</f>
        <v>5163.3808522478503</v>
      </c>
      <c r="L176" s="147">
        <f t="shared" si="2"/>
        <v>2402.7908522478501</v>
      </c>
    </row>
    <row r="177" spans="1:12" x14ac:dyDescent="0.3">
      <c r="A177" s="148" t="s">
        <v>69</v>
      </c>
      <c r="B177" s="148" t="s">
        <v>70</v>
      </c>
      <c r="C177" s="149">
        <v>973.38</v>
      </c>
      <c r="D177" t="s">
        <v>811</v>
      </c>
      <c r="E177" t="s">
        <v>880</v>
      </c>
      <c r="K177" s="77">
        <f>VLOOKUP(A177,расчет!$A$4:$AW$257,49,0)</f>
        <v>2191.4156489580764</v>
      </c>
      <c r="L177" s="147">
        <f t="shared" si="2"/>
        <v>1218.0356489580763</v>
      </c>
    </row>
    <row r="178" spans="1:12" x14ac:dyDescent="0.3">
      <c r="A178" s="148" t="s">
        <v>71</v>
      </c>
      <c r="B178" s="148" t="s">
        <v>72</v>
      </c>
      <c r="C178" s="153">
        <v>1023.62</v>
      </c>
      <c r="D178" t="s">
        <v>812</v>
      </c>
      <c r="E178" t="s">
        <v>880</v>
      </c>
      <c r="K178" s="77">
        <f>VLOOKUP(A178,расчет!$A$4:$AW$257,49,0)</f>
        <v>2304.5209727752672</v>
      </c>
      <c r="L178" s="147">
        <f t="shared" si="2"/>
        <v>1280.9009727752673</v>
      </c>
    </row>
    <row r="179" spans="1:12" x14ac:dyDescent="0.3">
      <c r="A179" s="148" t="s">
        <v>73</v>
      </c>
      <c r="B179" s="148" t="s">
        <v>74</v>
      </c>
      <c r="C179" s="149">
        <v>973.38</v>
      </c>
      <c r="D179" t="s">
        <v>813</v>
      </c>
      <c r="E179" t="s">
        <v>880</v>
      </c>
      <c r="K179" s="77">
        <f>VLOOKUP(A179,расчет!$A$4:$AW$257,49,0)</f>
        <v>2191.4156489580764</v>
      </c>
      <c r="L179" s="147">
        <f t="shared" si="2"/>
        <v>1218.0356489580763</v>
      </c>
    </row>
    <row r="180" spans="1:12" x14ac:dyDescent="0.3">
      <c r="A180" s="148" t="s">
        <v>75</v>
      </c>
      <c r="B180" s="148" t="s">
        <v>76</v>
      </c>
      <c r="C180" s="153">
        <v>2641.04</v>
      </c>
      <c r="D180" t="s">
        <v>814</v>
      </c>
      <c r="E180" t="s">
        <v>880</v>
      </c>
      <c r="K180" s="77">
        <f>VLOOKUP(A180,расчет!$A$4:$AW$257,49,0)</f>
        <v>5311.0679743942937</v>
      </c>
      <c r="L180" s="147">
        <f t="shared" si="2"/>
        <v>2670.0279743942938</v>
      </c>
    </row>
    <row r="181" spans="1:12" x14ac:dyDescent="0.3">
      <c r="A181" s="148" t="s">
        <v>77</v>
      </c>
      <c r="B181" s="148" t="s">
        <v>78</v>
      </c>
      <c r="C181" s="153">
        <v>2030.49</v>
      </c>
      <c r="D181" t="s">
        <v>815</v>
      </c>
      <c r="E181" t="s">
        <v>880</v>
      </c>
      <c r="K181" s="77">
        <f>VLOOKUP(A181,расчет!$A$4:$AW$257,49,0)</f>
        <v>4571.3401709448044</v>
      </c>
      <c r="L181" s="147">
        <f t="shared" si="2"/>
        <v>2540.8501709448046</v>
      </c>
    </row>
    <row r="182" spans="1:12" x14ac:dyDescent="0.3">
      <c r="A182" s="148" t="s">
        <v>79</v>
      </c>
      <c r="B182" s="148" t="s">
        <v>80</v>
      </c>
      <c r="C182" s="153">
        <v>1008.97</v>
      </c>
      <c r="D182" t="s">
        <v>816</v>
      </c>
      <c r="E182" t="s">
        <v>880</v>
      </c>
      <c r="K182" s="77">
        <f>VLOOKUP(A182,расчет!$A$4:$AW$257,49,0)</f>
        <v>2271.5319199952532</v>
      </c>
      <c r="L182" s="147">
        <f t="shared" si="2"/>
        <v>1262.5619199952532</v>
      </c>
    </row>
    <row r="183" spans="1:12" x14ac:dyDescent="0.3">
      <c r="A183" s="148" t="s">
        <v>81</v>
      </c>
      <c r="B183" s="148" t="s">
        <v>82</v>
      </c>
      <c r="C183" s="153">
        <v>1549.04</v>
      </c>
      <c r="D183" t="s">
        <v>817</v>
      </c>
      <c r="E183" t="s">
        <v>880</v>
      </c>
      <c r="K183" s="77">
        <f>VLOOKUP(A183,расчет!$A$4:$AW$257,49,0)</f>
        <v>3980.2146973850754</v>
      </c>
      <c r="L183" s="147">
        <f t="shared" si="2"/>
        <v>2431.1746973850754</v>
      </c>
    </row>
    <row r="184" spans="1:12" x14ac:dyDescent="0.3">
      <c r="A184" s="148" t="s">
        <v>83</v>
      </c>
      <c r="B184" s="148" t="s">
        <v>84</v>
      </c>
      <c r="C184" s="153">
        <v>2456.13</v>
      </c>
      <c r="D184" t="s">
        <v>818</v>
      </c>
      <c r="E184" t="s">
        <v>880</v>
      </c>
      <c r="K184" s="77">
        <f>VLOOKUP(A184,расчет!$A$4:$AW$257,49,0)</f>
        <v>4730.7071112508129</v>
      </c>
      <c r="L184" s="147">
        <f t="shared" si="2"/>
        <v>2274.5771112508128</v>
      </c>
    </row>
    <row r="185" spans="1:12" x14ac:dyDescent="0.3">
      <c r="A185" s="148" t="s">
        <v>85</v>
      </c>
      <c r="B185" s="148" t="s">
        <v>86</v>
      </c>
      <c r="C185" s="153">
        <v>1023.62</v>
      </c>
      <c r="D185" t="s">
        <v>819</v>
      </c>
      <c r="E185" t="s">
        <v>880</v>
      </c>
      <c r="K185" s="77">
        <f>VLOOKUP(A185,расчет!$A$4:$AW$257,49,0)</f>
        <v>2304.5209727752672</v>
      </c>
      <c r="L185" s="147">
        <f t="shared" si="2"/>
        <v>1280.9009727752673</v>
      </c>
    </row>
    <row r="186" spans="1:12" x14ac:dyDescent="0.3">
      <c r="A186" s="148" t="s">
        <v>87</v>
      </c>
      <c r="B186" s="148" t="s">
        <v>88</v>
      </c>
      <c r="C186" s="149">
        <v>973.38</v>
      </c>
      <c r="D186" t="s">
        <v>820</v>
      </c>
      <c r="E186" t="s">
        <v>880</v>
      </c>
      <c r="K186" s="77">
        <f>VLOOKUP(A186,расчет!$A$4:$AW$257,49,0)</f>
        <v>2191.4156489580764</v>
      </c>
      <c r="L186" s="147">
        <f t="shared" si="2"/>
        <v>1218.0356489580763</v>
      </c>
    </row>
    <row r="187" spans="1:12" x14ac:dyDescent="0.3">
      <c r="A187" s="148" t="s">
        <v>89</v>
      </c>
      <c r="B187" s="148" t="s">
        <v>90</v>
      </c>
      <c r="C187" s="153">
        <v>1586.72</v>
      </c>
      <c r="D187" t="s">
        <v>821</v>
      </c>
      <c r="E187" t="s">
        <v>880</v>
      </c>
      <c r="K187" s="77">
        <f>VLOOKUP(A187,расчет!$A$4:$AW$257,49,0)</f>
        <v>1888.9016708280556</v>
      </c>
      <c r="L187" s="147">
        <f t="shared" si="2"/>
        <v>302.18167082805553</v>
      </c>
    </row>
    <row r="188" spans="1:12" x14ac:dyDescent="0.3">
      <c r="A188" s="148" t="s">
        <v>91</v>
      </c>
      <c r="B188" s="148" t="s">
        <v>92</v>
      </c>
      <c r="C188" s="153">
        <v>1582.53</v>
      </c>
      <c r="D188" t="s">
        <v>822</v>
      </c>
      <c r="E188" t="s">
        <v>880</v>
      </c>
      <c r="K188" s="77">
        <f>VLOOKUP(A188,расчет!$A$4:$AW$257,49,0)</f>
        <v>3562.8177002415173</v>
      </c>
      <c r="L188" s="147">
        <f t="shared" si="2"/>
        <v>1980.2877002415173</v>
      </c>
    </row>
    <row r="189" spans="1:12" x14ac:dyDescent="0.3">
      <c r="A189" s="148" t="s">
        <v>93</v>
      </c>
      <c r="B189" s="148" t="s">
        <v>94</v>
      </c>
      <c r="C189" s="153">
        <v>2258.4299999999998</v>
      </c>
      <c r="D189" t="s">
        <v>823</v>
      </c>
      <c r="E189" t="s">
        <v>880</v>
      </c>
      <c r="K189" s="77">
        <f>VLOOKUP(A189,расчет!$A$4:$AW$257,49,0)</f>
        <v>5427.2636175259104</v>
      </c>
      <c r="L189" s="147">
        <f t="shared" si="2"/>
        <v>3168.8336175259105</v>
      </c>
    </row>
    <row r="190" spans="1:12" x14ac:dyDescent="0.3">
      <c r="A190" s="148" t="s">
        <v>95</v>
      </c>
      <c r="B190" s="148" t="s">
        <v>96</v>
      </c>
      <c r="C190" s="153">
        <v>1008.97</v>
      </c>
      <c r="D190" t="s">
        <v>824</v>
      </c>
      <c r="E190" t="s">
        <v>880</v>
      </c>
      <c r="K190" s="77">
        <f>VLOOKUP(A190,расчет!$A$4:$AW$257,49,0)</f>
        <v>2271.5319199952532</v>
      </c>
      <c r="L190" s="147">
        <f t="shared" si="2"/>
        <v>1262.5619199952532</v>
      </c>
    </row>
    <row r="191" spans="1:12" x14ac:dyDescent="0.3">
      <c r="A191" s="148" t="s">
        <v>97</v>
      </c>
      <c r="B191" s="148" t="s">
        <v>98</v>
      </c>
      <c r="C191" s="153">
        <v>1549.04</v>
      </c>
      <c r="D191" t="s">
        <v>825</v>
      </c>
      <c r="E191" t="s">
        <v>880</v>
      </c>
      <c r="K191" s="77">
        <f>VLOOKUP(A191,расчет!$A$4:$AW$257,49,0)</f>
        <v>3487.4141510300565</v>
      </c>
      <c r="L191" s="147">
        <f t="shared" si="2"/>
        <v>1938.3741510300565</v>
      </c>
    </row>
    <row r="192" spans="1:12" x14ac:dyDescent="0.3">
      <c r="A192" s="148" t="s">
        <v>99</v>
      </c>
      <c r="B192" s="148" t="s">
        <v>100</v>
      </c>
      <c r="C192" s="153">
        <v>2237.5</v>
      </c>
      <c r="D192" t="s">
        <v>826</v>
      </c>
      <c r="E192" t="s">
        <v>880</v>
      </c>
      <c r="K192" s="77">
        <f>VLOOKUP(A192,расчет!$A$4:$AW$257,49,0)</f>
        <v>5625.7267386391168</v>
      </c>
      <c r="L192" s="147">
        <f t="shared" si="2"/>
        <v>3388.2267386391168</v>
      </c>
    </row>
    <row r="193" spans="1:12" x14ac:dyDescent="0.3">
      <c r="A193" s="148" t="s">
        <v>101</v>
      </c>
      <c r="B193" s="148" t="s">
        <v>102</v>
      </c>
      <c r="C193" s="153">
        <v>2005.37</v>
      </c>
      <c r="D193" t="s">
        <v>827</v>
      </c>
      <c r="E193" t="s">
        <v>880</v>
      </c>
      <c r="K193" s="77">
        <f>VLOOKUP(A193,расчет!$A$4:$AW$257,49,0)</f>
        <v>4756.0807181735963</v>
      </c>
      <c r="L193" s="147">
        <f t="shared" si="2"/>
        <v>2750.7107181735964</v>
      </c>
    </row>
    <row r="194" spans="1:12" x14ac:dyDescent="0.3">
      <c r="A194" s="148" t="s">
        <v>103</v>
      </c>
      <c r="B194" s="148" t="s">
        <v>104</v>
      </c>
      <c r="C194" s="153">
        <v>1584.62</v>
      </c>
      <c r="D194" t="s">
        <v>828</v>
      </c>
      <c r="E194" t="s">
        <v>880</v>
      </c>
      <c r="K194" s="77">
        <f>VLOOKUP(A194,расчет!$A$4:$AW$257,49,0)</f>
        <v>3567.5304220672338</v>
      </c>
      <c r="L194" s="147">
        <f t="shared" ref="L194:L244" si="3">K194-C194</f>
        <v>1982.9104220672339</v>
      </c>
    </row>
    <row r="195" spans="1:12" x14ac:dyDescent="0.3">
      <c r="A195" s="148" t="s">
        <v>105</v>
      </c>
      <c r="B195" s="148" t="s">
        <v>106</v>
      </c>
      <c r="C195" s="153">
        <v>2030.49</v>
      </c>
      <c r="D195" t="s">
        <v>829</v>
      </c>
      <c r="E195" t="s">
        <v>880</v>
      </c>
      <c r="K195" s="77">
        <f>VLOOKUP(A195,расчет!$A$4:$AW$257,49,0)</f>
        <v>4571.3401709448044</v>
      </c>
      <c r="L195" s="147">
        <f t="shared" si="3"/>
        <v>2540.8501709448046</v>
      </c>
    </row>
    <row r="196" spans="1:12" x14ac:dyDescent="0.3">
      <c r="A196" s="148" t="s">
        <v>107</v>
      </c>
      <c r="B196" s="148" t="s">
        <v>108</v>
      </c>
      <c r="C196" s="153">
        <v>1006.87</v>
      </c>
      <c r="D196" t="s">
        <v>830</v>
      </c>
      <c r="E196" t="s">
        <v>880</v>
      </c>
      <c r="K196" s="77">
        <f>VLOOKUP(A196,расчет!$A$4:$AW$257,49,0)</f>
        <v>2266.8191981695368</v>
      </c>
      <c r="L196" s="147">
        <f t="shared" si="3"/>
        <v>1259.9491981695369</v>
      </c>
    </row>
    <row r="197" spans="1:12" x14ac:dyDescent="0.3">
      <c r="A197" s="148" t="s">
        <v>109</v>
      </c>
      <c r="B197" s="148" t="s">
        <v>110</v>
      </c>
      <c r="C197" s="153">
        <v>2065.38</v>
      </c>
      <c r="D197" t="s">
        <v>831</v>
      </c>
      <c r="E197" t="s">
        <v>880</v>
      </c>
      <c r="K197" s="77">
        <f>VLOOKUP(A197,расчет!$A$4:$AW$257,49,0)</f>
        <v>4008.7947154340263</v>
      </c>
      <c r="L197" s="147">
        <f t="shared" si="3"/>
        <v>1943.4147154340262</v>
      </c>
    </row>
    <row r="198" spans="1:12" x14ac:dyDescent="0.3">
      <c r="A198" s="148" t="s">
        <v>111</v>
      </c>
      <c r="B198" s="148" t="s">
        <v>112</v>
      </c>
      <c r="C198" s="153">
        <v>2030.49</v>
      </c>
      <c r="D198" t="s">
        <v>832</v>
      </c>
      <c r="E198" t="s">
        <v>880</v>
      </c>
      <c r="K198" s="77">
        <f>VLOOKUP(A198,расчет!$A$4:$AW$257,49,0)</f>
        <v>4571.3401709448044</v>
      </c>
      <c r="L198" s="147">
        <f t="shared" si="3"/>
        <v>2540.8501709448046</v>
      </c>
    </row>
    <row r="199" spans="1:12" x14ac:dyDescent="0.3">
      <c r="A199" s="148" t="s">
        <v>113</v>
      </c>
      <c r="B199" s="148" t="s">
        <v>114</v>
      </c>
      <c r="C199" s="153">
        <v>2013.75</v>
      </c>
      <c r="D199" t="s">
        <v>833</v>
      </c>
      <c r="E199" t="s">
        <v>880</v>
      </c>
      <c r="K199" s="77">
        <f>VLOOKUP(A199,расчет!$A$4:$AW$257,49,0)</f>
        <v>4533.6383963390736</v>
      </c>
      <c r="L199" s="147">
        <f t="shared" si="3"/>
        <v>2519.8883963390736</v>
      </c>
    </row>
    <row r="200" spans="1:12" x14ac:dyDescent="0.3">
      <c r="A200" s="148" t="s">
        <v>115</v>
      </c>
      <c r="B200" s="148" t="s">
        <v>116</v>
      </c>
      <c r="C200" s="149">
        <v>922.21</v>
      </c>
      <c r="D200" t="s">
        <v>834</v>
      </c>
      <c r="E200" t="s">
        <v>880</v>
      </c>
      <c r="K200" s="77">
        <f>VLOOKUP(A200,расчет!$A$4:$AW$257,49,0)</f>
        <v>2017.9220748445146</v>
      </c>
      <c r="L200" s="147">
        <f t="shared" si="3"/>
        <v>1095.7120748445145</v>
      </c>
    </row>
    <row r="201" spans="1:12" x14ac:dyDescent="0.3">
      <c r="A201" s="148" t="s">
        <v>117</v>
      </c>
      <c r="B201" s="148" t="s">
        <v>118</v>
      </c>
      <c r="C201" s="153">
        <v>1895.59</v>
      </c>
      <c r="D201" t="s">
        <v>835</v>
      </c>
      <c r="E201" t="s">
        <v>880</v>
      </c>
      <c r="K201" s="77">
        <f>VLOOKUP(A201,расчет!$A$4:$AW$257,49,0)</f>
        <v>4993.4348622273892</v>
      </c>
      <c r="L201" s="147">
        <f t="shared" si="3"/>
        <v>3097.8448622273891</v>
      </c>
    </row>
    <row r="202" spans="1:12" x14ac:dyDescent="0.3">
      <c r="A202" s="148" t="s">
        <v>119</v>
      </c>
      <c r="B202" s="148" t="s">
        <v>120</v>
      </c>
      <c r="C202" s="153">
        <v>2068.17</v>
      </c>
      <c r="D202" t="s">
        <v>836</v>
      </c>
      <c r="E202" t="s">
        <v>880</v>
      </c>
      <c r="K202" s="77">
        <f>VLOOKUP(A202,расчет!$A$4:$AW$257,49,0)</f>
        <v>4656.1691638076982</v>
      </c>
      <c r="L202" s="147">
        <f t="shared" si="3"/>
        <v>2587.9991638076981</v>
      </c>
    </row>
    <row r="203" spans="1:12" x14ac:dyDescent="0.3">
      <c r="A203" s="148" t="s">
        <v>121</v>
      </c>
      <c r="B203" s="148" t="s">
        <v>122</v>
      </c>
      <c r="C203" s="153">
        <v>1011.06</v>
      </c>
      <c r="D203" t="s">
        <v>837</v>
      </c>
      <c r="E203" t="s">
        <v>880</v>
      </c>
      <c r="K203" s="77">
        <f>VLOOKUP(A203,расчет!$A$4:$AW$257,49,0)</f>
        <v>2276.2446418209693</v>
      </c>
      <c r="L203" s="147">
        <f t="shared" si="3"/>
        <v>1265.1846418209693</v>
      </c>
    </row>
    <row r="204" spans="1:12" x14ac:dyDescent="0.3">
      <c r="A204" s="148" t="s">
        <v>123</v>
      </c>
      <c r="B204" s="148" t="s">
        <v>124</v>
      </c>
      <c r="C204" s="153">
        <v>1546.94</v>
      </c>
      <c r="D204" t="s">
        <v>838</v>
      </c>
      <c r="E204" t="s">
        <v>880</v>
      </c>
      <c r="K204" s="77">
        <f>VLOOKUP(A204,расчет!$A$4:$AW$257,49,0)</f>
        <v>3482.7014292043409</v>
      </c>
      <c r="L204" s="147">
        <f t="shared" si="3"/>
        <v>1935.7614292043409</v>
      </c>
    </row>
    <row r="205" spans="1:12" x14ac:dyDescent="0.3">
      <c r="A205" s="148" t="s">
        <v>125</v>
      </c>
      <c r="B205" s="148" t="s">
        <v>126</v>
      </c>
      <c r="C205" s="153">
        <v>1566.25</v>
      </c>
      <c r="D205" t="s">
        <v>839</v>
      </c>
      <c r="E205" t="s">
        <v>880</v>
      </c>
      <c r="K205" s="77">
        <f>VLOOKUP(A205,расчет!$A$4:$AW$257,49,0)</f>
        <v>2842.3829400760628</v>
      </c>
      <c r="L205" s="147">
        <f t="shared" si="3"/>
        <v>1276.1329400760628</v>
      </c>
    </row>
    <row r="206" spans="1:12" x14ac:dyDescent="0.3">
      <c r="A206" s="148" t="s">
        <v>127</v>
      </c>
      <c r="B206" s="148" t="s">
        <v>128</v>
      </c>
      <c r="C206" s="153">
        <v>1165.27</v>
      </c>
      <c r="D206" t="s">
        <v>840</v>
      </c>
      <c r="E206" t="s">
        <v>880</v>
      </c>
      <c r="K206" s="77">
        <f>VLOOKUP(A206,расчет!$A$4:$AW$257,49,0)</f>
        <v>2388.5548592175619</v>
      </c>
      <c r="L206" s="147">
        <f t="shared" si="3"/>
        <v>1223.2848592175619</v>
      </c>
    </row>
    <row r="207" spans="1:12" x14ac:dyDescent="0.3">
      <c r="A207" s="148" t="s">
        <v>129</v>
      </c>
      <c r="B207" s="148" t="s">
        <v>130</v>
      </c>
      <c r="C207" s="153">
        <v>1516.47</v>
      </c>
      <c r="D207" t="s">
        <v>841</v>
      </c>
      <c r="E207" t="s">
        <v>880</v>
      </c>
      <c r="K207" s="77">
        <f>VLOOKUP(A207,расчет!$A$4:$AW$257,49,0)</f>
        <v>2835.3518666944283</v>
      </c>
      <c r="L207" s="147">
        <f t="shared" si="3"/>
        <v>1318.8818666944283</v>
      </c>
    </row>
    <row r="208" spans="1:12" x14ac:dyDescent="0.3">
      <c r="A208" s="148" t="s">
        <v>131</v>
      </c>
      <c r="B208" s="148" t="s">
        <v>132</v>
      </c>
      <c r="C208" s="153">
        <v>1838.38</v>
      </c>
      <c r="D208" t="s">
        <v>842</v>
      </c>
      <c r="E208" t="s">
        <v>880</v>
      </c>
      <c r="K208" s="77">
        <f>VLOOKUP(A208,расчет!$A$4:$AW$257,49,0)</f>
        <v>4243.6585719019931</v>
      </c>
      <c r="L208" s="147">
        <f t="shared" si="3"/>
        <v>2405.278571901993</v>
      </c>
    </row>
    <row r="209" spans="1:12" x14ac:dyDescent="0.3">
      <c r="A209" s="148" t="s">
        <v>133</v>
      </c>
      <c r="B209" s="148" t="s">
        <v>134</v>
      </c>
      <c r="C209" s="153">
        <v>1008.97</v>
      </c>
      <c r="D209" t="s">
        <v>843</v>
      </c>
      <c r="E209" t="s">
        <v>880</v>
      </c>
      <c r="K209" s="77">
        <f>VLOOKUP(A209,расчет!$A$4:$AW$257,49,0)</f>
        <v>2271.5319199952532</v>
      </c>
      <c r="L209" s="147">
        <f t="shared" si="3"/>
        <v>1262.5619199952532</v>
      </c>
    </row>
    <row r="210" spans="1:12" x14ac:dyDescent="0.3">
      <c r="A210" s="148" t="s">
        <v>135</v>
      </c>
      <c r="B210" s="148" t="s">
        <v>136</v>
      </c>
      <c r="C210" s="153">
        <v>1011.06</v>
      </c>
      <c r="D210" t="s">
        <v>844</v>
      </c>
      <c r="E210" t="s">
        <v>880</v>
      </c>
      <c r="K210" s="77">
        <f>VLOOKUP(A210,расчет!$A$4:$AW$257,49,0)</f>
        <v>1890.1355222271895</v>
      </c>
      <c r="L210" s="147">
        <f t="shared" si="3"/>
        <v>879.07552222718959</v>
      </c>
    </row>
    <row r="211" spans="1:12" x14ac:dyDescent="0.3">
      <c r="A211" s="148" t="s">
        <v>137</v>
      </c>
      <c r="B211" s="148" t="s">
        <v>138</v>
      </c>
      <c r="C211" s="153">
        <v>1546.94</v>
      </c>
      <c r="D211" t="s">
        <v>845</v>
      </c>
      <c r="E211" t="s">
        <v>880</v>
      </c>
      <c r="K211" s="77">
        <f>VLOOKUP(A211,расчет!$A$4:$AW$257,49,0)</f>
        <v>2889.6544775895491</v>
      </c>
      <c r="L211" s="147">
        <f t="shared" si="3"/>
        <v>1342.714477589549</v>
      </c>
    </row>
    <row r="212" spans="1:12" x14ac:dyDescent="0.3">
      <c r="A212" s="148" t="s">
        <v>139</v>
      </c>
      <c r="B212" s="148" t="s">
        <v>140</v>
      </c>
      <c r="C212" s="153">
        <v>2230.52</v>
      </c>
      <c r="D212" t="s">
        <v>846</v>
      </c>
      <c r="E212" t="s">
        <v>880</v>
      </c>
      <c r="K212" s="77">
        <f>VLOOKUP(A212,расчет!$A$4:$AW$257,49,0)</f>
        <v>4046.6830665597399</v>
      </c>
      <c r="L212" s="147">
        <f t="shared" si="3"/>
        <v>1816.1630665597399</v>
      </c>
    </row>
    <row r="213" spans="1:12" x14ac:dyDescent="0.3">
      <c r="A213" s="148" t="s">
        <v>141</v>
      </c>
      <c r="B213" s="148" t="s">
        <v>142</v>
      </c>
      <c r="C213" s="153">
        <v>1752.09</v>
      </c>
      <c r="D213" t="s">
        <v>847</v>
      </c>
      <c r="E213" t="s">
        <v>880</v>
      </c>
      <c r="K213" s="77">
        <f>VLOOKUP(A213,расчет!$A$4:$AW$257,49,0)</f>
        <v>2858.3738099184234</v>
      </c>
      <c r="L213" s="147">
        <f t="shared" si="3"/>
        <v>1106.2838099184235</v>
      </c>
    </row>
    <row r="214" spans="1:12" x14ac:dyDescent="0.3">
      <c r="A214" s="148" t="s">
        <v>143</v>
      </c>
      <c r="B214" s="148" t="s">
        <v>144</v>
      </c>
      <c r="C214" s="153">
        <v>1706.03</v>
      </c>
      <c r="D214" t="s">
        <v>848</v>
      </c>
      <c r="E214" t="s">
        <v>880</v>
      </c>
      <c r="K214" s="77">
        <f>VLOOKUP(A214,расчет!$A$4:$AW$257,49,0)</f>
        <v>3840.8682879587786</v>
      </c>
      <c r="L214" s="147">
        <f t="shared" si="3"/>
        <v>2134.8382879587789</v>
      </c>
    </row>
    <row r="215" spans="1:12" x14ac:dyDescent="0.3">
      <c r="A215" s="148" t="s">
        <v>145</v>
      </c>
      <c r="B215" s="148" t="s">
        <v>146</v>
      </c>
      <c r="C215" s="153">
        <v>2068.17</v>
      </c>
      <c r="D215" t="s">
        <v>849</v>
      </c>
      <c r="E215" t="s">
        <v>880</v>
      </c>
      <c r="K215" s="77">
        <f>VLOOKUP(A215,расчет!$A$4:$AW$257,49,0)</f>
        <v>4656.1691638076982</v>
      </c>
      <c r="L215" s="147">
        <f t="shared" si="3"/>
        <v>2587.9991638076981</v>
      </c>
    </row>
    <row r="216" spans="1:12" x14ac:dyDescent="0.3">
      <c r="A216" s="148" t="s">
        <v>147</v>
      </c>
      <c r="B216" s="148" t="s">
        <v>148</v>
      </c>
      <c r="C216" s="153">
        <v>1006.87</v>
      </c>
      <c r="D216" t="s">
        <v>850</v>
      </c>
      <c r="E216" t="s">
        <v>880</v>
      </c>
      <c r="K216" s="77">
        <f>VLOOKUP(A216,расчет!$A$4:$AW$257,49,0)</f>
        <v>2266.8191981695368</v>
      </c>
      <c r="L216" s="147">
        <f t="shared" si="3"/>
        <v>1259.9491981695369</v>
      </c>
    </row>
    <row r="217" spans="1:12" x14ac:dyDescent="0.3">
      <c r="A217" s="148" t="s">
        <v>149</v>
      </c>
      <c r="B217" s="148" t="s">
        <v>150</v>
      </c>
      <c r="C217" s="153">
        <v>1549.04</v>
      </c>
      <c r="D217" t="s">
        <v>851</v>
      </c>
      <c r="E217" t="s">
        <v>880</v>
      </c>
      <c r="K217" s="77">
        <f>VLOOKUP(A217,расчет!$A$4:$AW$257,49,0)</f>
        <v>3487.4141510300565</v>
      </c>
      <c r="L217" s="147">
        <f t="shared" si="3"/>
        <v>1938.3741510300565</v>
      </c>
    </row>
    <row r="218" spans="1:12" x14ac:dyDescent="0.3">
      <c r="A218" s="148" t="s">
        <v>151</v>
      </c>
      <c r="B218" s="148" t="s">
        <v>152</v>
      </c>
      <c r="C218" s="153">
        <v>1786.28</v>
      </c>
      <c r="D218" t="s">
        <v>852</v>
      </c>
      <c r="E218" t="s">
        <v>880</v>
      </c>
      <c r="K218" s="77">
        <f>VLOOKUP(A218,расчет!$A$4:$AW$257,49,0)</f>
        <v>4524.2129526876415</v>
      </c>
      <c r="L218" s="147">
        <f t="shared" si="3"/>
        <v>2737.9329526876418</v>
      </c>
    </row>
    <row r="219" spans="1:12" x14ac:dyDescent="0.3">
      <c r="A219" s="148" t="s">
        <v>153</v>
      </c>
      <c r="B219" s="148" t="s">
        <v>154</v>
      </c>
      <c r="C219" s="153">
        <v>1754.18</v>
      </c>
      <c r="D219" t="s">
        <v>853</v>
      </c>
      <c r="E219" t="s">
        <v>880</v>
      </c>
      <c r="K219" s="77">
        <f>VLOOKUP(A219,расчет!$A$4:$AW$257,49,0)</f>
        <v>3949.2608899502534</v>
      </c>
      <c r="L219" s="147">
        <f t="shared" si="3"/>
        <v>2195.0808899502535</v>
      </c>
    </row>
    <row r="220" spans="1:12" x14ac:dyDescent="0.3">
      <c r="A220" s="148" t="s">
        <v>155</v>
      </c>
      <c r="B220" s="148" t="s">
        <v>156</v>
      </c>
      <c r="C220" s="153">
        <v>1542.76</v>
      </c>
      <c r="D220" t="s">
        <v>854</v>
      </c>
      <c r="E220" t="s">
        <v>880</v>
      </c>
      <c r="K220" s="77">
        <f>VLOOKUP(A220,расчет!$A$4:$AW$257,49,0)</f>
        <v>3473.275985552908</v>
      </c>
      <c r="L220" s="147">
        <f t="shared" si="3"/>
        <v>1930.515985552908</v>
      </c>
    </row>
    <row r="221" spans="1:12" x14ac:dyDescent="0.3">
      <c r="A221" s="148" t="s">
        <v>157</v>
      </c>
      <c r="B221" s="148" t="s">
        <v>158</v>
      </c>
      <c r="C221" s="149">
        <v>759.17</v>
      </c>
      <c r="D221" t="s">
        <v>855</v>
      </c>
      <c r="E221" t="s">
        <v>880</v>
      </c>
      <c r="K221" s="77">
        <f>VLOOKUP(A221,расчет!$A$4:$AW$257,49,0)</f>
        <v>3845.5810097844951</v>
      </c>
      <c r="L221" s="147">
        <f t="shared" si="3"/>
        <v>3086.411009784495</v>
      </c>
    </row>
    <row r="222" spans="1:12" x14ac:dyDescent="0.3">
      <c r="A222" s="148" t="s">
        <v>159</v>
      </c>
      <c r="B222" s="148" t="s">
        <v>160</v>
      </c>
      <c r="C222" s="153">
        <v>2063.9899999999998</v>
      </c>
      <c r="D222" t="s">
        <v>856</v>
      </c>
      <c r="E222" t="s">
        <v>880</v>
      </c>
      <c r="K222" s="77">
        <f>VLOOKUP(A222,расчет!$A$4:$AW$257,49,0)</f>
        <v>4646.7437201562652</v>
      </c>
      <c r="L222" s="147">
        <f t="shared" si="3"/>
        <v>2582.7537201562654</v>
      </c>
    </row>
    <row r="223" spans="1:12" x14ac:dyDescent="0.3">
      <c r="A223" s="148" t="s">
        <v>161</v>
      </c>
      <c r="B223" s="148" t="s">
        <v>162</v>
      </c>
      <c r="C223" s="153">
        <v>1011.06</v>
      </c>
      <c r="D223" t="s">
        <v>857</v>
      </c>
      <c r="E223" t="s">
        <v>880</v>
      </c>
      <c r="K223" s="77">
        <f>VLOOKUP(A223,расчет!$A$4:$AW$257,49,0)</f>
        <v>2276.2446418209693</v>
      </c>
      <c r="L223" s="147">
        <f t="shared" si="3"/>
        <v>1265.1846418209693</v>
      </c>
    </row>
    <row r="224" spans="1:12" x14ac:dyDescent="0.3">
      <c r="A224" s="148" t="s">
        <v>163</v>
      </c>
      <c r="B224" s="148" t="s">
        <v>164</v>
      </c>
      <c r="C224" s="153">
        <v>1546.94</v>
      </c>
      <c r="D224" t="s">
        <v>858</v>
      </c>
      <c r="E224" t="s">
        <v>880</v>
      </c>
      <c r="K224" s="77">
        <f>VLOOKUP(A224,расчет!$A$4:$AW$257,49,0)</f>
        <v>3482.7014292043409</v>
      </c>
      <c r="L224" s="147">
        <f t="shared" si="3"/>
        <v>1935.7614292043409</v>
      </c>
    </row>
    <row r="225" spans="1:12" x14ac:dyDescent="0.3">
      <c r="A225" s="148" t="s">
        <v>165</v>
      </c>
      <c r="B225" s="148" t="s">
        <v>166</v>
      </c>
      <c r="C225" s="153">
        <v>2009.56</v>
      </c>
      <c r="D225" t="s">
        <v>859</v>
      </c>
      <c r="E225" t="s">
        <v>880</v>
      </c>
      <c r="K225" s="77">
        <f>VLOOKUP(A225,расчет!$A$4:$AW$257,49,0)</f>
        <v>4524.2129526876415</v>
      </c>
      <c r="L225" s="147">
        <f t="shared" si="3"/>
        <v>2514.6529526876416</v>
      </c>
    </row>
    <row r="226" spans="1:12" x14ac:dyDescent="0.3">
      <c r="A226" s="148" t="s">
        <v>167</v>
      </c>
      <c r="B226" s="148" t="s">
        <v>168</v>
      </c>
      <c r="C226" s="153">
        <v>1555.55</v>
      </c>
      <c r="D226" t="s">
        <v>860</v>
      </c>
      <c r="E226" t="s">
        <v>880</v>
      </c>
      <c r="K226" s="77">
        <f>VLOOKUP(A226,расчет!$A$4:$AW$257,49,0)</f>
        <v>3939.8354462988209</v>
      </c>
      <c r="L226" s="147">
        <f t="shared" si="3"/>
        <v>2384.2854462988207</v>
      </c>
    </row>
    <row r="227" spans="1:12" x14ac:dyDescent="0.3">
      <c r="A227" s="148" t="s">
        <v>169</v>
      </c>
      <c r="B227" s="148" t="s">
        <v>170</v>
      </c>
      <c r="C227" s="153">
        <v>1703.94</v>
      </c>
      <c r="D227" t="s">
        <v>861</v>
      </c>
      <c r="E227" t="s">
        <v>880</v>
      </c>
      <c r="K227" s="77">
        <f>VLOOKUP(A227,расчет!$A$4:$AW$257,49,0)</f>
        <v>3836.1555661330626</v>
      </c>
      <c r="L227" s="147">
        <f t="shared" si="3"/>
        <v>2132.2155661330626</v>
      </c>
    </row>
    <row r="228" spans="1:12" x14ac:dyDescent="0.3">
      <c r="A228" s="148" t="s">
        <v>171</v>
      </c>
      <c r="B228" s="148" t="s">
        <v>172</v>
      </c>
      <c r="C228" s="153">
        <v>2061.89</v>
      </c>
      <c r="D228" t="s">
        <v>862</v>
      </c>
      <c r="E228" t="s">
        <v>880</v>
      </c>
      <c r="K228" s="77">
        <f>VLOOKUP(A228,расчет!$A$4:$AW$257,49,0)</f>
        <v>4642.0309983305488</v>
      </c>
      <c r="L228" s="147">
        <f t="shared" si="3"/>
        <v>2580.1409983305489</v>
      </c>
    </row>
    <row r="229" spans="1:12" x14ac:dyDescent="0.3">
      <c r="A229" s="148" t="s">
        <v>173</v>
      </c>
      <c r="B229" s="148" t="s">
        <v>174</v>
      </c>
      <c r="C229" s="149">
        <v>449.36</v>
      </c>
      <c r="D229" t="s">
        <v>863</v>
      </c>
      <c r="E229" t="s">
        <v>880</v>
      </c>
      <c r="K229" s="77">
        <f>VLOOKUP(A229,расчет!$A$4:$AW$257,49,0)</f>
        <v>492.63096620097951</v>
      </c>
      <c r="L229" s="147">
        <f t="shared" si="3"/>
        <v>43.270966200979501</v>
      </c>
    </row>
    <row r="230" spans="1:12" x14ac:dyDescent="0.3">
      <c r="A230" s="148" t="s">
        <v>175</v>
      </c>
      <c r="B230" s="148" t="s">
        <v>176</v>
      </c>
      <c r="C230" s="153">
        <v>1553.22</v>
      </c>
      <c r="D230" t="s">
        <v>864</v>
      </c>
      <c r="E230" t="s">
        <v>880</v>
      </c>
      <c r="K230" s="77">
        <f>VLOOKUP(A230,расчет!$A$4:$AW$257,49,0)</f>
        <v>3496.8395946814894</v>
      </c>
      <c r="L230" s="147">
        <f t="shared" si="3"/>
        <v>1943.6195946814894</v>
      </c>
    </row>
    <row r="231" spans="1:12" x14ac:dyDescent="0.3">
      <c r="A231" s="148" t="s">
        <v>177</v>
      </c>
      <c r="B231" s="148" t="s">
        <v>178</v>
      </c>
      <c r="C231" s="153">
        <v>2878.51</v>
      </c>
      <c r="D231" t="s">
        <v>865</v>
      </c>
      <c r="E231" t="s">
        <v>880</v>
      </c>
      <c r="K231" s="77">
        <f>VLOOKUP(A231,расчет!$A$4:$AW$257,49,0)</f>
        <v>5872.1642365190482</v>
      </c>
      <c r="L231" s="147">
        <f t="shared" si="3"/>
        <v>2993.654236519048</v>
      </c>
    </row>
    <row r="232" spans="1:12" x14ac:dyDescent="0.3">
      <c r="A232" s="148" t="s">
        <v>179</v>
      </c>
      <c r="B232" s="148" t="s">
        <v>180</v>
      </c>
      <c r="C232" s="153">
        <v>3119.47</v>
      </c>
      <c r="D232" t="s">
        <v>866</v>
      </c>
      <c r="E232" t="s">
        <v>880</v>
      </c>
      <c r="K232" s="77">
        <f>VLOOKUP(A232,расчет!$A$4:$AW$257,49,0)</f>
        <v>6253.9069702083671</v>
      </c>
      <c r="L232" s="147">
        <f t="shared" si="3"/>
        <v>3134.4369702083673</v>
      </c>
    </row>
    <row r="233" spans="1:12" x14ac:dyDescent="0.3">
      <c r="A233" s="148" t="s">
        <v>182</v>
      </c>
      <c r="B233" s="148" t="s">
        <v>183</v>
      </c>
      <c r="C233" s="153">
        <v>5249.05</v>
      </c>
      <c r="D233" t="s">
        <v>867</v>
      </c>
      <c r="E233" t="s">
        <v>880</v>
      </c>
      <c r="K233" s="77">
        <f>VLOOKUP(A233,расчет!$A$4:$AW$257,49,0)</f>
        <v>7031.7681355114782</v>
      </c>
      <c r="L233" s="147">
        <f t="shared" si="3"/>
        <v>1782.7181355114781</v>
      </c>
    </row>
    <row r="234" spans="1:12" x14ac:dyDescent="0.3">
      <c r="A234" s="148" t="s">
        <v>185</v>
      </c>
      <c r="B234" s="148" t="s">
        <v>186</v>
      </c>
      <c r="C234" s="153">
        <v>2068.17</v>
      </c>
      <c r="D234" t="s">
        <v>868</v>
      </c>
      <c r="E234" t="s">
        <v>880</v>
      </c>
      <c r="K234" s="77">
        <f>VLOOKUP(A234,расчет!$A$4:$AW$257,49,0)</f>
        <v>4656.1691638076982</v>
      </c>
      <c r="L234" s="147">
        <f t="shared" si="3"/>
        <v>2587.9991638076981</v>
      </c>
    </row>
    <row r="235" spans="1:12" x14ac:dyDescent="0.3">
      <c r="A235" s="148" t="s">
        <v>187</v>
      </c>
      <c r="B235" s="148" t="s">
        <v>188</v>
      </c>
      <c r="C235" s="153">
        <v>1015.25</v>
      </c>
      <c r="D235" t="s">
        <v>869</v>
      </c>
      <c r="E235" t="s">
        <v>880</v>
      </c>
      <c r="K235" s="77">
        <f>VLOOKUP(A235,расчет!$A$4:$AW$257,49,0)</f>
        <v>2285.6700854724022</v>
      </c>
      <c r="L235" s="147">
        <f t="shared" si="3"/>
        <v>1270.4200854724022</v>
      </c>
    </row>
    <row r="236" spans="1:12" x14ac:dyDescent="0.3">
      <c r="A236" s="148" t="s">
        <v>189</v>
      </c>
      <c r="B236" s="148" t="s">
        <v>190</v>
      </c>
      <c r="C236" s="153">
        <v>1549.04</v>
      </c>
      <c r="D236" t="s">
        <v>870</v>
      </c>
      <c r="E236" t="s">
        <v>880</v>
      </c>
      <c r="K236" s="77">
        <f>VLOOKUP(A236,расчет!$A$4:$AW$257,49,0)</f>
        <v>3487.4141510300565</v>
      </c>
      <c r="L236" s="147">
        <f t="shared" si="3"/>
        <v>1938.3741510300565</v>
      </c>
    </row>
    <row r="237" spans="1:12" x14ac:dyDescent="0.3">
      <c r="A237" s="148" t="s">
        <v>191</v>
      </c>
      <c r="B237" s="148" t="s">
        <v>192</v>
      </c>
      <c r="C237" s="153">
        <v>4449.18</v>
      </c>
      <c r="D237" t="s">
        <v>871</v>
      </c>
      <c r="E237" t="s">
        <v>880</v>
      </c>
      <c r="K237" s="77">
        <f>VLOOKUP(A237,расчет!$A$4:$AW$257,49,0)</f>
        <v>10131.289315758499</v>
      </c>
      <c r="L237" s="147">
        <f t="shared" si="3"/>
        <v>5682.1093157584983</v>
      </c>
    </row>
    <row r="238" spans="1:12" x14ac:dyDescent="0.3">
      <c r="A238" s="148" t="s">
        <v>193</v>
      </c>
      <c r="B238" s="148" t="s">
        <v>194</v>
      </c>
      <c r="C238" s="153">
        <v>2344.4899999999998</v>
      </c>
      <c r="D238" t="s">
        <v>872</v>
      </c>
      <c r="E238" t="s">
        <v>880</v>
      </c>
      <c r="K238" s="77">
        <f>VLOOKUP(A238,расчет!$A$4:$AW$257,49,0)</f>
        <v>3435.2992839035951</v>
      </c>
      <c r="L238" s="147">
        <f t="shared" si="3"/>
        <v>1090.8092839035953</v>
      </c>
    </row>
    <row r="239" spans="1:12" x14ac:dyDescent="0.3">
      <c r="A239" s="148" t="s">
        <v>195</v>
      </c>
      <c r="B239" s="148" t="s">
        <v>196</v>
      </c>
      <c r="C239" s="153">
        <v>3918.64</v>
      </c>
      <c r="D239" t="s">
        <v>873</v>
      </c>
      <c r="E239" t="s">
        <v>880</v>
      </c>
      <c r="K239" s="77">
        <f>VLOOKUP(A239,расчет!$A$4:$AW$257,49,0)</f>
        <v>9208.1772801316711</v>
      </c>
      <c r="L239" s="147">
        <f t="shared" si="3"/>
        <v>5289.5372801316717</v>
      </c>
    </row>
    <row r="240" spans="1:12" x14ac:dyDescent="0.3">
      <c r="A240" s="148" t="s">
        <v>197</v>
      </c>
      <c r="B240" s="148" t="s">
        <v>198</v>
      </c>
      <c r="C240" s="153">
        <v>1019.43</v>
      </c>
      <c r="D240" t="s">
        <v>874</v>
      </c>
      <c r="E240" t="s">
        <v>880</v>
      </c>
      <c r="K240" s="77">
        <f>VLOOKUP(A240,расчет!$A$4:$AW$257,49,0)</f>
        <v>2062.195796028539</v>
      </c>
      <c r="L240" s="147">
        <f t="shared" si="3"/>
        <v>1042.7657960285392</v>
      </c>
    </row>
    <row r="241" spans="1:12" x14ac:dyDescent="0.3">
      <c r="A241" s="148" t="s">
        <v>199</v>
      </c>
      <c r="B241" s="148" t="s">
        <v>200</v>
      </c>
      <c r="C241" s="153">
        <v>2101.67</v>
      </c>
      <c r="D241" t="s">
        <v>875</v>
      </c>
      <c r="E241" t="s">
        <v>880</v>
      </c>
      <c r="K241" s="77">
        <f>VLOOKUP(A241,расчет!$A$4:$AW$257,49,0)</f>
        <v>4731.572713019159</v>
      </c>
      <c r="L241" s="147">
        <f t="shared" si="3"/>
        <v>2629.9027130191589</v>
      </c>
    </row>
    <row r="242" spans="1:12" x14ac:dyDescent="0.3">
      <c r="A242" s="148" t="s">
        <v>201</v>
      </c>
      <c r="B242" s="148" t="s">
        <v>202</v>
      </c>
      <c r="C242" s="153">
        <v>1966.76</v>
      </c>
      <c r="D242" t="s">
        <v>876</v>
      </c>
      <c r="E242" t="s">
        <v>880</v>
      </c>
      <c r="K242" s="77">
        <f>VLOOKUP(A242,расчет!$A$4:$AW$257,49,0)</f>
        <v>5070.5587891230871</v>
      </c>
      <c r="L242" s="147">
        <f t="shared" si="3"/>
        <v>3103.7987891230869</v>
      </c>
    </row>
    <row r="243" spans="1:12" x14ac:dyDescent="0.3">
      <c r="A243" s="148" t="s">
        <v>203</v>
      </c>
      <c r="B243" s="148" t="s">
        <v>204</v>
      </c>
      <c r="C243" s="153">
        <v>3159.24</v>
      </c>
      <c r="D243" t="s">
        <v>877</v>
      </c>
      <c r="E243" t="s">
        <v>880</v>
      </c>
      <c r="K243" s="77">
        <f>VLOOKUP(A243,расчет!$A$4:$AW$257,49,0)</f>
        <v>6768.9079759763763</v>
      </c>
      <c r="L243" s="147">
        <f t="shared" si="3"/>
        <v>3609.6679759763765</v>
      </c>
    </row>
    <row r="244" spans="1:12" x14ac:dyDescent="0.3">
      <c r="A244" s="148" t="s">
        <v>205</v>
      </c>
      <c r="B244" s="148" t="s">
        <v>206</v>
      </c>
      <c r="C244" s="153">
        <v>2591.73</v>
      </c>
      <c r="D244" t="s">
        <v>878</v>
      </c>
      <c r="E244" t="s">
        <v>880</v>
      </c>
      <c r="K244" s="77">
        <f>VLOOKUP(A244,расчет!$A$4:$AW$257,49,0)</f>
        <v>7351.1328930082218</v>
      </c>
      <c r="L244" s="147">
        <f t="shared" si="3"/>
        <v>4759.4028930082222</v>
      </c>
    </row>
    <row r="245" spans="1:12" x14ac:dyDescent="0.3">
      <c r="C245" s="77">
        <f>SUM(C1:C244)</f>
        <v>170703.38</v>
      </c>
      <c r="K245" s="77">
        <f>SUM(K1:K244)</f>
        <v>352363.08768866392</v>
      </c>
      <c r="L245" s="77">
        <f>SUM(L1:L244)</f>
        <v>181659.70768866377</v>
      </c>
    </row>
    <row r="248" spans="1:12" x14ac:dyDescent="0.3">
      <c r="J248" s="77">
        <f>C245+L245</f>
        <v>352363.08768866374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8"/>
  <sheetViews>
    <sheetView topLeftCell="A218" workbookViewId="0">
      <selection activeCell="D1" sqref="D1:D244"/>
    </sheetView>
  </sheetViews>
  <sheetFormatPr defaultRowHeight="14.4" x14ac:dyDescent="0.3"/>
  <cols>
    <col min="3" max="3" width="9.44140625" bestFit="1" customWidth="1"/>
    <col min="8" max="8" width="9.44140625" bestFit="1" customWidth="1"/>
    <col min="11" max="11" width="9.44140625" bestFit="1" customWidth="1"/>
    <col min="12" max="12" width="12.77734375" customWidth="1"/>
  </cols>
  <sheetData>
    <row r="1" spans="1:12" x14ac:dyDescent="0.3">
      <c r="A1" s="148" t="s">
        <v>208</v>
      </c>
      <c r="B1" s="148" t="s">
        <v>209</v>
      </c>
      <c r="C1" s="149">
        <v>123.74</v>
      </c>
      <c r="D1" t="s">
        <v>633</v>
      </c>
      <c r="E1" t="s">
        <v>881</v>
      </c>
      <c r="K1" s="77">
        <f>VLOOKUP(A1,расчет!$A$4:$AX$257,50,0)</f>
        <v>16.249291038475331</v>
      </c>
      <c r="L1" s="147">
        <f>K1-C1</f>
        <v>-107.49070896152466</v>
      </c>
    </row>
    <row r="2" spans="1:12" x14ac:dyDescent="0.3">
      <c r="A2" s="148" t="s">
        <v>210</v>
      </c>
      <c r="B2" s="148" t="s">
        <v>211</v>
      </c>
      <c r="C2" s="149">
        <v>123.74</v>
      </c>
      <c r="D2" t="s">
        <v>635</v>
      </c>
      <c r="E2" t="s">
        <v>881</v>
      </c>
      <c r="K2" s="77">
        <f>VLOOKUP(A2,расчет!$A$4:$AX$257,50,0)</f>
        <v>16.249291038475331</v>
      </c>
      <c r="L2" s="147">
        <f t="shared" ref="L2:L65" si="0">K2-C2</f>
        <v>-107.49070896152466</v>
      </c>
    </row>
    <row r="3" spans="1:12" x14ac:dyDescent="0.3">
      <c r="A3" s="148" t="s">
        <v>212</v>
      </c>
      <c r="B3" s="148" t="s">
        <v>213</v>
      </c>
      <c r="C3" s="149">
        <v>123.74</v>
      </c>
      <c r="D3" t="s">
        <v>636</v>
      </c>
      <c r="E3" t="s">
        <v>881</v>
      </c>
      <c r="K3" s="77">
        <f>VLOOKUP(A3,расчет!$A$4:$AX$257,50,0)</f>
        <v>16.249291038475331</v>
      </c>
      <c r="L3" s="147">
        <f t="shared" si="0"/>
        <v>-107.49070896152466</v>
      </c>
    </row>
    <row r="4" spans="1:12" x14ac:dyDescent="0.3">
      <c r="A4" s="148" t="s">
        <v>214</v>
      </c>
      <c r="B4" s="148" t="s">
        <v>215</v>
      </c>
      <c r="C4" s="149">
        <v>123.74</v>
      </c>
      <c r="D4" t="s">
        <v>637</v>
      </c>
      <c r="E4" t="s">
        <v>881</v>
      </c>
      <c r="K4" s="77">
        <f>VLOOKUP(A4,расчет!$A$4:$AX$257,50,0)</f>
        <v>16.249291038475331</v>
      </c>
      <c r="L4" s="147">
        <f t="shared" si="0"/>
        <v>-107.49070896152466</v>
      </c>
    </row>
    <row r="5" spans="1:12" x14ac:dyDescent="0.3">
      <c r="A5" s="148" t="s">
        <v>216</v>
      </c>
      <c r="B5" s="148" t="s">
        <v>217</v>
      </c>
      <c r="C5" s="149">
        <v>123.74</v>
      </c>
      <c r="D5" t="s">
        <v>638</v>
      </c>
      <c r="E5" t="s">
        <v>881</v>
      </c>
      <c r="K5" s="77">
        <f>VLOOKUP(A5,расчет!$A$4:$AX$257,50,0)</f>
        <v>16.249291038475331</v>
      </c>
      <c r="L5" s="147">
        <f t="shared" si="0"/>
        <v>-107.49070896152466</v>
      </c>
    </row>
    <row r="6" spans="1:12" x14ac:dyDescent="0.3">
      <c r="A6" s="148" t="s">
        <v>218</v>
      </c>
      <c r="B6" s="148" t="s">
        <v>219</v>
      </c>
      <c r="C6" s="149">
        <v>123.74</v>
      </c>
      <c r="D6" t="s">
        <v>639</v>
      </c>
      <c r="E6" t="s">
        <v>881</v>
      </c>
      <c r="K6" s="77">
        <f>VLOOKUP(A6,расчет!$A$4:$AX$257,50,0)</f>
        <v>16.249291038475331</v>
      </c>
      <c r="L6" s="147">
        <f t="shared" si="0"/>
        <v>-107.49070896152466</v>
      </c>
    </row>
    <row r="7" spans="1:12" x14ac:dyDescent="0.3">
      <c r="A7" s="148" t="s">
        <v>220</v>
      </c>
      <c r="B7" s="148" t="s">
        <v>221</v>
      </c>
      <c r="C7" s="149">
        <v>123.74</v>
      </c>
      <c r="D7" t="s">
        <v>640</v>
      </c>
      <c r="E7" t="s">
        <v>881</v>
      </c>
      <c r="K7" s="77">
        <f>VLOOKUP(A7,расчет!$A$4:$AX$257,50,0)</f>
        <v>16.249291038475331</v>
      </c>
      <c r="L7" s="147">
        <f t="shared" si="0"/>
        <v>-107.49070896152466</v>
      </c>
    </row>
    <row r="8" spans="1:12" x14ac:dyDescent="0.3">
      <c r="A8" s="148" t="s">
        <v>222</v>
      </c>
      <c r="B8" s="148" t="s">
        <v>223</v>
      </c>
      <c r="C8" s="149">
        <v>123.74</v>
      </c>
      <c r="D8" t="s">
        <v>641</v>
      </c>
      <c r="E8" t="s">
        <v>881</v>
      </c>
      <c r="K8" s="77">
        <f>VLOOKUP(A8,расчет!$A$4:$AX$257,50,0)</f>
        <v>16.249291038475331</v>
      </c>
      <c r="L8" s="147">
        <f t="shared" si="0"/>
        <v>-107.49070896152466</v>
      </c>
    </row>
    <row r="9" spans="1:12" x14ac:dyDescent="0.3">
      <c r="A9" s="148" t="s">
        <v>224</v>
      </c>
      <c r="B9" s="148" t="s">
        <v>225</v>
      </c>
      <c r="C9" s="149">
        <v>123.74</v>
      </c>
      <c r="D9" t="s">
        <v>642</v>
      </c>
      <c r="E9" t="s">
        <v>881</v>
      </c>
      <c r="K9" s="77">
        <f>VLOOKUP(A9,расчет!$A$4:$AX$257,50,0)</f>
        <v>16.249291038475331</v>
      </c>
      <c r="L9" s="147">
        <f t="shared" si="0"/>
        <v>-107.49070896152466</v>
      </c>
    </row>
    <row r="10" spans="1:12" x14ac:dyDescent="0.3">
      <c r="A10" s="148" t="s">
        <v>226</v>
      </c>
      <c r="B10" s="148" t="s">
        <v>227</v>
      </c>
      <c r="C10" s="149">
        <v>123.74</v>
      </c>
      <c r="D10" t="s">
        <v>643</v>
      </c>
      <c r="E10" t="s">
        <v>881</v>
      </c>
      <c r="K10" s="77">
        <f>VLOOKUP(A10,расчет!$A$4:$AX$257,50,0)</f>
        <v>16.249291038475331</v>
      </c>
      <c r="L10" s="147">
        <f t="shared" si="0"/>
        <v>-107.49070896152466</v>
      </c>
    </row>
    <row r="11" spans="1:12" x14ac:dyDescent="0.3">
      <c r="A11" s="148" t="s">
        <v>228</v>
      </c>
      <c r="B11" s="148" t="s">
        <v>229</v>
      </c>
      <c r="C11" s="149">
        <v>123.74</v>
      </c>
      <c r="D11" t="s">
        <v>644</v>
      </c>
      <c r="E11" t="s">
        <v>881</v>
      </c>
      <c r="K11" s="77">
        <f>VLOOKUP(A11,расчет!$A$4:$AX$257,50,0)</f>
        <v>16.249291038475331</v>
      </c>
      <c r="L11" s="147">
        <f t="shared" si="0"/>
        <v>-107.49070896152466</v>
      </c>
    </row>
    <row r="12" spans="1:12" x14ac:dyDescent="0.3">
      <c r="A12" s="148" t="s">
        <v>230</v>
      </c>
      <c r="B12" s="148" t="s">
        <v>231</v>
      </c>
      <c r="C12" s="149">
        <v>123.74</v>
      </c>
      <c r="D12" t="s">
        <v>645</v>
      </c>
      <c r="E12" t="s">
        <v>881</v>
      </c>
      <c r="K12" s="77">
        <f>VLOOKUP(A12,расчет!$A$4:$AX$257,50,0)</f>
        <v>16.249291038475331</v>
      </c>
      <c r="L12" s="147">
        <f t="shared" si="0"/>
        <v>-107.49070896152466</v>
      </c>
    </row>
    <row r="13" spans="1:12" x14ac:dyDescent="0.3">
      <c r="A13" s="148" t="s">
        <v>232</v>
      </c>
      <c r="B13" s="148" t="s">
        <v>233</v>
      </c>
      <c r="C13" s="149">
        <v>123.74</v>
      </c>
      <c r="D13" t="s">
        <v>646</v>
      </c>
      <c r="E13" t="s">
        <v>881</v>
      </c>
      <c r="K13" s="77">
        <f>VLOOKUP(A13,расчет!$A$4:$AX$257,50,0)</f>
        <v>16.249291038475331</v>
      </c>
      <c r="L13" s="147">
        <f t="shared" si="0"/>
        <v>-107.49070896152466</v>
      </c>
    </row>
    <row r="14" spans="1:12" x14ac:dyDescent="0.3">
      <c r="A14" s="148" t="s">
        <v>234</v>
      </c>
      <c r="B14" s="148" t="s">
        <v>235</v>
      </c>
      <c r="C14" s="149">
        <v>123.74</v>
      </c>
      <c r="D14" t="s">
        <v>647</v>
      </c>
      <c r="E14" t="s">
        <v>881</v>
      </c>
      <c r="K14" s="77">
        <f>VLOOKUP(A14,расчет!$A$4:$AX$257,50,0)</f>
        <v>16.249291038475331</v>
      </c>
      <c r="L14" s="147">
        <f t="shared" si="0"/>
        <v>-107.49070896152466</v>
      </c>
    </row>
    <row r="15" spans="1:12" x14ac:dyDescent="0.3">
      <c r="A15" s="148" t="s">
        <v>236</v>
      </c>
      <c r="B15" s="148" t="s">
        <v>237</v>
      </c>
      <c r="C15" s="149">
        <v>123.74</v>
      </c>
      <c r="D15" t="s">
        <v>648</v>
      </c>
      <c r="E15" t="s">
        <v>881</v>
      </c>
      <c r="K15" s="77">
        <f>VLOOKUP(A15,расчет!$A$4:$AX$257,50,0)</f>
        <v>16.249291038475331</v>
      </c>
      <c r="L15" s="147">
        <f t="shared" si="0"/>
        <v>-107.49070896152466</v>
      </c>
    </row>
    <row r="16" spans="1:12" x14ac:dyDescent="0.3">
      <c r="A16" s="148" t="s">
        <v>238</v>
      </c>
      <c r="B16" s="148" t="s">
        <v>239</v>
      </c>
      <c r="C16" s="149">
        <v>123.74</v>
      </c>
      <c r="D16" t="s">
        <v>649</v>
      </c>
      <c r="E16" t="s">
        <v>881</v>
      </c>
      <c r="K16" s="77">
        <f>VLOOKUP(A16,расчет!$A$4:$AX$257,50,0)</f>
        <v>16.249291038475331</v>
      </c>
      <c r="L16" s="147">
        <f t="shared" si="0"/>
        <v>-107.49070896152466</v>
      </c>
    </row>
    <row r="17" spans="1:12" x14ac:dyDescent="0.3">
      <c r="A17" s="148" t="s">
        <v>240</v>
      </c>
      <c r="B17" s="148" t="s">
        <v>241</v>
      </c>
      <c r="C17" s="149">
        <v>123.74</v>
      </c>
      <c r="D17" t="s">
        <v>650</v>
      </c>
      <c r="E17" t="s">
        <v>881</v>
      </c>
      <c r="K17" s="77">
        <f>VLOOKUP(A17,расчет!$A$4:$AX$257,50,0)</f>
        <v>16.249291038475331</v>
      </c>
      <c r="L17" s="147">
        <f t="shared" si="0"/>
        <v>-107.49070896152466</v>
      </c>
    </row>
    <row r="18" spans="1:12" x14ac:dyDescent="0.3">
      <c r="A18" s="148" t="s">
        <v>242</v>
      </c>
      <c r="B18" s="148" t="s">
        <v>243</v>
      </c>
      <c r="C18" s="149">
        <v>123.74</v>
      </c>
      <c r="D18" t="s">
        <v>651</v>
      </c>
      <c r="E18" t="s">
        <v>881</v>
      </c>
      <c r="K18" s="77">
        <f>VLOOKUP(A18,расчет!$A$4:$AX$257,50,0)</f>
        <v>16.249291038475331</v>
      </c>
      <c r="L18" s="147">
        <f t="shared" si="0"/>
        <v>-107.49070896152466</v>
      </c>
    </row>
    <row r="19" spans="1:12" x14ac:dyDescent="0.3">
      <c r="A19" s="148" t="s">
        <v>244</v>
      </c>
      <c r="B19" s="148" t="s">
        <v>245</v>
      </c>
      <c r="C19" s="149">
        <v>123.74</v>
      </c>
      <c r="D19" t="s">
        <v>652</v>
      </c>
      <c r="E19" t="s">
        <v>881</v>
      </c>
      <c r="K19" s="77">
        <f>VLOOKUP(A19,расчет!$A$4:$AX$257,50,0)</f>
        <v>16.249291038475331</v>
      </c>
      <c r="L19" s="147">
        <f t="shared" si="0"/>
        <v>-107.49070896152466</v>
      </c>
    </row>
    <row r="20" spans="1:12" x14ac:dyDescent="0.3">
      <c r="A20" s="148" t="s">
        <v>246</v>
      </c>
      <c r="B20" s="148" t="s">
        <v>247</v>
      </c>
      <c r="C20" s="149">
        <v>123.74</v>
      </c>
      <c r="D20" t="s">
        <v>653</v>
      </c>
      <c r="E20" t="s">
        <v>881</v>
      </c>
      <c r="K20" s="77">
        <f>VLOOKUP(A20,расчет!$A$4:$AX$257,50,0)</f>
        <v>16.249291038475331</v>
      </c>
      <c r="L20" s="147">
        <f t="shared" si="0"/>
        <v>-107.49070896152466</v>
      </c>
    </row>
    <row r="21" spans="1:12" x14ac:dyDescent="0.3">
      <c r="A21" s="148" t="s">
        <v>248</v>
      </c>
      <c r="B21" s="148" t="s">
        <v>249</v>
      </c>
      <c r="C21" s="149">
        <v>123.74</v>
      </c>
      <c r="D21" t="s">
        <v>654</v>
      </c>
      <c r="E21" t="s">
        <v>881</v>
      </c>
      <c r="K21" s="77">
        <f>VLOOKUP(A21,расчет!$A$4:$AX$257,50,0)</f>
        <v>16.249291038475331</v>
      </c>
      <c r="L21" s="147">
        <f t="shared" si="0"/>
        <v>-107.49070896152466</v>
      </c>
    </row>
    <row r="22" spans="1:12" x14ac:dyDescent="0.3">
      <c r="A22" s="148" t="s">
        <v>250</v>
      </c>
      <c r="B22" s="148" t="s">
        <v>251</v>
      </c>
      <c r="C22" s="149">
        <v>123.74</v>
      </c>
      <c r="D22" t="s">
        <v>655</v>
      </c>
      <c r="E22" t="s">
        <v>881</v>
      </c>
      <c r="K22" s="77">
        <f>VLOOKUP(A22,расчет!$A$4:$AX$257,50,0)</f>
        <v>16.249291038475331</v>
      </c>
      <c r="L22" s="147">
        <f t="shared" si="0"/>
        <v>-107.49070896152466</v>
      </c>
    </row>
    <row r="23" spans="1:12" x14ac:dyDescent="0.3">
      <c r="A23" s="148" t="s">
        <v>252</v>
      </c>
      <c r="B23" s="148" t="s">
        <v>253</v>
      </c>
      <c r="C23" s="149">
        <v>123.74</v>
      </c>
      <c r="D23" t="s">
        <v>656</v>
      </c>
      <c r="E23" t="s">
        <v>881</v>
      </c>
      <c r="K23" s="77">
        <f>VLOOKUP(A23,расчет!$A$4:$AX$257,50,0)</f>
        <v>16.249291038475331</v>
      </c>
      <c r="L23" s="147">
        <f t="shared" si="0"/>
        <v>-107.49070896152466</v>
      </c>
    </row>
    <row r="24" spans="1:12" x14ac:dyDescent="0.3">
      <c r="A24" s="148" t="s">
        <v>254</v>
      </c>
      <c r="B24" s="148" t="s">
        <v>255</v>
      </c>
      <c r="C24" s="149">
        <v>123.74</v>
      </c>
      <c r="D24" t="s">
        <v>657</v>
      </c>
      <c r="E24" t="s">
        <v>881</v>
      </c>
      <c r="K24" s="77">
        <f>VLOOKUP(A24,расчет!$A$4:$AX$257,50,0)</f>
        <v>16.249291038475331</v>
      </c>
      <c r="L24" s="147">
        <f t="shared" si="0"/>
        <v>-107.49070896152466</v>
      </c>
    </row>
    <row r="25" spans="1:12" x14ac:dyDescent="0.3">
      <c r="A25" s="148" t="s">
        <v>256</v>
      </c>
      <c r="B25" s="148" t="s">
        <v>257</v>
      </c>
      <c r="C25" s="149">
        <v>123.74</v>
      </c>
      <c r="D25" t="s">
        <v>658</v>
      </c>
      <c r="E25" t="s">
        <v>881</v>
      </c>
      <c r="K25" s="77">
        <f>VLOOKUP(A25,расчет!$A$4:$AX$257,50,0)</f>
        <v>16.249291038475331</v>
      </c>
      <c r="L25" s="147">
        <f t="shared" si="0"/>
        <v>-107.49070896152466</v>
      </c>
    </row>
    <row r="26" spans="1:12" x14ac:dyDescent="0.3">
      <c r="A26" s="148" t="s">
        <v>258</v>
      </c>
      <c r="B26" s="148" t="s">
        <v>259</v>
      </c>
      <c r="C26" s="149">
        <v>123.74</v>
      </c>
      <c r="D26" t="s">
        <v>659</v>
      </c>
      <c r="E26" t="s">
        <v>881</v>
      </c>
      <c r="K26" s="77">
        <f>VLOOKUP(A26,расчет!$A$4:$AX$257,50,0)</f>
        <v>16.249291038475331</v>
      </c>
      <c r="L26" s="147">
        <f t="shared" si="0"/>
        <v>-107.49070896152466</v>
      </c>
    </row>
    <row r="27" spans="1:12" x14ac:dyDescent="0.3">
      <c r="A27" s="148" t="s">
        <v>260</v>
      </c>
      <c r="B27" s="148" t="s">
        <v>261</v>
      </c>
      <c r="C27" s="149">
        <v>123.74</v>
      </c>
      <c r="D27" t="s">
        <v>660</v>
      </c>
      <c r="E27" t="s">
        <v>881</v>
      </c>
      <c r="K27" s="77">
        <f>VLOOKUP(A27,расчет!$A$4:$AX$257,50,0)</f>
        <v>16.249291038475331</v>
      </c>
      <c r="L27" s="147">
        <f t="shared" si="0"/>
        <v>-107.49070896152466</v>
      </c>
    </row>
    <row r="28" spans="1:12" x14ac:dyDescent="0.3">
      <c r="A28" s="148" t="s">
        <v>262</v>
      </c>
      <c r="B28" s="148" t="s">
        <v>263</v>
      </c>
      <c r="C28" s="149">
        <v>123.74</v>
      </c>
      <c r="D28" t="s">
        <v>661</v>
      </c>
      <c r="E28" t="s">
        <v>881</v>
      </c>
      <c r="K28" s="77">
        <f>VLOOKUP(A28,расчет!$A$4:$AX$257,50,0)</f>
        <v>16.249291038475331</v>
      </c>
      <c r="L28" s="147">
        <f t="shared" si="0"/>
        <v>-107.49070896152466</v>
      </c>
    </row>
    <row r="29" spans="1:12" x14ac:dyDescent="0.3">
      <c r="A29" s="148" t="s">
        <v>264</v>
      </c>
      <c r="B29" s="148" t="s">
        <v>265</v>
      </c>
      <c r="C29" s="149">
        <v>123.74</v>
      </c>
      <c r="D29" t="s">
        <v>662</v>
      </c>
      <c r="E29" t="s">
        <v>881</v>
      </c>
      <c r="K29" s="77">
        <f>VLOOKUP(A29,расчет!$A$4:$AX$257,50,0)</f>
        <v>16.249291038475331</v>
      </c>
      <c r="L29" s="147">
        <f t="shared" si="0"/>
        <v>-107.49070896152466</v>
      </c>
    </row>
    <row r="30" spans="1:12" x14ac:dyDescent="0.3">
      <c r="A30" s="148" t="s">
        <v>266</v>
      </c>
      <c r="B30" s="148" t="s">
        <v>267</v>
      </c>
      <c r="C30" s="149">
        <v>123.74</v>
      </c>
      <c r="D30" t="s">
        <v>663</v>
      </c>
      <c r="E30" t="s">
        <v>881</v>
      </c>
      <c r="K30" s="77">
        <f>VLOOKUP(A30,расчет!$A$4:$AX$257,50,0)</f>
        <v>16.249291038475331</v>
      </c>
      <c r="L30" s="147">
        <f t="shared" si="0"/>
        <v>-107.49070896152466</v>
      </c>
    </row>
    <row r="31" spans="1:12" x14ac:dyDescent="0.3">
      <c r="A31" s="148" t="s">
        <v>268</v>
      </c>
      <c r="B31" s="148" t="s">
        <v>269</v>
      </c>
      <c r="C31" s="149">
        <v>123.74</v>
      </c>
      <c r="D31" t="s">
        <v>664</v>
      </c>
      <c r="E31" t="s">
        <v>881</v>
      </c>
      <c r="K31" s="77">
        <f>VLOOKUP(A31,расчет!$A$4:$AX$257,50,0)</f>
        <v>16.249291038475331</v>
      </c>
      <c r="L31" s="147">
        <f t="shared" si="0"/>
        <v>-107.49070896152466</v>
      </c>
    </row>
    <row r="32" spans="1:12" x14ac:dyDescent="0.3">
      <c r="A32" s="148" t="s">
        <v>270</v>
      </c>
      <c r="B32" s="148" t="s">
        <v>271</v>
      </c>
      <c r="C32" s="149">
        <v>123.74</v>
      </c>
      <c r="D32" t="s">
        <v>665</v>
      </c>
      <c r="E32" t="s">
        <v>881</v>
      </c>
      <c r="K32" s="77">
        <f>VLOOKUP(A32,расчет!$A$4:$AX$257,50,0)</f>
        <v>16.249291038475331</v>
      </c>
      <c r="L32" s="147">
        <f t="shared" si="0"/>
        <v>-107.49070896152466</v>
      </c>
    </row>
    <row r="33" spans="1:12" x14ac:dyDescent="0.3">
      <c r="A33" s="148" t="s">
        <v>272</v>
      </c>
      <c r="B33" s="148" t="s">
        <v>273</v>
      </c>
      <c r="C33" s="149">
        <v>123.74</v>
      </c>
      <c r="D33" t="s">
        <v>666</v>
      </c>
      <c r="E33" t="s">
        <v>881</v>
      </c>
      <c r="K33" s="77">
        <f>VLOOKUP(A33,расчет!$A$4:$AX$257,50,0)</f>
        <v>16.249291038475331</v>
      </c>
      <c r="L33" s="147">
        <f t="shared" si="0"/>
        <v>-107.49070896152466</v>
      </c>
    </row>
    <row r="34" spans="1:12" x14ac:dyDescent="0.3">
      <c r="A34" s="148" t="s">
        <v>274</v>
      </c>
      <c r="B34" s="148" t="s">
        <v>275</v>
      </c>
      <c r="C34" s="149">
        <v>123.74</v>
      </c>
      <c r="D34" t="s">
        <v>667</v>
      </c>
      <c r="E34" t="s">
        <v>881</v>
      </c>
      <c r="K34" s="77">
        <f>VLOOKUP(A34,расчет!$A$4:$AX$257,50,0)</f>
        <v>16.249291038475331</v>
      </c>
      <c r="L34" s="147">
        <f t="shared" si="0"/>
        <v>-107.49070896152466</v>
      </c>
    </row>
    <row r="35" spans="1:12" x14ac:dyDescent="0.3">
      <c r="A35" s="148" t="s">
        <v>276</v>
      </c>
      <c r="B35" s="148" t="s">
        <v>277</v>
      </c>
      <c r="C35" s="149">
        <v>123.74</v>
      </c>
      <c r="D35" t="s">
        <v>668</v>
      </c>
      <c r="E35" t="s">
        <v>881</v>
      </c>
      <c r="K35" s="77">
        <f>VLOOKUP(A35,расчет!$A$4:$AX$257,50,0)</f>
        <v>16.249291038475331</v>
      </c>
      <c r="L35" s="147">
        <f t="shared" si="0"/>
        <v>-107.49070896152466</v>
      </c>
    </row>
    <row r="36" spans="1:12" x14ac:dyDescent="0.3">
      <c r="A36" s="148" t="s">
        <v>278</v>
      </c>
      <c r="B36" s="148" t="s">
        <v>279</v>
      </c>
      <c r="C36" s="149">
        <v>123.74</v>
      </c>
      <c r="D36" t="s">
        <v>669</v>
      </c>
      <c r="E36" t="s">
        <v>881</v>
      </c>
      <c r="K36" s="77">
        <f>VLOOKUP(A36,расчет!$A$4:$AX$257,50,0)</f>
        <v>16.249291038475331</v>
      </c>
      <c r="L36" s="147">
        <f t="shared" si="0"/>
        <v>-107.49070896152466</v>
      </c>
    </row>
    <row r="37" spans="1:12" x14ac:dyDescent="0.3">
      <c r="A37" s="148" t="s">
        <v>280</v>
      </c>
      <c r="B37" s="148" t="s">
        <v>281</v>
      </c>
      <c r="C37" s="149">
        <v>123.74</v>
      </c>
      <c r="D37" t="s">
        <v>670</v>
      </c>
      <c r="E37" t="s">
        <v>881</v>
      </c>
      <c r="K37" s="77">
        <f>VLOOKUP(A37,расчет!$A$4:$AX$257,50,0)</f>
        <v>16.249291038475331</v>
      </c>
      <c r="L37" s="147">
        <f t="shared" si="0"/>
        <v>-107.49070896152466</v>
      </c>
    </row>
    <row r="38" spans="1:12" x14ac:dyDescent="0.3">
      <c r="A38" s="148" t="s">
        <v>282</v>
      </c>
      <c r="B38" s="148" t="s">
        <v>283</v>
      </c>
      <c r="C38" s="149">
        <v>123.74</v>
      </c>
      <c r="D38" t="s">
        <v>671</v>
      </c>
      <c r="E38" t="s">
        <v>881</v>
      </c>
      <c r="K38" s="77">
        <f>VLOOKUP(A38,расчет!$A$4:$AX$257,50,0)</f>
        <v>16.249291038475331</v>
      </c>
      <c r="L38" s="147">
        <f t="shared" si="0"/>
        <v>-107.49070896152466</v>
      </c>
    </row>
    <row r="39" spans="1:12" x14ac:dyDescent="0.3">
      <c r="A39" s="148" t="s">
        <v>284</v>
      </c>
      <c r="B39" s="148" t="s">
        <v>285</v>
      </c>
      <c r="C39" s="149">
        <v>123.74</v>
      </c>
      <c r="D39" t="s">
        <v>672</v>
      </c>
      <c r="E39" t="s">
        <v>881</v>
      </c>
      <c r="K39" s="77">
        <f>VLOOKUP(A39,расчет!$A$4:$AX$257,50,0)</f>
        <v>16.249291038475331</v>
      </c>
      <c r="L39" s="147">
        <f t="shared" si="0"/>
        <v>-107.49070896152466</v>
      </c>
    </row>
    <row r="40" spans="1:12" x14ac:dyDescent="0.3">
      <c r="A40" s="148" t="s">
        <v>286</v>
      </c>
      <c r="B40" s="148" t="s">
        <v>287</v>
      </c>
      <c r="C40" s="149">
        <v>123.74</v>
      </c>
      <c r="D40" t="s">
        <v>673</v>
      </c>
      <c r="E40" t="s">
        <v>881</v>
      </c>
      <c r="K40" s="77">
        <f>VLOOKUP(A40,расчет!$A$4:$AX$257,50,0)</f>
        <v>16.249291038475331</v>
      </c>
      <c r="L40" s="147">
        <f t="shared" si="0"/>
        <v>-107.49070896152466</v>
      </c>
    </row>
    <row r="41" spans="1:12" x14ac:dyDescent="0.3">
      <c r="A41" s="148" t="s">
        <v>288</v>
      </c>
      <c r="B41" s="148" t="s">
        <v>289</v>
      </c>
      <c r="C41" s="149">
        <v>123.74</v>
      </c>
      <c r="D41" t="s">
        <v>674</v>
      </c>
      <c r="E41" t="s">
        <v>881</v>
      </c>
      <c r="K41" s="77">
        <f>VLOOKUP(A41,расчет!$A$4:$AX$257,50,0)</f>
        <v>16.249291038475331</v>
      </c>
      <c r="L41" s="147">
        <f t="shared" si="0"/>
        <v>-107.49070896152466</v>
      </c>
    </row>
    <row r="42" spans="1:12" x14ac:dyDescent="0.3">
      <c r="A42" s="148" t="s">
        <v>290</v>
      </c>
      <c r="B42" s="148" t="s">
        <v>291</v>
      </c>
      <c r="C42" s="149">
        <v>123.74</v>
      </c>
      <c r="D42" t="s">
        <v>675</v>
      </c>
      <c r="E42" t="s">
        <v>881</v>
      </c>
      <c r="K42" s="77">
        <f>VLOOKUP(A42,расчет!$A$4:$AX$257,50,0)</f>
        <v>16.249291038475331</v>
      </c>
      <c r="L42" s="147">
        <f t="shared" si="0"/>
        <v>-107.49070896152466</v>
      </c>
    </row>
    <row r="43" spans="1:12" x14ac:dyDescent="0.3">
      <c r="A43" s="148" t="s">
        <v>292</v>
      </c>
      <c r="B43" s="148" t="s">
        <v>293</v>
      </c>
      <c r="C43" s="149">
        <v>123.74</v>
      </c>
      <c r="D43" t="s">
        <v>676</v>
      </c>
      <c r="E43" t="s">
        <v>881</v>
      </c>
      <c r="K43" s="77">
        <f>VLOOKUP(A43,расчет!$A$4:$AX$257,50,0)</f>
        <v>16.249291038475331</v>
      </c>
      <c r="L43" s="147">
        <f t="shared" si="0"/>
        <v>-107.49070896152466</v>
      </c>
    </row>
    <row r="44" spans="1:12" x14ac:dyDescent="0.3">
      <c r="A44" s="148" t="s">
        <v>294</v>
      </c>
      <c r="B44" s="148" t="s">
        <v>295</v>
      </c>
      <c r="C44" s="149">
        <v>123.74</v>
      </c>
      <c r="D44" t="s">
        <v>677</v>
      </c>
      <c r="E44" t="s">
        <v>881</v>
      </c>
      <c r="K44" s="77">
        <f>VLOOKUP(A44,расчет!$A$4:$AX$257,50,0)</f>
        <v>16.249291038475331</v>
      </c>
      <c r="L44" s="147">
        <f t="shared" si="0"/>
        <v>-107.49070896152466</v>
      </c>
    </row>
    <row r="45" spans="1:12" x14ac:dyDescent="0.3">
      <c r="A45" s="148" t="s">
        <v>296</v>
      </c>
      <c r="B45" s="148" t="s">
        <v>297</v>
      </c>
      <c r="C45" s="149">
        <v>123.74</v>
      </c>
      <c r="D45" t="s">
        <v>678</v>
      </c>
      <c r="E45" t="s">
        <v>881</v>
      </c>
      <c r="K45" s="77">
        <f>VLOOKUP(A45,расчет!$A$4:$AX$257,50,0)</f>
        <v>16.249291038475331</v>
      </c>
      <c r="L45" s="147">
        <f t="shared" si="0"/>
        <v>-107.49070896152466</v>
      </c>
    </row>
    <row r="46" spans="1:12" x14ac:dyDescent="0.3">
      <c r="A46" s="148" t="s">
        <v>298</v>
      </c>
      <c r="B46" s="148" t="s">
        <v>299</v>
      </c>
      <c r="C46" s="149">
        <v>123.74</v>
      </c>
      <c r="D46" t="s">
        <v>679</v>
      </c>
      <c r="E46" t="s">
        <v>881</v>
      </c>
      <c r="K46" s="77">
        <f>VLOOKUP(A46,расчет!$A$4:$AX$257,50,0)</f>
        <v>16.249291038475331</v>
      </c>
      <c r="L46" s="147">
        <f t="shared" si="0"/>
        <v>-107.49070896152466</v>
      </c>
    </row>
    <row r="47" spans="1:12" x14ac:dyDescent="0.3">
      <c r="A47" s="148" t="s">
        <v>300</v>
      </c>
      <c r="B47" s="148" t="s">
        <v>301</v>
      </c>
      <c r="C47" s="149">
        <v>123.74</v>
      </c>
      <c r="D47" t="s">
        <v>680</v>
      </c>
      <c r="E47" t="s">
        <v>881</v>
      </c>
      <c r="K47" s="77">
        <f>VLOOKUP(A47,расчет!$A$4:$AX$257,50,0)</f>
        <v>16.249291038475331</v>
      </c>
      <c r="L47" s="147">
        <f t="shared" si="0"/>
        <v>-107.49070896152466</v>
      </c>
    </row>
    <row r="48" spans="1:12" x14ac:dyDescent="0.3">
      <c r="A48" s="148" t="s">
        <v>302</v>
      </c>
      <c r="B48" s="148" t="s">
        <v>303</v>
      </c>
      <c r="C48" s="149">
        <v>123.74</v>
      </c>
      <c r="D48" t="s">
        <v>681</v>
      </c>
      <c r="E48" t="s">
        <v>881</v>
      </c>
      <c r="K48" s="77">
        <f>VLOOKUP(A48,расчет!$A$4:$AX$257,50,0)</f>
        <v>16.249291038475331</v>
      </c>
      <c r="L48" s="147">
        <f t="shared" si="0"/>
        <v>-107.49070896152466</v>
      </c>
    </row>
    <row r="49" spans="1:12" x14ac:dyDescent="0.3">
      <c r="A49" s="148" t="s">
        <v>304</v>
      </c>
      <c r="B49" s="148" t="s">
        <v>305</v>
      </c>
      <c r="C49" s="149">
        <v>123.74</v>
      </c>
      <c r="D49" t="s">
        <v>682</v>
      </c>
      <c r="E49" t="s">
        <v>881</v>
      </c>
      <c r="K49" s="77">
        <f>VLOOKUP(A49,расчет!$A$4:$AX$257,50,0)</f>
        <v>16.249291038475331</v>
      </c>
      <c r="L49" s="147">
        <f t="shared" si="0"/>
        <v>-107.49070896152466</v>
      </c>
    </row>
    <row r="50" spans="1:12" x14ac:dyDescent="0.3">
      <c r="A50" s="148" t="s">
        <v>306</v>
      </c>
      <c r="B50" s="148" t="s">
        <v>307</v>
      </c>
      <c r="C50" s="149">
        <v>123.74</v>
      </c>
      <c r="D50" t="s">
        <v>683</v>
      </c>
      <c r="E50" t="s">
        <v>881</v>
      </c>
      <c r="K50" s="77">
        <f>VLOOKUP(A50,расчет!$A$4:$AX$257,50,0)</f>
        <v>16.249291038475331</v>
      </c>
      <c r="L50" s="147">
        <f t="shared" si="0"/>
        <v>-107.49070896152466</v>
      </c>
    </row>
    <row r="51" spans="1:12" x14ac:dyDescent="0.3">
      <c r="A51" s="148" t="s">
        <v>308</v>
      </c>
      <c r="B51" s="148" t="s">
        <v>309</v>
      </c>
      <c r="C51" s="149">
        <v>123.74</v>
      </c>
      <c r="D51" t="s">
        <v>684</v>
      </c>
      <c r="E51" t="s">
        <v>881</v>
      </c>
      <c r="K51" s="77">
        <f>VLOOKUP(A51,расчет!$A$4:$AX$257,50,0)</f>
        <v>16.249291038475331</v>
      </c>
      <c r="L51" s="147">
        <f t="shared" si="0"/>
        <v>-107.49070896152466</v>
      </c>
    </row>
    <row r="52" spans="1:12" x14ac:dyDescent="0.3">
      <c r="A52" s="148" t="s">
        <v>310</v>
      </c>
      <c r="B52" s="148" t="s">
        <v>311</v>
      </c>
      <c r="C52" s="149">
        <v>123.74</v>
      </c>
      <c r="D52" t="s">
        <v>685</v>
      </c>
      <c r="E52" t="s">
        <v>881</v>
      </c>
      <c r="K52" s="77">
        <f>VLOOKUP(A52,расчет!$A$4:$AX$257,50,0)</f>
        <v>16.249291038475331</v>
      </c>
      <c r="L52" s="147">
        <f t="shared" si="0"/>
        <v>-107.49070896152466</v>
      </c>
    </row>
    <row r="53" spans="1:12" x14ac:dyDescent="0.3">
      <c r="A53" s="148" t="s">
        <v>312</v>
      </c>
      <c r="B53" s="148" t="s">
        <v>313</v>
      </c>
      <c r="C53" s="149">
        <v>123.74</v>
      </c>
      <c r="D53" t="s">
        <v>686</v>
      </c>
      <c r="E53" t="s">
        <v>881</v>
      </c>
      <c r="K53" s="77">
        <f>VLOOKUP(A53,расчет!$A$4:$AX$257,50,0)</f>
        <v>16.249291038475331</v>
      </c>
      <c r="L53" s="147">
        <f t="shared" si="0"/>
        <v>-107.49070896152466</v>
      </c>
    </row>
    <row r="54" spans="1:12" x14ac:dyDescent="0.3">
      <c r="A54" s="148" t="s">
        <v>314</v>
      </c>
      <c r="B54" s="148" t="s">
        <v>315</v>
      </c>
      <c r="C54" s="149">
        <v>123.74</v>
      </c>
      <c r="D54" t="s">
        <v>687</v>
      </c>
      <c r="E54" t="s">
        <v>881</v>
      </c>
      <c r="K54" s="77">
        <f>VLOOKUP(A54,расчет!$A$4:$AX$257,50,0)</f>
        <v>16.249291038475331</v>
      </c>
      <c r="L54" s="147">
        <f t="shared" si="0"/>
        <v>-107.49070896152466</v>
      </c>
    </row>
    <row r="55" spans="1:12" x14ac:dyDescent="0.3">
      <c r="A55" s="148" t="s">
        <v>316</v>
      </c>
      <c r="B55" s="148" t="s">
        <v>317</v>
      </c>
      <c r="C55" s="149">
        <v>123.74</v>
      </c>
      <c r="D55" t="s">
        <v>688</v>
      </c>
      <c r="E55" t="s">
        <v>881</v>
      </c>
      <c r="K55" s="77">
        <f>VLOOKUP(A55,расчет!$A$4:$AX$257,50,0)</f>
        <v>16.249291038475331</v>
      </c>
      <c r="L55" s="147">
        <f t="shared" si="0"/>
        <v>-107.49070896152466</v>
      </c>
    </row>
    <row r="56" spans="1:12" x14ac:dyDescent="0.3">
      <c r="A56" s="148" t="s">
        <v>318</v>
      </c>
      <c r="B56" s="148" t="s">
        <v>319</v>
      </c>
      <c r="C56" s="149">
        <v>123.74</v>
      </c>
      <c r="D56" t="s">
        <v>689</v>
      </c>
      <c r="E56" t="s">
        <v>881</v>
      </c>
      <c r="K56" s="77">
        <f>VLOOKUP(A56,расчет!$A$4:$AX$257,50,0)</f>
        <v>16.249291038475331</v>
      </c>
      <c r="L56" s="147">
        <f t="shared" si="0"/>
        <v>-107.49070896152466</v>
      </c>
    </row>
    <row r="57" spans="1:12" x14ac:dyDescent="0.3">
      <c r="A57" s="148" t="s">
        <v>320</v>
      </c>
      <c r="B57" s="148" t="s">
        <v>321</v>
      </c>
      <c r="C57" s="149">
        <v>123.74</v>
      </c>
      <c r="D57" t="s">
        <v>690</v>
      </c>
      <c r="E57" t="s">
        <v>881</v>
      </c>
      <c r="K57" s="77">
        <f>VLOOKUP(A57,расчет!$A$4:$AX$257,50,0)</f>
        <v>16.249291038475331</v>
      </c>
      <c r="L57" s="147">
        <f t="shared" si="0"/>
        <v>-107.49070896152466</v>
      </c>
    </row>
    <row r="58" spans="1:12" x14ac:dyDescent="0.3">
      <c r="A58" s="148" t="s">
        <v>322</v>
      </c>
      <c r="B58" s="148" t="s">
        <v>323</v>
      </c>
      <c r="C58" s="149">
        <v>123.74</v>
      </c>
      <c r="D58" t="s">
        <v>691</v>
      </c>
      <c r="E58" t="s">
        <v>881</v>
      </c>
      <c r="K58" s="77">
        <f>VLOOKUP(A58,расчет!$A$4:$AX$257,50,0)</f>
        <v>16.249291038475331</v>
      </c>
      <c r="L58" s="147">
        <f t="shared" si="0"/>
        <v>-107.49070896152466</v>
      </c>
    </row>
    <row r="59" spans="1:12" x14ac:dyDescent="0.3">
      <c r="A59" s="148" t="s">
        <v>324</v>
      </c>
      <c r="B59" s="148" t="s">
        <v>325</v>
      </c>
      <c r="C59" s="149">
        <v>123.74</v>
      </c>
      <c r="D59" t="s">
        <v>692</v>
      </c>
      <c r="E59" t="s">
        <v>881</v>
      </c>
      <c r="K59" s="77">
        <f>VLOOKUP(A59,расчет!$A$4:$AX$257,50,0)</f>
        <v>16.249291038475331</v>
      </c>
      <c r="L59" s="147">
        <f t="shared" si="0"/>
        <v>-107.49070896152466</v>
      </c>
    </row>
    <row r="60" spans="1:12" x14ac:dyDescent="0.3">
      <c r="A60" s="148" t="s">
        <v>326</v>
      </c>
      <c r="B60" s="148" t="s">
        <v>327</v>
      </c>
      <c r="C60" s="149">
        <v>123.74</v>
      </c>
      <c r="D60" t="s">
        <v>693</v>
      </c>
      <c r="E60" t="s">
        <v>881</v>
      </c>
      <c r="K60" s="77">
        <f>VLOOKUP(A60,расчет!$A$4:$AX$257,50,0)</f>
        <v>16.249291038475331</v>
      </c>
      <c r="L60" s="147">
        <f t="shared" si="0"/>
        <v>-107.49070896152466</v>
      </c>
    </row>
    <row r="61" spans="1:12" x14ac:dyDescent="0.3">
      <c r="A61" s="148" t="s">
        <v>328</v>
      </c>
      <c r="B61" s="148" t="s">
        <v>329</v>
      </c>
      <c r="C61" s="149">
        <v>123.74</v>
      </c>
      <c r="D61" t="s">
        <v>694</v>
      </c>
      <c r="E61" t="s">
        <v>881</v>
      </c>
      <c r="K61" s="77">
        <f>VLOOKUP(A61,расчет!$A$4:$AX$257,50,0)</f>
        <v>16.249291038475331</v>
      </c>
      <c r="L61" s="147">
        <f t="shared" si="0"/>
        <v>-107.49070896152466</v>
      </c>
    </row>
    <row r="62" spans="1:12" x14ac:dyDescent="0.3">
      <c r="A62" s="148" t="s">
        <v>330</v>
      </c>
      <c r="B62" s="148" t="s">
        <v>331</v>
      </c>
      <c r="C62" s="149">
        <v>123.74</v>
      </c>
      <c r="D62" t="s">
        <v>695</v>
      </c>
      <c r="E62" t="s">
        <v>881</v>
      </c>
      <c r="K62" s="77">
        <f>VLOOKUP(A62,расчет!$A$4:$AX$257,50,0)</f>
        <v>16.249291038475331</v>
      </c>
      <c r="L62" s="147">
        <f t="shared" si="0"/>
        <v>-107.49070896152466</v>
      </c>
    </row>
    <row r="63" spans="1:12" x14ac:dyDescent="0.3">
      <c r="A63" s="148" t="s">
        <v>332</v>
      </c>
      <c r="B63" s="148" t="s">
        <v>333</v>
      </c>
      <c r="C63" s="149">
        <v>123.74</v>
      </c>
      <c r="D63" t="s">
        <v>696</v>
      </c>
      <c r="E63" t="s">
        <v>881</v>
      </c>
      <c r="K63" s="77">
        <f>VLOOKUP(A63,расчет!$A$4:$AX$257,50,0)</f>
        <v>16.249291038475331</v>
      </c>
      <c r="L63" s="147">
        <f t="shared" si="0"/>
        <v>-107.49070896152466</v>
      </c>
    </row>
    <row r="64" spans="1:12" x14ac:dyDescent="0.3">
      <c r="A64" s="148" t="s">
        <v>334</v>
      </c>
      <c r="B64" s="148" t="s">
        <v>335</v>
      </c>
      <c r="C64" s="149">
        <v>123.74</v>
      </c>
      <c r="D64" t="s">
        <v>697</v>
      </c>
      <c r="E64" t="s">
        <v>881</v>
      </c>
      <c r="K64" s="77">
        <f>VLOOKUP(A64,расчет!$A$4:$AX$257,50,0)</f>
        <v>16.249291038475331</v>
      </c>
      <c r="L64" s="147">
        <f t="shared" si="0"/>
        <v>-107.49070896152466</v>
      </c>
    </row>
    <row r="65" spans="1:12" x14ac:dyDescent="0.3">
      <c r="A65" s="148" t="s">
        <v>336</v>
      </c>
      <c r="B65" s="148" t="s">
        <v>337</v>
      </c>
      <c r="C65" s="149">
        <v>123.74</v>
      </c>
      <c r="D65" t="s">
        <v>698</v>
      </c>
      <c r="E65" t="s">
        <v>881</v>
      </c>
      <c r="K65" s="77">
        <f>VLOOKUP(A65,расчет!$A$4:$AX$257,50,0)</f>
        <v>16.249291038475331</v>
      </c>
      <c r="L65" s="147">
        <f t="shared" si="0"/>
        <v>-107.49070896152466</v>
      </c>
    </row>
    <row r="66" spans="1:12" x14ac:dyDescent="0.3">
      <c r="A66" s="148" t="s">
        <v>338</v>
      </c>
      <c r="B66" s="148" t="s">
        <v>339</v>
      </c>
      <c r="C66" s="149">
        <v>123.74</v>
      </c>
      <c r="D66" t="s">
        <v>699</v>
      </c>
      <c r="E66" t="s">
        <v>881</v>
      </c>
      <c r="K66" s="77">
        <f>VLOOKUP(A66,расчет!$A$4:$AX$257,50,0)</f>
        <v>16.249291038475331</v>
      </c>
      <c r="L66" s="147">
        <f t="shared" ref="L66:L129" si="1">K66-C66</f>
        <v>-107.49070896152466</v>
      </c>
    </row>
    <row r="67" spans="1:12" x14ac:dyDescent="0.3">
      <c r="A67" s="148" t="s">
        <v>340</v>
      </c>
      <c r="B67" s="148" t="s">
        <v>341</v>
      </c>
      <c r="C67" s="149">
        <v>123.74</v>
      </c>
      <c r="D67" t="s">
        <v>700</v>
      </c>
      <c r="E67" t="s">
        <v>881</v>
      </c>
      <c r="K67" s="77">
        <f>VLOOKUP(A67,расчет!$A$4:$AX$257,50,0)</f>
        <v>16.249291038475331</v>
      </c>
      <c r="L67" s="147">
        <f t="shared" si="1"/>
        <v>-107.49070896152466</v>
      </c>
    </row>
    <row r="68" spans="1:12" x14ac:dyDescent="0.3">
      <c r="A68" s="148" t="s">
        <v>342</v>
      </c>
      <c r="B68" s="148" t="s">
        <v>343</v>
      </c>
      <c r="C68" s="149">
        <v>123.74</v>
      </c>
      <c r="D68" t="s">
        <v>701</v>
      </c>
      <c r="E68" t="s">
        <v>881</v>
      </c>
      <c r="K68" s="77">
        <f>VLOOKUP(A68,расчет!$A$4:$AX$257,50,0)</f>
        <v>16.249291038475331</v>
      </c>
      <c r="L68" s="147">
        <f t="shared" si="1"/>
        <v>-107.49070896152466</v>
      </c>
    </row>
    <row r="69" spans="1:12" x14ac:dyDescent="0.3">
      <c r="A69" s="148" t="s">
        <v>344</v>
      </c>
      <c r="B69" s="148" t="s">
        <v>345</v>
      </c>
      <c r="C69" s="149">
        <v>123.74</v>
      </c>
      <c r="D69" t="s">
        <v>702</v>
      </c>
      <c r="E69" t="s">
        <v>881</v>
      </c>
      <c r="K69" s="77">
        <f>VLOOKUP(A69,расчет!$A$4:$AX$257,50,0)</f>
        <v>16.249291038475331</v>
      </c>
      <c r="L69" s="147">
        <f t="shared" si="1"/>
        <v>-107.49070896152466</v>
      </c>
    </row>
    <row r="70" spans="1:12" x14ac:dyDescent="0.3">
      <c r="A70" s="148" t="s">
        <v>346</v>
      </c>
      <c r="B70" s="148" t="s">
        <v>347</v>
      </c>
      <c r="C70" s="149">
        <v>123.74</v>
      </c>
      <c r="D70" t="s">
        <v>703</v>
      </c>
      <c r="E70" t="s">
        <v>881</v>
      </c>
      <c r="K70" s="77">
        <f>VLOOKUP(A70,расчет!$A$4:$AX$257,50,0)</f>
        <v>16.249291038475331</v>
      </c>
      <c r="L70" s="147">
        <f t="shared" si="1"/>
        <v>-107.49070896152466</v>
      </c>
    </row>
    <row r="71" spans="1:12" x14ac:dyDescent="0.3">
      <c r="A71" s="148" t="s">
        <v>348</v>
      </c>
      <c r="B71" s="148" t="s">
        <v>349</v>
      </c>
      <c r="C71" s="149">
        <v>123.74</v>
      </c>
      <c r="D71" t="s">
        <v>704</v>
      </c>
      <c r="E71" t="s">
        <v>881</v>
      </c>
      <c r="K71" s="77">
        <f>VLOOKUP(A71,расчет!$A$4:$AX$257,50,0)</f>
        <v>16.249291038475331</v>
      </c>
      <c r="L71" s="147">
        <f t="shared" si="1"/>
        <v>-107.49070896152466</v>
      </c>
    </row>
    <row r="72" spans="1:12" x14ac:dyDescent="0.3">
      <c r="A72" s="148" t="s">
        <v>350</v>
      </c>
      <c r="B72" s="148" t="s">
        <v>351</v>
      </c>
      <c r="C72" s="149">
        <v>123.74</v>
      </c>
      <c r="D72" t="s">
        <v>705</v>
      </c>
      <c r="E72" t="s">
        <v>881</v>
      </c>
      <c r="K72" s="77">
        <f>VLOOKUP(A72,расчет!$A$4:$AX$257,50,0)</f>
        <v>16.249291038475331</v>
      </c>
      <c r="L72" s="147">
        <f t="shared" si="1"/>
        <v>-107.49070896152466</v>
      </c>
    </row>
    <row r="73" spans="1:12" x14ac:dyDescent="0.3">
      <c r="A73" s="148" t="s">
        <v>352</v>
      </c>
      <c r="B73" s="148" t="s">
        <v>353</v>
      </c>
      <c r="C73" s="149">
        <v>123.74</v>
      </c>
      <c r="D73" t="s">
        <v>706</v>
      </c>
      <c r="E73" t="s">
        <v>881</v>
      </c>
      <c r="K73" s="77">
        <f>VLOOKUP(A73,расчет!$A$4:$AX$257,50,0)</f>
        <v>16.249291038475331</v>
      </c>
      <c r="L73" s="147">
        <f t="shared" si="1"/>
        <v>-107.49070896152466</v>
      </c>
    </row>
    <row r="74" spans="1:12" x14ac:dyDescent="0.3">
      <c r="A74" s="148" t="s">
        <v>355</v>
      </c>
      <c r="B74" s="148" t="s">
        <v>354</v>
      </c>
      <c r="C74" s="149">
        <v>123.74</v>
      </c>
      <c r="D74" t="s">
        <v>707</v>
      </c>
      <c r="E74" t="s">
        <v>881</v>
      </c>
      <c r="K74" s="77">
        <f>VLOOKUP(A74,расчет!$A$4:$AX$257,50,0)</f>
        <v>16.249291038475331</v>
      </c>
      <c r="L74" s="147">
        <f t="shared" si="1"/>
        <v>-107.49070896152466</v>
      </c>
    </row>
    <row r="75" spans="1:12" x14ac:dyDescent="0.3">
      <c r="A75" s="148" t="s">
        <v>357</v>
      </c>
      <c r="B75" s="148" t="s">
        <v>356</v>
      </c>
      <c r="C75" s="149">
        <v>123.74</v>
      </c>
      <c r="D75" t="s">
        <v>708</v>
      </c>
      <c r="E75" t="s">
        <v>881</v>
      </c>
      <c r="K75" s="77">
        <f>VLOOKUP(A75,расчет!$A$4:$AX$257,50,0)</f>
        <v>16.249291038475331</v>
      </c>
      <c r="L75" s="147">
        <f t="shared" si="1"/>
        <v>-107.49070896152466</v>
      </c>
    </row>
    <row r="76" spans="1:12" x14ac:dyDescent="0.3">
      <c r="A76" s="148" t="s">
        <v>358</v>
      </c>
      <c r="B76" s="148" t="s">
        <v>359</v>
      </c>
      <c r="C76" s="149">
        <v>123.74</v>
      </c>
      <c r="D76" t="s">
        <v>709</v>
      </c>
      <c r="E76" t="s">
        <v>881</v>
      </c>
      <c r="K76" s="77">
        <f>VLOOKUP(A76,расчет!$A$4:$AX$257,50,0)</f>
        <v>16.249291038475331</v>
      </c>
      <c r="L76" s="147">
        <f t="shared" si="1"/>
        <v>-107.49070896152466</v>
      </c>
    </row>
    <row r="77" spans="1:12" x14ac:dyDescent="0.3">
      <c r="A77" s="148" t="s">
        <v>360</v>
      </c>
      <c r="B77" s="148" t="s">
        <v>361</v>
      </c>
      <c r="C77" s="149">
        <v>123.74</v>
      </c>
      <c r="D77" t="s">
        <v>710</v>
      </c>
      <c r="E77" t="s">
        <v>881</v>
      </c>
      <c r="K77" s="77">
        <f>VLOOKUP(A77,расчет!$A$4:$AX$257,50,0)</f>
        <v>16.249291038475331</v>
      </c>
      <c r="L77" s="147">
        <f t="shared" si="1"/>
        <v>-107.49070896152466</v>
      </c>
    </row>
    <row r="78" spans="1:12" x14ac:dyDescent="0.3">
      <c r="A78" s="148" t="s">
        <v>362</v>
      </c>
      <c r="B78" s="148" t="s">
        <v>363</v>
      </c>
      <c r="C78" s="149">
        <v>123.74</v>
      </c>
      <c r="D78" t="s">
        <v>711</v>
      </c>
      <c r="E78" t="s">
        <v>881</v>
      </c>
      <c r="K78" s="77">
        <f>VLOOKUP(A78,расчет!$A$4:$AX$257,50,0)</f>
        <v>16.249291038475331</v>
      </c>
      <c r="L78" s="147">
        <f t="shared" si="1"/>
        <v>-107.49070896152466</v>
      </c>
    </row>
    <row r="79" spans="1:12" x14ac:dyDescent="0.3">
      <c r="A79" s="148" t="s">
        <v>364</v>
      </c>
      <c r="B79" s="148" t="s">
        <v>365</v>
      </c>
      <c r="C79" s="149">
        <v>123.74</v>
      </c>
      <c r="D79" t="s">
        <v>712</v>
      </c>
      <c r="E79" t="s">
        <v>881</v>
      </c>
      <c r="K79" s="77">
        <f>VLOOKUP(A79,расчет!$A$4:$AX$257,50,0)</f>
        <v>16.249291038475331</v>
      </c>
      <c r="L79" s="147">
        <f t="shared" si="1"/>
        <v>-107.49070896152466</v>
      </c>
    </row>
    <row r="80" spans="1:12" x14ac:dyDescent="0.3">
      <c r="A80" s="148" t="s">
        <v>366</v>
      </c>
      <c r="B80" s="148" t="s">
        <v>367</v>
      </c>
      <c r="C80" s="149">
        <v>123.74</v>
      </c>
      <c r="D80" t="s">
        <v>713</v>
      </c>
      <c r="E80" t="s">
        <v>881</v>
      </c>
      <c r="K80" s="77">
        <f>VLOOKUP(A80,расчет!$A$4:$AX$257,50,0)</f>
        <v>16.249291038475331</v>
      </c>
      <c r="L80" s="147">
        <f t="shared" si="1"/>
        <v>-107.49070896152466</v>
      </c>
    </row>
    <row r="81" spans="1:12" x14ac:dyDescent="0.3">
      <c r="A81" s="148" t="s">
        <v>368</v>
      </c>
      <c r="B81" s="148" t="s">
        <v>369</v>
      </c>
      <c r="C81" s="149">
        <v>123.74</v>
      </c>
      <c r="D81" t="s">
        <v>714</v>
      </c>
      <c r="E81" t="s">
        <v>881</v>
      </c>
      <c r="K81" s="77">
        <f>VLOOKUP(A81,расчет!$A$4:$AX$257,50,0)</f>
        <v>16.249291038475331</v>
      </c>
      <c r="L81" s="147">
        <f t="shared" si="1"/>
        <v>-107.49070896152466</v>
      </c>
    </row>
    <row r="82" spans="1:12" x14ac:dyDescent="0.3">
      <c r="A82" s="148" t="s">
        <v>370</v>
      </c>
      <c r="B82" s="148" t="s">
        <v>371</v>
      </c>
      <c r="C82" s="149">
        <v>123.74</v>
      </c>
      <c r="D82" t="s">
        <v>715</v>
      </c>
      <c r="E82" t="s">
        <v>881</v>
      </c>
      <c r="K82" s="77">
        <f>VLOOKUP(A82,расчет!$A$4:$AX$257,50,0)</f>
        <v>16.249291038475331</v>
      </c>
      <c r="L82" s="147">
        <f t="shared" si="1"/>
        <v>-107.49070896152466</v>
      </c>
    </row>
    <row r="83" spans="1:12" x14ac:dyDescent="0.3">
      <c r="A83" s="148" t="s">
        <v>372</v>
      </c>
      <c r="B83" s="148" t="s">
        <v>373</v>
      </c>
      <c r="C83" s="149">
        <v>123.74</v>
      </c>
      <c r="D83" t="s">
        <v>716</v>
      </c>
      <c r="E83" t="s">
        <v>881</v>
      </c>
      <c r="K83" s="77">
        <f>VLOOKUP(A83,расчет!$A$4:$AX$257,50,0)</f>
        <v>16.249291038475331</v>
      </c>
      <c r="L83" s="147">
        <f t="shared" si="1"/>
        <v>-107.49070896152466</v>
      </c>
    </row>
    <row r="84" spans="1:12" x14ac:dyDescent="0.3">
      <c r="A84" s="148" t="s">
        <v>374</v>
      </c>
      <c r="B84" s="148" t="s">
        <v>375</v>
      </c>
      <c r="C84" s="149">
        <v>123.74</v>
      </c>
      <c r="D84" t="s">
        <v>717</v>
      </c>
      <c r="E84" t="s">
        <v>881</v>
      </c>
      <c r="K84" s="77">
        <f>VLOOKUP(A84,расчет!$A$4:$AX$257,50,0)</f>
        <v>16.249291038475331</v>
      </c>
      <c r="L84" s="147">
        <f t="shared" si="1"/>
        <v>-107.49070896152466</v>
      </c>
    </row>
    <row r="85" spans="1:12" x14ac:dyDescent="0.3">
      <c r="A85" s="148" t="s">
        <v>376</v>
      </c>
      <c r="B85" s="148" t="s">
        <v>377</v>
      </c>
      <c r="C85" s="149">
        <v>123.74</v>
      </c>
      <c r="D85" t="s">
        <v>718</v>
      </c>
      <c r="E85" t="s">
        <v>881</v>
      </c>
      <c r="K85" s="77">
        <f>VLOOKUP(A85,расчет!$A$4:$AX$257,50,0)</f>
        <v>16.249291038475331</v>
      </c>
      <c r="L85" s="147">
        <f t="shared" si="1"/>
        <v>-107.49070896152466</v>
      </c>
    </row>
    <row r="86" spans="1:12" x14ac:dyDescent="0.3">
      <c r="A86" s="148" t="s">
        <v>378</v>
      </c>
      <c r="B86" s="148" t="s">
        <v>379</v>
      </c>
      <c r="C86" s="149">
        <v>123.74</v>
      </c>
      <c r="D86" t="s">
        <v>719</v>
      </c>
      <c r="E86" t="s">
        <v>881</v>
      </c>
      <c r="K86" s="77">
        <f>VLOOKUP(A86,расчет!$A$4:$AX$257,50,0)</f>
        <v>16.249291038475331</v>
      </c>
      <c r="L86" s="147">
        <f t="shared" si="1"/>
        <v>-107.49070896152466</v>
      </c>
    </row>
    <row r="87" spans="1:12" x14ac:dyDescent="0.3">
      <c r="A87" s="148" t="s">
        <v>380</v>
      </c>
      <c r="B87" s="148" t="s">
        <v>381</v>
      </c>
      <c r="C87" s="149">
        <v>123.74</v>
      </c>
      <c r="D87" t="s">
        <v>720</v>
      </c>
      <c r="E87" t="s">
        <v>881</v>
      </c>
      <c r="K87" s="77">
        <f>VLOOKUP(A87,расчет!$A$4:$AX$257,50,0)</f>
        <v>16.249291038475331</v>
      </c>
      <c r="L87" s="147">
        <f t="shared" si="1"/>
        <v>-107.49070896152466</v>
      </c>
    </row>
    <row r="88" spans="1:12" x14ac:dyDescent="0.3">
      <c r="A88" s="148" t="s">
        <v>382</v>
      </c>
      <c r="B88" s="148" t="s">
        <v>383</v>
      </c>
      <c r="C88" s="149">
        <v>123.74</v>
      </c>
      <c r="D88" t="s">
        <v>721</v>
      </c>
      <c r="E88" t="s">
        <v>881</v>
      </c>
      <c r="K88" s="77">
        <f>VLOOKUP(A88,расчет!$A$4:$AX$257,50,0)</f>
        <v>16.249291038475331</v>
      </c>
      <c r="L88" s="147">
        <f t="shared" si="1"/>
        <v>-107.49070896152466</v>
      </c>
    </row>
    <row r="89" spans="1:12" x14ac:dyDescent="0.3">
      <c r="A89" s="148" t="s">
        <v>384</v>
      </c>
      <c r="B89" s="148" t="s">
        <v>385</v>
      </c>
      <c r="C89" s="149">
        <v>123.74</v>
      </c>
      <c r="D89" t="s">
        <v>722</v>
      </c>
      <c r="E89" t="s">
        <v>881</v>
      </c>
      <c r="K89" s="77">
        <f>VLOOKUP(A89,расчет!$A$4:$AX$257,50,0)</f>
        <v>16.249291038475331</v>
      </c>
      <c r="L89" s="147">
        <f t="shared" si="1"/>
        <v>-107.49070896152466</v>
      </c>
    </row>
    <row r="90" spans="1:12" x14ac:dyDescent="0.3">
      <c r="A90" s="148" t="s">
        <v>386</v>
      </c>
      <c r="B90" s="148" t="s">
        <v>387</v>
      </c>
      <c r="C90" s="149">
        <v>123.74</v>
      </c>
      <c r="D90" t="s">
        <v>723</v>
      </c>
      <c r="E90" t="s">
        <v>881</v>
      </c>
      <c r="K90" s="77">
        <f>VLOOKUP(A90,расчет!$A$4:$AX$257,50,0)</f>
        <v>16.249291038475331</v>
      </c>
      <c r="L90" s="147">
        <f t="shared" si="1"/>
        <v>-107.49070896152466</v>
      </c>
    </row>
    <row r="91" spans="1:12" x14ac:dyDescent="0.3">
      <c r="A91" s="148" t="s">
        <v>388</v>
      </c>
      <c r="B91" s="148" t="s">
        <v>389</v>
      </c>
      <c r="C91" s="149">
        <v>123.74</v>
      </c>
      <c r="D91" t="s">
        <v>724</v>
      </c>
      <c r="E91" t="s">
        <v>881</v>
      </c>
      <c r="K91" s="77">
        <f>VLOOKUP(A91,расчет!$A$4:$AX$257,50,0)</f>
        <v>16.249291038475331</v>
      </c>
      <c r="L91" s="147">
        <f t="shared" si="1"/>
        <v>-107.49070896152466</v>
      </c>
    </row>
    <row r="92" spans="1:12" x14ac:dyDescent="0.3">
      <c r="A92" s="148" t="s">
        <v>390</v>
      </c>
      <c r="B92" s="148" t="s">
        <v>391</v>
      </c>
      <c r="C92" s="149">
        <v>123.74</v>
      </c>
      <c r="D92" t="s">
        <v>725</v>
      </c>
      <c r="E92" t="s">
        <v>881</v>
      </c>
      <c r="K92" s="77">
        <f>VLOOKUP(A92,расчет!$A$4:$AX$257,50,0)</f>
        <v>16.249291038475331</v>
      </c>
      <c r="L92" s="147">
        <f t="shared" si="1"/>
        <v>-107.49070896152466</v>
      </c>
    </row>
    <row r="93" spans="1:12" x14ac:dyDescent="0.3">
      <c r="A93" s="148" t="s">
        <v>392</v>
      </c>
      <c r="B93" s="148" t="s">
        <v>393</v>
      </c>
      <c r="C93" s="149">
        <v>123.74</v>
      </c>
      <c r="D93" t="s">
        <v>726</v>
      </c>
      <c r="E93" t="s">
        <v>881</v>
      </c>
      <c r="K93" s="77">
        <f>VLOOKUP(A93,расчет!$A$4:$AX$257,50,0)</f>
        <v>16.249291038475331</v>
      </c>
      <c r="L93" s="147">
        <f t="shared" si="1"/>
        <v>-107.49070896152466</v>
      </c>
    </row>
    <row r="94" spans="1:12" x14ac:dyDescent="0.3">
      <c r="A94" s="148" t="s">
        <v>394</v>
      </c>
      <c r="B94" s="148" t="s">
        <v>395</v>
      </c>
      <c r="C94" s="149">
        <v>123.74</v>
      </c>
      <c r="D94" t="s">
        <v>727</v>
      </c>
      <c r="E94" t="s">
        <v>881</v>
      </c>
      <c r="K94" s="77">
        <f>VLOOKUP(A94,расчет!$A$4:$AX$257,50,0)</f>
        <v>16.249291038475331</v>
      </c>
      <c r="L94" s="147">
        <f t="shared" si="1"/>
        <v>-107.49070896152466</v>
      </c>
    </row>
    <row r="95" spans="1:12" x14ac:dyDescent="0.3">
      <c r="A95" s="148" t="s">
        <v>396</v>
      </c>
      <c r="B95" s="148" t="s">
        <v>397</v>
      </c>
      <c r="C95" s="149">
        <v>123.74</v>
      </c>
      <c r="D95" t="s">
        <v>728</v>
      </c>
      <c r="E95" t="s">
        <v>881</v>
      </c>
      <c r="K95" s="77">
        <f>VLOOKUP(A95,расчет!$A$4:$AX$257,50,0)</f>
        <v>16.249291038475331</v>
      </c>
      <c r="L95" s="147">
        <f t="shared" si="1"/>
        <v>-107.49070896152466</v>
      </c>
    </row>
    <row r="96" spans="1:12" x14ac:dyDescent="0.3">
      <c r="A96" s="148" t="s">
        <v>398</v>
      </c>
      <c r="B96" s="148" t="s">
        <v>399</v>
      </c>
      <c r="C96" s="149">
        <v>31.63</v>
      </c>
      <c r="D96" t="s">
        <v>729</v>
      </c>
      <c r="E96" t="s">
        <v>881</v>
      </c>
      <c r="K96" s="77">
        <f>VLOOKUP(A96,расчет!$A$4:$AX$257,50,0)</f>
        <v>4.1539541000613616</v>
      </c>
      <c r="L96" s="147">
        <f t="shared" si="1"/>
        <v>-27.476045899938637</v>
      </c>
    </row>
    <row r="97" spans="1:12" x14ac:dyDescent="0.3">
      <c r="A97" s="148" t="s">
        <v>400</v>
      </c>
      <c r="B97" s="148" t="s">
        <v>401</v>
      </c>
      <c r="C97" s="149">
        <v>31.63</v>
      </c>
      <c r="D97" t="s">
        <v>730</v>
      </c>
      <c r="E97" t="s">
        <v>881</v>
      </c>
      <c r="K97" s="77">
        <f>VLOOKUP(A97,расчет!$A$4:$AX$257,50,0)</f>
        <v>4.1539541000613616</v>
      </c>
      <c r="L97" s="147">
        <f t="shared" si="1"/>
        <v>-27.476045899938637</v>
      </c>
    </row>
    <row r="98" spans="1:12" x14ac:dyDescent="0.3">
      <c r="A98" s="148" t="s">
        <v>402</v>
      </c>
      <c r="B98" s="148" t="s">
        <v>403</v>
      </c>
      <c r="C98" s="149">
        <v>31.63</v>
      </c>
      <c r="D98" t="s">
        <v>731</v>
      </c>
      <c r="E98" t="s">
        <v>881</v>
      </c>
      <c r="K98" s="77">
        <f>VLOOKUP(A98,расчет!$A$4:$AX$257,50,0)</f>
        <v>4.1539541000613616</v>
      </c>
      <c r="L98" s="147">
        <f t="shared" si="1"/>
        <v>-27.476045899938637</v>
      </c>
    </row>
    <row r="99" spans="1:12" x14ac:dyDescent="0.3">
      <c r="A99" s="148" t="s">
        <v>404</v>
      </c>
      <c r="B99" s="148" t="s">
        <v>405</v>
      </c>
      <c r="C99" s="149">
        <v>31.63</v>
      </c>
      <c r="D99" t="s">
        <v>732</v>
      </c>
      <c r="E99" t="s">
        <v>881</v>
      </c>
      <c r="K99" s="77">
        <f>VLOOKUP(A99,расчет!$A$4:$AX$257,50,0)</f>
        <v>4.1539541000613616</v>
      </c>
      <c r="L99" s="147">
        <f t="shared" si="1"/>
        <v>-27.476045899938637</v>
      </c>
    </row>
    <row r="100" spans="1:12" x14ac:dyDescent="0.3">
      <c r="A100" s="148" t="s">
        <v>406</v>
      </c>
      <c r="B100" s="148" t="s">
        <v>407</v>
      </c>
      <c r="C100" s="149">
        <v>48.38</v>
      </c>
      <c r="D100" t="s">
        <v>733</v>
      </c>
      <c r="E100" t="s">
        <v>881</v>
      </c>
      <c r="K100" s="77">
        <f>VLOOKUP(A100,расчет!$A$4:$AX$257,50,0)</f>
        <v>6.3531062706820842</v>
      </c>
      <c r="L100" s="147">
        <f t="shared" si="1"/>
        <v>-42.026893729317919</v>
      </c>
    </row>
    <row r="101" spans="1:12" x14ac:dyDescent="0.3">
      <c r="A101" s="148" t="s">
        <v>408</v>
      </c>
      <c r="B101" s="148" t="s">
        <v>409</v>
      </c>
      <c r="C101" s="149">
        <v>26.05</v>
      </c>
      <c r="D101" t="s">
        <v>734</v>
      </c>
      <c r="E101" t="s">
        <v>881</v>
      </c>
      <c r="K101" s="77">
        <f>VLOOKUP(A101,расчет!$A$4:$AX$257,50,0)</f>
        <v>3.4209033765211219</v>
      </c>
      <c r="L101" s="147">
        <f t="shared" si="1"/>
        <v>-22.62909662347888</v>
      </c>
    </row>
    <row r="102" spans="1:12" x14ac:dyDescent="0.3">
      <c r="A102" s="148" t="s">
        <v>410</v>
      </c>
      <c r="B102" s="148" t="s">
        <v>411</v>
      </c>
      <c r="C102" s="149">
        <v>25.12</v>
      </c>
      <c r="D102" t="s">
        <v>735</v>
      </c>
      <c r="E102" t="s">
        <v>881</v>
      </c>
      <c r="K102" s="77">
        <f>VLOOKUP(A102,расчет!$A$4:$AX$257,50,0)</f>
        <v>3.2987282559310818</v>
      </c>
      <c r="L102" s="147">
        <f t="shared" si="1"/>
        <v>-21.82127174406892</v>
      </c>
    </row>
    <row r="103" spans="1:12" x14ac:dyDescent="0.3">
      <c r="A103" s="148" t="s">
        <v>412</v>
      </c>
      <c r="B103" s="148" t="s">
        <v>413</v>
      </c>
      <c r="C103" s="149">
        <v>25.12</v>
      </c>
      <c r="D103" t="s">
        <v>736</v>
      </c>
      <c r="E103" t="s">
        <v>881</v>
      </c>
      <c r="K103" s="77">
        <f>VLOOKUP(A103,расчет!$A$4:$AX$257,50,0)</f>
        <v>3.2987282559310818</v>
      </c>
      <c r="L103" s="147">
        <f t="shared" si="1"/>
        <v>-21.82127174406892</v>
      </c>
    </row>
    <row r="104" spans="1:12" x14ac:dyDescent="0.3">
      <c r="A104" s="148" t="s">
        <v>414</v>
      </c>
      <c r="B104" s="148" t="s">
        <v>415</v>
      </c>
      <c r="C104" s="149">
        <v>24.19</v>
      </c>
      <c r="D104" t="s">
        <v>737</v>
      </c>
      <c r="E104" t="s">
        <v>881</v>
      </c>
      <c r="K104" s="77">
        <f>VLOOKUP(A104,расчет!$A$4:$AX$257,50,0)</f>
        <v>3.1765531353410421</v>
      </c>
      <c r="L104" s="147">
        <f t="shared" si="1"/>
        <v>-21.01344686465896</v>
      </c>
    </row>
    <row r="105" spans="1:12" x14ac:dyDescent="0.3">
      <c r="A105" s="148" t="s">
        <v>416</v>
      </c>
      <c r="B105" s="148" t="s">
        <v>417</v>
      </c>
      <c r="C105" s="149">
        <v>20.47</v>
      </c>
      <c r="D105" t="s">
        <v>738</v>
      </c>
      <c r="E105" t="s">
        <v>881</v>
      </c>
      <c r="K105" s="77">
        <f>VLOOKUP(A105,расчет!$A$4:$AX$257,50,0)</f>
        <v>2.6878526529808813</v>
      </c>
      <c r="L105" s="147">
        <f t="shared" si="1"/>
        <v>-17.782147347019119</v>
      </c>
    </row>
    <row r="106" spans="1:12" x14ac:dyDescent="0.3">
      <c r="A106" s="148" t="s">
        <v>418</v>
      </c>
      <c r="B106" s="148" t="s">
        <v>419</v>
      </c>
      <c r="C106" s="149">
        <v>48.38</v>
      </c>
      <c r="D106" t="s">
        <v>739</v>
      </c>
      <c r="E106" t="s">
        <v>881</v>
      </c>
      <c r="K106" s="77">
        <f>VLOOKUP(A106,расчет!$A$4:$AX$257,50,0)</f>
        <v>6.3531062706820842</v>
      </c>
      <c r="L106" s="147">
        <f t="shared" si="1"/>
        <v>-42.026893729317919</v>
      </c>
    </row>
    <row r="107" spans="1:12" x14ac:dyDescent="0.3">
      <c r="A107" s="148" t="s">
        <v>420</v>
      </c>
      <c r="B107" s="148" t="s">
        <v>421</v>
      </c>
      <c r="C107" s="149">
        <v>24.19</v>
      </c>
      <c r="D107" t="s">
        <v>740</v>
      </c>
      <c r="E107" t="s">
        <v>881</v>
      </c>
      <c r="K107" s="77">
        <f>VLOOKUP(A107,расчет!$A$4:$AX$257,50,0)</f>
        <v>3.1765531353410421</v>
      </c>
      <c r="L107" s="147">
        <f t="shared" si="1"/>
        <v>-21.01344686465896</v>
      </c>
    </row>
    <row r="108" spans="1:12" x14ac:dyDescent="0.3">
      <c r="A108" s="148" t="s">
        <v>422</v>
      </c>
      <c r="B108" s="148" t="s">
        <v>423</v>
      </c>
      <c r="C108" s="149">
        <v>20.47</v>
      </c>
      <c r="D108" t="s">
        <v>741</v>
      </c>
      <c r="E108" t="s">
        <v>881</v>
      </c>
      <c r="K108" s="77">
        <f>VLOOKUP(A108,расчет!$A$4:$AX$257,50,0)</f>
        <v>2.6878526529808813</v>
      </c>
      <c r="L108" s="147">
        <f t="shared" si="1"/>
        <v>-17.782147347019119</v>
      </c>
    </row>
    <row r="109" spans="1:12" x14ac:dyDescent="0.3">
      <c r="A109" s="148" t="s">
        <v>424</v>
      </c>
      <c r="B109" s="148" t="s">
        <v>425</v>
      </c>
      <c r="C109" s="149">
        <v>25.12</v>
      </c>
      <c r="D109" t="s">
        <v>742</v>
      </c>
      <c r="E109" t="s">
        <v>881</v>
      </c>
      <c r="K109" s="77">
        <f>VLOOKUP(A109,расчет!$A$4:$AX$257,50,0)</f>
        <v>3.2987282559310818</v>
      </c>
      <c r="L109" s="147">
        <f t="shared" si="1"/>
        <v>-21.82127174406892</v>
      </c>
    </row>
    <row r="110" spans="1:12" x14ac:dyDescent="0.3">
      <c r="A110" s="148" t="s">
        <v>426</v>
      </c>
      <c r="B110" s="148" t="s">
        <v>427</v>
      </c>
      <c r="C110" s="149">
        <v>43.73</v>
      </c>
      <c r="D110" t="s">
        <v>743</v>
      </c>
      <c r="E110" t="s">
        <v>881</v>
      </c>
      <c r="K110" s="77">
        <f>VLOOKUP(A110,расчет!$A$4:$AX$257,50,0)</f>
        <v>5.7422306677318833</v>
      </c>
      <c r="L110" s="147">
        <f t="shared" si="1"/>
        <v>-37.987769332268115</v>
      </c>
    </row>
    <row r="111" spans="1:12" x14ac:dyDescent="0.3">
      <c r="A111" s="148" t="s">
        <v>428</v>
      </c>
      <c r="B111" s="148" t="s">
        <v>429</v>
      </c>
      <c r="C111" s="149">
        <v>21.4</v>
      </c>
      <c r="D111" t="s">
        <v>744</v>
      </c>
      <c r="E111" t="s">
        <v>881</v>
      </c>
      <c r="K111" s="77">
        <f>VLOOKUP(A111,расчет!$A$4:$AX$257,50,0)</f>
        <v>2.8100277735709214</v>
      </c>
      <c r="L111" s="147">
        <f t="shared" si="1"/>
        <v>-18.589972226429076</v>
      </c>
    </row>
    <row r="112" spans="1:12" x14ac:dyDescent="0.3">
      <c r="A112" s="148" t="s">
        <v>430</v>
      </c>
      <c r="B112" s="148" t="s">
        <v>431</v>
      </c>
      <c r="C112" s="149">
        <v>26.05</v>
      </c>
      <c r="D112" t="s">
        <v>745</v>
      </c>
      <c r="E112" t="s">
        <v>881</v>
      </c>
      <c r="K112" s="77">
        <f>VLOOKUP(A112,расчет!$A$4:$AX$257,50,0)</f>
        <v>3.4209033765211219</v>
      </c>
      <c r="L112" s="147">
        <f t="shared" si="1"/>
        <v>-22.62909662347888</v>
      </c>
    </row>
    <row r="113" spans="1:12" x14ac:dyDescent="0.3">
      <c r="A113" s="148" t="s">
        <v>432</v>
      </c>
      <c r="B113" s="148" t="s">
        <v>433</v>
      </c>
      <c r="C113" s="149">
        <v>26.05</v>
      </c>
      <c r="D113" t="s">
        <v>746</v>
      </c>
      <c r="E113" t="s">
        <v>881</v>
      </c>
      <c r="K113" s="77">
        <f>VLOOKUP(A113,расчет!$A$4:$AX$257,50,0)</f>
        <v>3.4209033765211219</v>
      </c>
      <c r="L113" s="147">
        <f t="shared" si="1"/>
        <v>-22.62909662347888</v>
      </c>
    </row>
    <row r="114" spans="1:12" x14ac:dyDescent="0.3">
      <c r="A114" s="148" t="s">
        <v>434</v>
      </c>
      <c r="B114" s="148" t="s">
        <v>435</v>
      </c>
      <c r="C114" s="149">
        <v>41.87</v>
      </c>
      <c r="D114" t="s">
        <v>747</v>
      </c>
      <c r="E114" t="s">
        <v>881</v>
      </c>
      <c r="K114" s="77">
        <f>VLOOKUP(A114,расчет!$A$4:$AX$257,50,0)</f>
        <v>5.4978804265518031</v>
      </c>
      <c r="L114" s="147">
        <f t="shared" si="1"/>
        <v>-36.372119573448195</v>
      </c>
    </row>
    <row r="115" spans="1:12" x14ac:dyDescent="0.3">
      <c r="A115" s="148" t="s">
        <v>436</v>
      </c>
      <c r="B115" s="148" t="s">
        <v>437</v>
      </c>
      <c r="C115" s="149">
        <v>36.28</v>
      </c>
      <c r="D115" t="s">
        <v>748</v>
      </c>
      <c r="E115" t="s">
        <v>881</v>
      </c>
      <c r="K115" s="77">
        <f>VLOOKUP(A115,расчет!$A$4:$AX$257,50,0)</f>
        <v>4.7648297030115625</v>
      </c>
      <c r="L115" s="147">
        <f t="shared" si="1"/>
        <v>-31.515170296988437</v>
      </c>
    </row>
    <row r="116" spans="1:12" x14ac:dyDescent="0.3">
      <c r="A116" s="148" t="s">
        <v>438</v>
      </c>
      <c r="B116" s="148" t="s">
        <v>439</v>
      </c>
      <c r="C116" s="149">
        <v>33.49</v>
      </c>
      <c r="D116" t="s">
        <v>749</v>
      </c>
      <c r="E116" t="s">
        <v>881</v>
      </c>
      <c r="K116" s="77">
        <f>VLOOKUP(A116,расчет!$A$4:$AX$257,50,0)</f>
        <v>4.3983043412414426</v>
      </c>
      <c r="L116" s="147">
        <f t="shared" si="1"/>
        <v>-29.09169565875856</v>
      </c>
    </row>
    <row r="117" spans="1:12" x14ac:dyDescent="0.3">
      <c r="A117" s="148" t="s">
        <v>440</v>
      </c>
      <c r="B117" s="148" t="s">
        <v>441</v>
      </c>
      <c r="C117" s="149">
        <v>23.26</v>
      </c>
      <c r="D117" t="s">
        <v>750</v>
      </c>
      <c r="E117" t="s">
        <v>881</v>
      </c>
      <c r="K117" s="77">
        <f>VLOOKUP(A117,расчет!$A$4:$AX$257,50,0)</f>
        <v>3.0543780147510016</v>
      </c>
      <c r="L117" s="147">
        <f t="shared" si="1"/>
        <v>-20.205621985249</v>
      </c>
    </row>
    <row r="118" spans="1:12" x14ac:dyDescent="0.3">
      <c r="A118" s="148" t="s">
        <v>442</v>
      </c>
      <c r="B118" s="148" t="s">
        <v>443</v>
      </c>
      <c r="C118" s="149">
        <v>33.49</v>
      </c>
      <c r="D118" t="s">
        <v>751</v>
      </c>
      <c r="E118" t="s">
        <v>881</v>
      </c>
      <c r="K118" s="77">
        <f>VLOOKUP(A118,расчет!$A$4:$AX$257,50,0)</f>
        <v>4.3983043412414426</v>
      </c>
      <c r="L118" s="147">
        <f t="shared" si="1"/>
        <v>-29.09169565875856</v>
      </c>
    </row>
    <row r="119" spans="1:12" x14ac:dyDescent="0.3">
      <c r="A119" s="148" t="s">
        <v>444</v>
      </c>
      <c r="B119" s="148" t="s">
        <v>445</v>
      </c>
      <c r="C119" s="149">
        <v>33.49</v>
      </c>
      <c r="D119" t="s">
        <v>752</v>
      </c>
      <c r="E119" t="s">
        <v>881</v>
      </c>
      <c r="K119" s="77">
        <f>VLOOKUP(A119,расчет!$A$4:$AX$257,50,0)</f>
        <v>4.3983043412414426</v>
      </c>
      <c r="L119" s="147">
        <f t="shared" si="1"/>
        <v>-29.09169565875856</v>
      </c>
    </row>
    <row r="120" spans="1:12" x14ac:dyDescent="0.3">
      <c r="A120" s="148" t="s">
        <v>446</v>
      </c>
      <c r="B120" s="148" t="s">
        <v>447</v>
      </c>
      <c r="C120" s="149">
        <v>33.49</v>
      </c>
      <c r="D120" t="s">
        <v>753</v>
      </c>
      <c r="E120" t="s">
        <v>881</v>
      </c>
      <c r="K120" s="77">
        <f>VLOOKUP(A120,расчет!$A$4:$AX$257,50,0)</f>
        <v>4.3983043412414426</v>
      </c>
      <c r="L120" s="147">
        <f t="shared" si="1"/>
        <v>-29.09169565875856</v>
      </c>
    </row>
    <row r="121" spans="1:12" x14ac:dyDescent="0.3">
      <c r="A121" s="148" t="s">
        <v>449</v>
      </c>
      <c r="B121" s="148" t="s">
        <v>448</v>
      </c>
      <c r="C121" s="149">
        <v>33.49</v>
      </c>
      <c r="D121" t="s">
        <v>754</v>
      </c>
      <c r="E121" t="s">
        <v>881</v>
      </c>
      <c r="K121" s="77">
        <f>VLOOKUP(A121,расчет!$A$4:$AX$257,50,0)</f>
        <v>4.3983043412414426</v>
      </c>
      <c r="L121" s="147">
        <f t="shared" si="1"/>
        <v>-29.09169565875856</v>
      </c>
    </row>
    <row r="122" spans="1:12" x14ac:dyDescent="0.3">
      <c r="A122" s="148" t="s">
        <v>450</v>
      </c>
      <c r="B122" s="148" t="s">
        <v>451</v>
      </c>
      <c r="C122" s="149">
        <v>70.709999999999994</v>
      </c>
      <c r="D122" t="s">
        <v>755</v>
      </c>
      <c r="E122" t="s">
        <v>881</v>
      </c>
      <c r="K122" s="77">
        <f>VLOOKUP(A122,расчет!$A$4:$AX$257,50,0)</f>
        <v>9.2853091648430439</v>
      </c>
      <c r="L122" s="147">
        <f t="shared" si="1"/>
        <v>-61.424690835156952</v>
      </c>
    </row>
    <row r="123" spans="1:12" x14ac:dyDescent="0.3">
      <c r="A123" s="148" t="s">
        <v>452</v>
      </c>
      <c r="B123" s="148" t="s">
        <v>453</v>
      </c>
      <c r="C123" s="149">
        <v>55.82</v>
      </c>
      <c r="D123" t="s">
        <v>756</v>
      </c>
      <c r="E123" t="s">
        <v>881</v>
      </c>
      <c r="K123" s="77">
        <f>VLOOKUP(A123,расчет!$A$4:$AX$257,50,0)</f>
        <v>7.3305072354024041</v>
      </c>
      <c r="L123" s="147">
        <f t="shared" si="1"/>
        <v>-48.4894927645976</v>
      </c>
    </row>
    <row r="124" spans="1:12" x14ac:dyDescent="0.3">
      <c r="A124" s="148" t="s">
        <v>454</v>
      </c>
      <c r="B124" s="148" t="s">
        <v>455</v>
      </c>
      <c r="C124" s="149">
        <v>55.82</v>
      </c>
      <c r="D124" t="s">
        <v>757</v>
      </c>
      <c r="E124" t="s">
        <v>881</v>
      </c>
      <c r="K124" s="77">
        <f>VLOOKUP(A124,расчет!$A$4:$AX$257,50,0)</f>
        <v>7.3305072354024041</v>
      </c>
      <c r="L124" s="147">
        <f t="shared" si="1"/>
        <v>-48.4894927645976</v>
      </c>
    </row>
    <row r="125" spans="1:12" x14ac:dyDescent="0.3">
      <c r="A125" s="148" t="s">
        <v>456</v>
      </c>
      <c r="B125" s="148" t="s">
        <v>457</v>
      </c>
      <c r="C125" s="149">
        <v>54.89</v>
      </c>
      <c r="D125" t="s">
        <v>758</v>
      </c>
      <c r="E125" t="s">
        <v>881</v>
      </c>
      <c r="K125" s="77">
        <f>VLOOKUP(A125,расчет!$A$4:$AX$257,50,0)</f>
        <v>7.2083321148123645</v>
      </c>
      <c r="L125" s="147">
        <f t="shared" si="1"/>
        <v>-47.681667885187636</v>
      </c>
    </row>
    <row r="126" spans="1:12" x14ac:dyDescent="0.3">
      <c r="A126" s="148" t="s">
        <v>458</v>
      </c>
      <c r="B126" s="148" t="s">
        <v>459</v>
      </c>
      <c r="C126" s="149">
        <v>54.89</v>
      </c>
      <c r="D126" t="s">
        <v>759</v>
      </c>
      <c r="E126" t="s">
        <v>881</v>
      </c>
      <c r="K126" s="77">
        <f>VLOOKUP(A126,расчет!$A$4:$AX$257,50,0)</f>
        <v>7.2083321148123645</v>
      </c>
      <c r="L126" s="147">
        <f t="shared" si="1"/>
        <v>-47.681667885187636</v>
      </c>
    </row>
    <row r="127" spans="1:12" x14ac:dyDescent="0.3">
      <c r="A127" s="148" t="s">
        <v>460</v>
      </c>
      <c r="B127" s="148" t="s">
        <v>461</v>
      </c>
      <c r="C127" s="149">
        <v>40.94</v>
      </c>
      <c r="D127" t="s">
        <v>760</v>
      </c>
      <c r="E127" t="s">
        <v>881</v>
      </c>
      <c r="K127" s="77">
        <f>VLOOKUP(A127,расчет!$A$4:$AX$257,50,0)</f>
        <v>5.3757053059617625</v>
      </c>
      <c r="L127" s="147">
        <f t="shared" si="1"/>
        <v>-35.564294694038239</v>
      </c>
    </row>
    <row r="128" spans="1:12" x14ac:dyDescent="0.3">
      <c r="A128" s="148" t="s">
        <v>462</v>
      </c>
      <c r="B128" s="148" t="s">
        <v>463</v>
      </c>
      <c r="C128" s="149">
        <v>23.26</v>
      </c>
      <c r="D128" t="s">
        <v>761</v>
      </c>
      <c r="E128" t="s">
        <v>881</v>
      </c>
      <c r="K128" s="77">
        <f>VLOOKUP(A128,расчет!$A$4:$AX$257,50,0)</f>
        <v>3.0543780147510016</v>
      </c>
      <c r="L128" s="147">
        <f t="shared" si="1"/>
        <v>-20.205621985249</v>
      </c>
    </row>
    <row r="129" spans="1:12" x14ac:dyDescent="0.3">
      <c r="A129" s="148" t="s">
        <v>464</v>
      </c>
      <c r="B129" s="148" t="s">
        <v>465</v>
      </c>
      <c r="C129" s="149">
        <v>35.35</v>
      </c>
      <c r="D129" t="s">
        <v>762</v>
      </c>
      <c r="E129" t="s">
        <v>881</v>
      </c>
      <c r="K129" s="77">
        <f>VLOOKUP(A129,расчет!$A$4:$AX$257,50,0)</f>
        <v>4.642654582421522</v>
      </c>
      <c r="L129" s="147">
        <f t="shared" si="1"/>
        <v>-30.70734541757848</v>
      </c>
    </row>
    <row r="130" spans="1:12" x14ac:dyDescent="0.3">
      <c r="A130" s="148" t="s">
        <v>466</v>
      </c>
      <c r="B130" s="148" t="s">
        <v>467</v>
      </c>
      <c r="C130" s="149">
        <v>34.42</v>
      </c>
      <c r="D130" t="s">
        <v>763</v>
      </c>
      <c r="E130" t="s">
        <v>881</v>
      </c>
      <c r="K130" s="77">
        <f>VLOOKUP(A130,расчет!$A$4:$AX$257,50,0)</f>
        <v>4.5204794618314823</v>
      </c>
      <c r="L130" s="147">
        <f t="shared" ref="L130:L193" si="2">K130-C130</f>
        <v>-29.89952053816852</v>
      </c>
    </row>
    <row r="131" spans="1:12" x14ac:dyDescent="0.3">
      <c r="A131" s="148" t="s">
        <v>468</v>
      </c>
      <c r="B131" s="148" t="s">
        <v>469</v>
      </c>
      <c r="C131" s="149">
        <v>32.56</v>
      </c>
      <c r="D131" t="s">
        <v>764</v>
      </c>
      <c r="E131" t="s">
        <v>881</v>
      </c>
      <c r="K131" s="77">
        <f>VLOOKUP(A131,расчет!$A$4:$AX$257,50,0)</f>
        <v>4.2761292206514021</v>
      </c>
      <c r="L131" s="147">
        <f t="shared" si="2"/>
        <v>-28.2838707793486</v>
      </c>
    </row>
    <row r="132" spans="1:12" x14ac:dyDescent="0.3">
      <c r="A132" s="148" t="s">
        <v>470</v>
      </c>
      <c r="B132" s="148" t="s">
        <v>471</v>
      </c>
      <c r="C132" s="149">
        <v>31.63</v>
      </c>
      <c r="D132" t="s">
        <v>765</v>
      </c>
      <c r="E132" t="s">
        <v>881</v>
      </c>
      <c r="K132" s="77">
        <f>VLOOKUP(A132,расчет!$A$4:$AX$257,50,0)</f>
        <v>4.1539541000613616</v>
      </c>
      <c r="L132" s="147">
        <f t="shared" si="2"/>
        <v>-27.476045899938637</v>
      </c>
    </row>
    <row r="133" spans="1:12" x14ac:dyDescent="0.3">
      <c r="A133" s="148" t="s">
        <v>472</v>
      </c>
      <c r="B133" s="148" t="s">
        <v>473</v>
      </c>
      <c r="C133" s="149">
        <v>26.98</v>
      </c>
      <c r="D133" t="s">
        <v>766</v>
      </c>
      <c r="E133" t="s">
        <v>881</v>
      </c>
      <c r="K133" s="77">
        <f>VLOOKUP(A133,расчет!$A$4:$AX$257,50,0)</f>
        <v>3.5430784971111615</v>
      </c>
      <c r="L133" s="147">
        <f t="shared" si="2"/>
        <v>-23.43692150288884</v>
      </c>
    </row>
    <row r="134" spans="1:12" x14ac:dyDescent="0.3">
      <c r="A134" s="148" t="s">
        <v>474</v>
      </c>
      <c r="B134" s="148" t="s">
        <v>475</v>
      </c>
      <c r="C134" s="149">
        <v>32.56</v>
      </c>
      <c r="D134" t="s">
        <v>767</v>
      </c>
      <c r="E134" t="s">
        <v>881</v>
      </c>
      <c r="K134" s="77">
        <f>VLOOKUP(A134,расчет!$A$4:$AX$257,50,0)</f>
        <v>4.2761292206514021</v>
      </c>
      <c r="L134" s="147">
        <f t="shared" si="2"/>
        <v>-28.2838707793486</v>
      </c>
    </row>
    <row r="135" spans="1:12" x14ac:dyDescent="0.3">
      <c r="A135" s="148" t="s">
        <v>476</v>
      </c>
      <c r="B135" s="148" t="s">
        <v>477</v>
      </c>
      <c r="C135" s="149">
        <v>34.42</v>
      </c>
      <c r="D135" t="s">
        <v>768</v>
      </c>
      <c r="E135" t="s">
        <v>881</v>
      </c>
      <c r="K135" s="77">
        <f>VLOOKUP(A135,расчет!$A$4:$AX$257,50,0)</f>
        <v>4.5204794618314823</v>
      </c>
      <c r="L135" s="147">
        <f t="shared" si="2"/>
        <v>-29.89952053816852</v>
      </c>
    </row>
    <row r="136" spans="1:12" x14ac:dyDescent="0.3">
      <c r="A136" s="148" t="s">
        <v>478</v>
      </c>
      <c r="B136" s="148" t="s">
        <v>479</v>
      </c>
      <c r="C136" s="149">
        <v>36.28</v>
      </c>
      <c r="D136" t="s">
        <v>769</v>
      </c>
      <c r="E136" t="s">
        <v>881</v>
      </c>
      <c r="K136" s="77">
        <f>VLOOKUP(A136,расчет!$A$4:$AX$257,50,0)</f>
        <v>4.7648297030115625</v>
      </c>
      <c r="L136" s="147">
        <f t="shared" si="2"/>
        <v>-31.515170296988437</v>
      </c>
    </row>
    <row r="137" spans="1:12" x14ac:dyDescent="0.3">
      <c r="A137" s="148" t="s">
        <v>480</v>
      </c>
      <c r="B137" s="148" t="s">
        <v>481</v>
      </c>
      <c r="C137" s="149">
        <v>45.59</v>
      </c>
      <c r="D137" t="s">
        <v>770</v>
      </c>
      <c r="E137" t="s">
        <v>881</v>
      </c>
      <c r="K137" s="77">
        <f>VLOOKUP(A137,расчет!$A$4:$AX$257,50,0)</f>
        <v>5.9865809089119635</v>
      </c>
      <c r="L137" s="147">
        <f t="shared" si="2"/>
        <v>-39.603419091088043</v>
      </c>
    </row>
    <row r="138" spans="1:12" x14ac:dyDescent="0.3">
      <c r="A138" s="148" t="s">
        <v>482</v>
      </c>
      <c r="B138" s="148" t="s">
        <v>483</v>
      </c>
      <c r="C138" s="149">
        <v>19.54</v>
      </c>
      <c r="D138" t="s">
        <v>771</v>
      </c>
      <c r="E138" t="s">
        <v>881</v>
      </c>
      <c r="K138" s="77">
        <f>VLOOKUP(A138,расчет!$A$4:$AX$257,50,0)</f>
        <v>2.5656775323908416</v>
      </c>
      <c r="L138" s="147">
        <f t="shared" si="2"/>
        <v>-16.974322467609156</v>
      </c>
    </row>
    <row r="139" spans="1:12" x14ac:dyDescent="0.3">
      <c r="A139" s="148" t="s">
        <v>484</v>
      </c>
      <c r="B139" s="148" t="s">
        <v>485</v>
      </c>
      <c r="C139" s="149">
        <v>23.26</v>
      </c>
      <c r="D139" t="s">
        <v>772</v>
      </c>
      <c r="E139" t="s">
        <v>881</v>
      </c>
      <c r="K139" s="77">
        <f>VLOOKUP(A139,расчет!$A$4:$AX$257,50,0)</f>
        <v>3.0543780147510016</v>
      </c>
      <c r="L139" s="147">
        <f t="shared" si="2"/>
        <v>-20.205621985249</v>
      </c>
    </row>
    <row r="140" spans="1:12" x14ac:dyDescent="0.3">
      <c r="A140" s="148" t="s">
        <v>486</v>
      </c>
      <c r="B140" s="148" t="s">
        <v>487</v>
      </c>
      <c r="C140" s="149">
        <v>33.49</v>
      </c>
      <c r="D140" t="s">
        <v>773</v>
      </c>
      <c r="E140" t="s">
        <v>881</v>
      </c>
      <c r="K140" s="77">
        <f>VLOOKUP(A140,расчет!$A$4:$AX$257,50,0)</f>
        <v>4.3983043412414426</v>
      </c>
      <c r="L140" s="147">
        <f t="shared" si="2"/>
        <v>-29.09169565875856</v>
      </c>
    </row>
    <row r="141" spans="1:12" x14ac:dyDescent="0.3">
      <c r="A141" s="148" t="s">
        <v>488</v>
      </c>
      <c r="B141" s="148" t="s">
        <v>489</v>
      </c>
      <c r="C141" s="149">
        <v>37.21</v>
      </c>
      <c r="D141" t="s">
        <v>774</v>
      </c>
      <c r="E141" t="s">
        <v>881</v>
      </c>
      <c r="K141" s="77">
        <f>VLOOKUP(A141,расчет!$A$4:$AX$257,50,0)</f>
        <v>4.8870048236016022</v>
      </c>
      <c r="L141" s="147">
        <f t="shared" si="2"/>
        <v>-32.3229951763984</v>
      </c>
    </row>
    <row r="142" spans="1:12" x14ac:dyDescent="0.3">
      <c r="A142" s="148" t="s">
        <v>490</v>
      </c>
      <c r="B142" s="148" t="s">
        <v>491</v>
      </c>
      <c r="C142" s="149">
        <v>39.07</v>
      </c>
      <c r="D142" t="s">
        <v>775</v>
      </c>
      <c r="E142" t="s">
        <v>881</v>
      </c>
      <c r="K142" s="77">
        <f>VLOOKUP(A142,расчет!$A$4:$AX$257,50,0)</f>
        <v>5.1313550647816832</v>
      </c>
      <c r="L142" s="147">
        <f t="shared" si="2"/>
        <v>-33.938644935218321</v>
      </c>
    </row>
    <row r="143" spans="1:12" x14ac:dyDescent="0.3">
      <c r="A143" s="148" t="s">
        <v>492</v>
      </c>
      <c r="B143" s="148" t="s">
        <v>493</v>
      </c>
      <c r="C143" s="149">
        <v>37.21</v>
      </c>
      <c r="D143" t="s">
        <v>776</v>
      </c>
      <c r="E143" t="s">
        <v>881</v>
      </c>
      <c r="K143" s="77">
        <f>VLOOKUP(A143,расчет!$A$4:$AX$257,50,0)</f>
        <v>4.8870048236016022</v>
      </c>
      <c r="L143" s="147">
        <f t="shared" si="2"/>
        <v>-32.3229951763984</v>
      </c>
    </row>
    <row r="144" spans="1:12" x14ac:dyDescent="0.3">
      <c r="A144" s="148" t="s">
        <v>494</v>
      </c>
      <c r="B144" s="148" t="s">
        <v>495</v>
      </c>
      <c r="C144" s="149">
        <v>28.84</v>
      </c>
      <c r="D144" t="s">
        <v>777</v>
      </c>
      <c r="E144" t="s">
        <v>881</v>
      </c>
      <c r="K144" s="77">
        <f>VLOOKUP(A144,расчет!$A$4:$AX$257,50,0)</f>
        <v>3.7874287382912422</v>
      </c>
      <c r="L144" s="147">
        <f t="shared" si="2"/>
        <v>-25.052571261708756</v>
      </c>
    </row>
    <row r="145" spans="1:12" x14ac:dyDescent="0.3">
      <c r="A145" s="148" t="s">
        <v>496</v>
      </c>
      <c r="B145" s="148" t="s">
        <v>497</v>
      </c>
      <c r="C145" s="149">
        <v>24.19</v>
      </c>
      <c r="D145" t="s">
        <v>778</v>
      </c>
      <c r="E145" t="s">
        <v>881</v>
      </c>
      <c r="K145" s="77">
        <f>VLOOKUP(A145,расчет!$A$4:$AX$257,50,0)</f>
        <v>3.1765531353410421</v>
      </c>
      <c r="L145" s="147">
        <f t="shared" si="2"/>
        <v>-21.01344686465896</v>
      </c>
    </row>
    <row r="146" spans="1:12" x14ac:dyDescent="0.3">
      <c r="A146" s="148" t="s">
        <v>498</v>
      </c>
      <c r="B146" s="148" t="s">
        <v>499</v>
      </c>
      <c r="C146" s="149">
        <v>34.42</v>
      </c>
      <c r="D146" t="s">
        <v>779</v>
      </c>
      <c r="E146" t="s">
        <v>881</v>
      </c>
      <c r="K146" s="77">
        <f>VLOOKUP(A146,расчет!$A$4:$AX$257,50,0)</f>
        <v>4.5204794618314823</v>
      </c>
      <c r="L146" s="147">
        <f t="shared" si="2"/>
        <v>-29.89952053816852</v>
      </c>
    </row>
    <row r="147" spans="1:12" x14ac:dyDescent="0.3">
      <c r="A147" s="148" t="s">
        <v>500</v>
      </c>
      <c r="B147" s="148" t="s">
        <v>501</v>
      </c>
      <c r="C147" s="149">
        <v>77.22</v>
      </c>
      <c r="D147" t="s">
        <v>780</v>
      </c>
      <c r="E147" t="s">
        <v>881</v>
      </c>
      <c r="K147" s="77">
        <f>VLOOKUP(A147,расчет!$A$4:$AX$257,50,0)</f>
        <v>10.140535008973325</v>
      </c>
      <c r="L147" s="147">
        <f t="shared" si="2"/>
        <v>-67.079464991026668</v>
      </c>
    </row>
    <row r="148" spans="1:12" x14ac:dyDescent="0.3">
      <c r="A148" s="148" t="s">
        <v>502</v>
      </c>
      <c r="B148" s="148" t="s">
        <v>503</v>
      </c>
      <c r="C148" s="149">
        <v>32.56</v>
      </c>
      <c r="D148" t="s">
        <v>781</v>
      </c>
      <c r="E148" t="s">
        <v>881</v>
      </c>
      <c r="K148" s="77">
        <f>VLOOKUP(A148,расчет!$A$4:$AX$257,50,0)</f>
        <v>4.2761292206514021</v>
      </c>
      <c r="L148" s="147">
        <f t="shared" si="2"/>
        <v>-28.2838707793486</v>
      </c>
    </row>
    <row r="149" spans="1:12" x14ac:dyDescent="0.3">
      <c r="A149" s="148" t="s">
        <v>504</v>
      </c>
      <c r="B149" s="148" t="s">
        <v>505</v>
      </c>
      <c r="C149" s="149">
        <v>33.49</v>
      </c>
      <c r="D149" t="s">
        <v>782</v>
      </c>
      <c r="E149" t="s">
        <v>881</v>
      </c>
      <c r="K149" s="77">
        <f>VLOOKUP(A149,расчет!$A$4:$AX$257,50,0)</f>
        <v>4.3983043412414426</v>
      </c>
      <c r="L149" s="147">
        <f t="shared" si="2"/>
        <v>-29.09169565875856</v>
      </c>
    </row>
    <row r="150" spans="1:12" x14ac:dyDescent="0.3">
      <c r="A150" s="148" t="s">
        <v>506</v>
      </c>
      <c r="B150" s="148" t="s">
        <v>507</v>
      </c>
      <c r="C150" s="149">
        <v>26.98</v>
      </c>
      <c r="D150" t="s">
        <v>783</v>
      </c>
      <c r="E150" t="s">
        <v>881</v>
      </c>
      <c r="K150" s="77">
        <f>VLOOKUP(A150,расчет!$A$4:$AX$257,50,0)</f>
        <v>3.5430784971111615</v>
      </c>
      <c r="L150" s="147">
        <f t="shared" si="2"/>
        <v>-23.43692150288884</v>
      </c>
    </row>
    <row r="151" spans="1:12" x14ac:dyDescent="0.3">
      <c r="A151" s="148" t="s">
        <v>508</v>
      </c>
      <c r="B151" s="148" t="s">
        <v>509</v>
      </c>
      <c r="C151" s="149">
        <v>27.91</v>
      </c>
      <c r="D151" t="s">
        <v>784</v>
      </c>
      <c r="E151" t="s">
        <v>881</v>
      </c>
      <c r="K151" s="77">
        <f>VLOOKUP(A151,расчет!$A$4:$AX$257,50,0)</f>
        <v>3.6652536177012021</v>
      </c>
      <c r="L151" s="147">
        <f t="shared" si="2"/>
        <v>-24.2447463822988</v>
      </c>
    </row>
    <row r="152" spans="1:12" x14ac:dyDescent="0.3">
      <c r="A152" s="148" t="s">
        <v>510</v>
      </c>
      <c r="B152" s="148" t="s">
        <v>511</v>
      </c>
      <c r="C152" s="149">
        <v>23.26</v>
      </c>
      <c r="D152" t="s">
        <v>785</v>
      </c>
      <c r="E152" t="s">
        <v>881</v>
      </c>
      <c r="K152" s="77">
        <f>VLOOKUP(A152,расчет!$A$4:$AX$257,50,0)</f>
        <v>3.0543780147510016</v>
      </c>
      <c r="L152" s="147">
        <f t="shared" si="2"/>
        <v>-20.205621985249</v>
      </c>
    </row>
    <row r="153" spans="1:12" x14ac:dyDescent="0.3">
      <c r="A153" s="148" t="s">
        <v>512</v>
      </c>
      <c r="B153" s="148" t="s">
        <v>513</v>
      </c>
      <c r="C153" s="149">
        <v>25.12</v>
      </c>
      <c r="D153" t="s">
        <v>786</v>
      </c>
      <c r="E153" t="s">
        <v>881</v>
      </c>
      <c r="K153" s="77">
        <f>VLOOKUP(A153,расчет!$A$4:$AX$257,50,0)</f>
        <v>3.2987282559310818</v>
      </c>
      <c r="L153" s="147">
        <f t="shared" si="2"/>
        <v>-21.82127174406892</v>
      </c>
    </row>
    <row r="154" spans="1:12" x14ac:dyDescent="0.3">
      <c r="A154" s="148" t="s">
        <v>514</v>
      </c>
      <c r="B154" s="148" t="s">
        <v>515</v>
      </c>
      <c r="C154" s="149">
        <v>26.05</v>
      </c>
      <c r="D154" t="s">
        <v>787</v>
      </c>
      <c r="E154" t="s">
        <v>881</v>
      </c>
      <c r="K154" s="77">
        <f>VLOOKUP(A154,расчет!$A$4:$AX$257,50,0)</f>
        <v>3.4209033765211219</v>
      </c>
      <c r="L154" s="147">
        <f t="shared" si="2"/>
        <v>-22.62909662347888</v>
      </c>
    </row>
    <row r="155" spans="1:12" x14ac:dyDescent="0.3">
      <c r="A155" s="148" t="s">
        <v>25</v>
      </c>
      <c r="B155" s="148" t="s">
        <v>26</v>
      </c>
      <c r="C155" s="153">
        <v>2005.37</v>
      </c>
      <c r="D155" t="s">
        <v>788</v>
      </c>
      <c r="E155" t="s">
        <v>882</v>
      </c>
      <c r="K155" s="77">
        <f>VLOOKUP(A155,расчет!$A$4:$AX$257,50,0)</f>
        <v>2787.1565894712699</v>
      </c>
      <c r="L155" s="147">
        <f t="shared" si="2"/>
        <v>781.78658947126996</v>
      </c>
    </row>
    <row r="156" spans="1:12" x14ac:dyDescent="0.3">
      <c r="A156" s="148" t="s">
        <v>27</v>
      </c>
      <c r="B156" s="148" t="s">
        <v>28</v>
      </c>
      <c r="C156" s="149">
        <v>973.38</v>
      </c>
      <c r="D156" t="s">
        <v>790</v>
      </c>
      <c r="E156" t="s">
        <v>882</v>
      </c>
      <c r="K156" s="77">
        <f>VLOOKUP(A156,расчет!$A$4:$AX$257,50,0)</f>
        <v>1352.8474051191447</v>
      </c>
      <c r="L156" s="147">
        <f t="shared" si="2"/>
        <v>379.4674051191447</v>
      </c>
    </row>
    <row r="157" spans="1:12" x14ac:dyDescent="0.3">
      <c r="A157" s="148" t="s">
        <v>29</v>
      </c>
      <c r="B157" s="148" t="s">
        <v>30</v>
      </c>
      <c r="C157" s="153">
        <v>1584.62</v>
      </c>
      <c r="D157" t="s">
        <v>791</v>
      </c>
      <c r="E157" t="s">
        <v>882</v>
      </c>
      <c r="K157" s="77">
        <f>VLOOKUP(A157,расчет!$A$4:$AX$257,50,0)</f>
        <v>2202.3773885488008</v>
      </c>
      <c r="L157" s="147">
        <f t="shared" si="2"/>
        <v>617.75738854880092</v>
      </c>
    </row>
    <row r="158" spans="1:12" x14ac:dyDescent="0.3">
      <c r="A158" s="148" t="s">
        <v>31</v>
      </c>
      <c r="B158" s="148" t="s">
        <v>32</v>
      </c>
      <c r="C158" s="153">
        <v>2030.49</v>
      </c>
      <c r="D158" t="s">
        <v>792</v>
      </c>
      <c r="E158" t="s">
        <v>882</v>
      </c>
      <c r="K158" s="77">
        <f>VLOOKUP(A158,расчет!$A$4:$AX$257,50,0)</f>
        <v>3773.2759710401619</v>
      </c>
      <c r="L158" s="147">
        <f t="shared" si="2"/>
        <v>1742.7859710401619</v>
      </c>
    </row>
    <row r="159" spans="1:12" x14ac:dyDescent="0.3">
      <c r="A159" s="148" t="s">
        <v>33</v>
      </c>
      <c r="B159" s="148" t="s">
        <v>34</v>
      </c>
      <c r="C159" s="153">
        <v>1008.97</v>
      </c>
      <c r="D159" t="s">
        <v>793</v>
      </c>
      <c r="E159" t="s">
        <v>882</v>
      </c>
      <c r="K159" s="77">
        <f>VLOOKUP(A159,расчет!$A$4:$AX$257,50,0)</f>
        <v>1355.7977001725567</v>
      </c>
      <c r="L159" s="147">
        <f t="shared" si="2"/>
        <v>346.82770017255666</v>
      </c>
    </row>
    <row r="160" spans="1:12" x14ac:dyDescent="0.3">
      <c r="A160" s="148" t="s">
        <v>35</v>
      </c>
      <c r="B160" s="148" t="s">
        <v>36</v>
      </c>
      <c r="C160" s="153">
        <v>1551.13</v>
      </c>
      <c r="D160" t="s">
        <v>794</v>
      </c>
      <c r="E160" t="s">
        <v>882</v>
      </c>
      <c r="K160" s="77">
        <f>VLOOKUP(A160,расчет!$A$4:$AX$257,50,0)</f>
        <v>2155.8278004156687</v>
      </c>
      <c r="L160" s="147">
        <f t="shared" si="2"/>
        <v>604.69780041566855</v>
      </c>
    </row>
    <row r="161" spans="1:12" x14ac:dyDescent="0.3">
      <c r="A161" s="148" t="s">
        <v>37</v>
      </c>
      <c r="B161" s="148" t="s">
        <v>38</v>
      </c>
      <c r="C161" s="153">
        <v>3568.83</v>
      </c>
      <c r="D161" t="s">
        <v>795</v>
      </c>
      <c r="E161" t="s">
        <v>882</v>
      </c>
      <c r="K161" s="77">
        <f>VLOOKUP(A161,расчет!$A$4:$AX$257,50,0)</f>
        <v>3490.6268724058737</v>
      </c>
      <c r="L161" s="147">
        <f t="shared" si="2"/>
        <v>-78.203127594126272</v>
      </c>
    </row>
    <row r="162" spans="1:12" x14ac:dyDescent="0.3">
      <c r="A162" s="148" t="s">
        <v>39</v>
      </c>
      <c r="B162" s="148" t="s">
        <v>40</v>
      </c>
      <c r="C162" s="153">
        <v>1142.01</v>
      </c>
      <c r="D162" t="s">
        <v>796</v>
      </c>
      <c r="E162" t="s">
        <v>882</v>
      </c>
      <c r="K162" s="77">
        <f>VLOOKUP(A162,расчет!$A$4:$AX$257,50,0)</f>
        <v>1878.1262653227072</v>
      </c>
      <c r="L162" s="147">
        <f t="shared" si="2"/>
        <v>736.11626532270725</v>
      </c>
    </row>
    <row r="163" spans="1:12" x14ac:dyDescent="0.3">
      <c r="A163" s="148" t="s">
        <v>41</v>
      </c>
      <c r="B163" s="148" t="s">
        <v>42</v>
      </c>
      <c r="C163" s="153">
        <v>1081.53</v>
      </c>
      <c r="D163" t="s">
        <v>797</v>
      </c>
      <c r="E163" t="s">
        <v>882</v>
      </c>
      <c r="K163" s="77">
        <f>VLOOKUP(A163,расчет!$A$4:$AX$257,50,0)</f>
        <v>1274.9200567014061</v>
      </c>
      <c r="L163" s="147">
        <f t="shared" si="2"/>
        <v>193.39005670140614</v>
      </c>
    </row>
    <row r="164" spans="1:12" x14ac:dyDescent="0.3">
      <c r="A164" s="148" t="s">
        <v>43</v>
      </c>
      <c r="B164" s="148" t="s">
        <v>44</v>
      </c>
      <c r="C164" s="153">
        <v>1586.72</v>
      </c>
      <c r="D164" t="s">
        <v>798</v>
      </c>
      <c r="E164" t="s">
        <v>882</v>
      </c>
      <c r="K164" s="77">
        <f>VLOOKUP(A164,расчет!$A$4:$AX$257,50,0)</f>
        <v>2205.2867378071214</v>
      </c>
      <c r="L164" s="147">
        <f t="shared" si="2"/>
        <v>618.5667378071214</v>
      </c>
    </row>
    <row r="165" spans="1:12" x14ac:dyDescent="0.3">
      <c r="A165" s="148" t="s">
        <v>45</v>
      </c>
      <c r="B165" s="148" t="s">
        <v>46</v>
      </c>
      <c r="C165" s="153">
        <v>2028.4</v>
      </c>
      <c r="D165" t="s">
        <v>799</v>
      </c>
      <c r="E165" t="s">
        <v>882</v>
      </c>
      <c r="K165" s="77">
        <f>VLOOKUP(A165,расчет!$A$4:$AX$257,50,0)</f>
        <v>2819.1594313127976</v>
      </c>
      <c r="L165" s="147">
        <f t="shared" si="2"/>
        <v>790.75943131279746</v>
      </c>
    </row>
    <row r="166" spans="1:12" x14ac:dyDescent="0.3">
      <c r="A166" s="148" t="s">
        <v>47</v>
      </c>
      <c r="B166" s="148" t="s">
        <v>48</v>
      </c>
      <c r="C166" s="153">
        <v>1021.53</v>
      </c>
      <c r="D166" t="s">
        <v>800</v>
      </c>
      <c r="E166" t="s">
        <v>882</v>
      </c>
      <c r="K166" s="77">
        <f>VLOOKUP(A166,расчет!$A$4:$AX$257,50,0)</f>
        <v>1419.7624380605214</v>
      </c>
      <c r="L166" s="147">
        <f t="shared" si="2"/>
        <v>398.23243806052142</v>
      </c>
    </row>
    <row r="167" spans="1:12" x14ac:dyDescent="0.3">
      <c r="A167" s="148" t="s">
        <v>49</v>
      </c>
      <c r="B167" s="148" t="s">
        <v>50</v>
      </c>
      <c r="C167" s="149">
        <v>898.72</v>
      </c>
      <c r="D167" t="s">
        <v>801</v>
      </c>
      <c r="E167" t="s">
        <v>882</v>
      </c>
      <c r="K167" s="77">
        <f>VLOOKUP(A167,расчет!$A$4:$AX$257,50,0)</f>
        <v>387.42006453077539</v>
      </c>
      <c r="L167" s="147">
        <f t="shared" si="2"/>
        <v>-511.29993546922464</v>
      </c>
    </row>
    <row r="168" spans="1:12" x14ac:dyDescent="0.3">
      <c r="A168" s="148" t="s">
        <v>51</v>
      </c>
      <c r="B168" s="148" t="s">
        <v>52</v>
      </c>
      <c r="C168" s="153">
        <v>1725.8</v>
      </c>
      <c r="D168" t="s">
        <v>802</v>
      </c>
      <c r="E168" t="s">
        <v>882</v>
      </c>
      <c r="K168" s="77">
        <f>VLOOKUP(A168,расчет!$A$4:$AX$257,50,0)</f>
        <v>2396.5639434656741</v>
      </c>
      <c r="L168" s="147">
        <f t="shared" si="2"/>
        <v>670.76394346567417</v>
      </c>
    </row>
    <row r="169" spans="1:12" x14ac:dyDescent="0.3">
      <c r="A169" s="148" t="s">
        <v>53</v>
      </c>
      <c r="B169" s="148" t="s">
        <v>54</v>
      </c>
      <c r="C169" s="153">
        <v>1562.99</v>
      </c>
      <c r="D169" t="s">
        <v>803</v>
      </c>
      <c r="E169" t="s">
        <v>882</v>
      </c>
      <c r="K169" s="77">
        <f>VLOOKUP(A169,расчет!$A$4:$AX$257,50,0)</f>
        <v>1308.9831101908653</v>
      </c>
      <c r="L169" s="147">
        <f t="shared" si="2"/>
        <v>-254.00688980913469</v>
      </c>
    </row>
    <row r="170" spans="1:12" x14ac:dyDescent="0.3">
      <c r="A170" s="148" t="s">
        <v>55</v>
      </c>
      <c r="B170" s="148" t="s">
        <v>56</v>
      </c>
      <c r="C170" s="153">
        <v>1023.62</v>
      </c>
      <c r="D170" t="s">
        <v>804</v>
      </c>
      <c r="E170" t="s">
        <v>882</v>
      </c>
      <c r="K170" s="77">
        <f>VLOOKUP(A170,расчет!$A$4:$AX$257,50,0)</f>
        <v>1422.671787318842</v>
      </c>
      <c r="L170" s="147">
        <f t="shared" si="2"/>
        <v>399.051787318842</v>
      </c>
    </row>
    <row r="171" spans="1:12" x14ac:dyDescent="0.3">
      <c r="A171" s="148" t="s">
        <v>57</v>
      </c>
      <c r="B171" s="148" t="s">
        <v>58</v>
      </c>
      <c r="C171" s="149">
        <v>956.63</v>
      </c>
      <c r="D171" t="s">
        <v>805</v>
      </c>
      <c r="E171" t="s">
        <v>882</v>
      </c>
      <c r="K171" s="77">
        <f>VLOOKUP(A171,расчет!$A$4:$AX$257,50,0)</f>
        <v>824.91092529231332</v>
      </c>
      <c r="L171" s="147">
        <f t="shared" si="2"/>
        <v>-131.71907470768667</v>
      </c>
    </row>
    <row r="172" spans="1:12" x14ac:dyDescent="0.3">
      <c r="A172" s="148" t="s">
        <v>59</v>
      </c>
      <c r="B172" s="148" t="s">
        <v>60</v>
      </c>
      <c r="C172" s="153">
        <v>1582.53</v>
      </c>
      <c r="D172" t="s">
        <v>806</v>
      </c>
      <c r="E172" t="s">
        <v>882</v>
      </c>
      <c r="K172" s="77">
        <f>VLOOKUP(A172,расчет!$A$4:$AX$257,50,0)</f>
        <v>1012.8794385770334</v>
      </c>
      <c r="L172" s="147">
        <f t="shared" si="2"/>
        <v>-569.65056142296658</v>
      </c>
    </row>
    <row r="173" spans="1:12" x14ac:dyDescent="0.3">
      <c r="A173" s="148" t="s">
        <v>61</v>
      </c>
      <c r="B173" s="148" t="s">
        <v>62</v>
      </c>
      <c r="C173" s="153">
        <v>2028.4</v>
      </c>
      <c r="D173" t="s">
        <v>807</v>
      </c>
      <c r="E173" t="s">
        <v>882</v>
      </c>
      <c r="K173" s="77">
        <f>VLOOKUP(A173,расчет!$A$4:$AX$257,50,0)</f>
        <v>2819.1594313127976</v>
      </c>
      <c r="L173" s="147">
        <f t="shared" si="2"/>
        <v>790.75943131279746</v>
      </c>
    </row>
    <row r="174" spans="1:12" x14ac:dyDescent="0.3">
      <c r="A174" s="148" t="s">
        <v>63</v>
      </c>
      <c r="B174" s="148" t="s">
        <v>64</v>
      </c>
      <c r="C174" s="153">
        <v>1008.97</v>
      </c>
      <c r="D174" t="s">
        <v>808</v>
      </c>
      <c r="E174" t="s">
        <v>882</v>
      </c>
      <c r="K174" s="77">
        <f>VLOOKUP(A174,расчет!$A$4:$AX$257,50,0)</f>
        <v>1402.306342510597</v>
      </c>
      <c r="L174" s="147">
        <f t="shared" si="2"/>
        <v>393.33634251059698</v>
      </c>
    </row>
    <row r="175" spans="1:12" x14ac:dyDescent="0.3">
      <c r="A175" s="148" t="s">
        <v>65</v>
      </c>
      <c r="B175" s="148" t="s">
        <v>66</v>
      </c>
      <c r="C175" s="153">
        <v>1549.04</v>
      </c>
      <c r="D175" t="s">
        <v>809</v>
      </c>
      <c r="E175" t="s">
        <v>882</v>
      </c>
      <c r="K175" s="77">
        <f>VLOOKUP(A175,расчет!$A$4:$AX$257,50,0)</f>
        <v>2152.918451157348</v>
      </c>
      <c r="L175" s="147">
        <f t="shared" si="2"/>
        <v>603.87845115734808</v>
      </c>
    </row>
    <row r="176" spans="1:12" x14ac:dyDescent="0.3">
      <c r="A176" s="148" t="s">
        <v>67</v>
      </c>
      <c r="B176" s="148" t="s">
        <v>68</v>
      </c>
      <c r="C176" s="153">
        <v>2760.59</v>
      </c>
      <c r="D176" t="s">
        <v>810</v>
      </c>
      <c r="E176" t="s">
        <v>882</v>
      </c>
      <c r="K176" s="77">
        <f>VLOOKUP(A176,расчет!$A$4:$AX$257,50,0)</f>
        <v>3305.8343518676911</v>
      </c>
      <c r="L176" s="147">
        <f t="shared" si="2"/>
        <v>545.24435186769097</v>
      </c>
    </row>
    <row r="177" spans="1:12" x14ac:dyDescent="0.3">
      <c r="A177" s="148" t="s">
        <v>69</v>
      </c>
      <c r="B177" s="148" t="s">
        <v>70</v>
      </c>
      <c r="C177" s="149">
        <v>973.38</v>
      </c>
      <c r="D177" t="s">
        <v>811</v>
      </c>
      <c r="E177" t="s">
        <v>882</v>
      </c>
      <c r="K177" s="77">
        <f>VLOOKUP(A177,расчет!$A$4:$AX$257,50,0)</f>
        <v>1352.8474051191447</v>
      </c>
      <c r="L177" s="147">
        <f t="shared" si="2"/>
        <v>379.4674051191447</v>
      </c>
    </row>
    <row r="178" spans="1:12" x14ac:dyDescent="0.3">
      <c r="A178" s="148" t="s">
        <v>71</v>
      </c>
      <c r="B178" s="148" t="s">
        <v>72</v>
      </c>
      <c r="C178" s="153">
        <v>1023.62</v>
      </c>
      <c r="D178" t="s">
        <v>812</v>
      </c>
      <c r="E178" t="s">
        <v>882</v>
      </c>
      <c r="K178" s="77">
        <f>VLOOKUP(A178,расчет!$A$4:$AX$257,50,0)</f>
        <v>1422.671787318842</v>
      </c>
      <c r="L178" s="147">
        <f t="shared" si="2"/>
        <v>399.051787318842</v>
      </c>
    </row>
    <row r="179" spans="1:12" x14ac:dyDescent="0.3">
      <c r="A179" s="148" t="s">
        <v>73</v>
      </c>
      <c r="B179" s="148" t="s">
        <v>74</v>
      </c>
      <c r="C179" s="149">
        <v>973.38</v>
      </c>
      <c r="D179" t="s">
        <v>813</v>
      </c>
      <c r="E179" t="s">
        <v>882</v>
      </c>
      <c r="K179" s="77">
        <f>VLOOKUP(A179,расчет!$A$4:$AX$257,50,0)</f>
        <v>1352.8474051191447</v>
      </c>
      <c r="L179" s="147">
        <f t="shared" si="2"/>
        <v>379.4674051191447</v>
      </c>
    </row>
    <row r="180" spans="1:12" x14ac:dyDescent="0.3">
      <c r="A180" s="148" t="s">
        <v>75</v>
      </c>
      <c r="B180" s="148" t="s">
        <v>76</v>
      </c>
      <c r="C180" s="153">
        <v>2641.04</v>
      </c>
      <c r="D180" t="s">
        <v>814</v>
      </c>
      <c r="E180" t="s">
        <v>882</v>
      </c>
      <c r="K180" s="77">
        <f>VLOOKUP(A180,расчет!$A$4:$AX$257,50,0)</f>
        <v>3518.3345332651948</v>
      </c>
      <c r="L180" s="147">
        <f t="shared" si="2"/>
        <v>877.29453326519479</v>
      </c>
    </row>
    <row r="181" spans="1:12" x14ac:dyDescent="0.3">
      <c r="A181" s="148" t="s">
        <v>77</v>
      </c>
      <c r="B181" s="148" t="s">
        <v>78</v>
      </c>
      <c r="C181" s="153">
        <v>2030.49</v>
      </c>
      <c r="D181" t="s">
        <v>815</v>
      </c>
      <c r="E181" t="s">
        <v>882</v>
      </c>
      <c r="K181" s="77">
        <f>VLOOKUP(A181,расчет!$A$4:$AX$257,50,0)</f>
        <v>2822.0687805711191</v>
      </c>
      <c r="L181" s="147">
        <f t="shared" si="2"/>
        <v>791.57878057111907</v>
      </c>
    </row>
    <row r="182" spans="1:12" x14ac:dyDescent="0.3">
      <c r="A182" s="148" t="s">
        <v>79</v>
      </c>
      <c r="B182" s="148" t="s">
        <v>80</v>
      </c>
      <c r="C182" s="153">
        <v>1008.97</v>
      </c>
      <c r="D182" t="s">
        <v>816</v>
      </c>
      <c r="E182" t="s">
        <v>882</v>
      </c>
      <c r="K182" s="77">
        <f>VLOOKUP(A182,расчет!$A$4:$AX$257,50,0)</f>
        <v>1402.306342510597</v>
      </c>
      <c r="L182" s="147">
        <f t="shared" si="2"/>
        <v>393.33634251059698</v>
      </c>
    </row>
    <row r="183" spans="1:12" x14ac:dyDescent="0.3">
      <c r="A183" s="148" t="s">
        <v>81</v>
      </c>
      <c r="B183" s="148" t="s">
        <v>82</v>
      </c>
      <c r="C183" s="153">
        <v>1549.04</v>
      </c>
      <c r="D183" t="s">
        <v>817</v>
      </c>
      <c r="E183" t="s">
        <v>882</v>
      </c>
      <c r="K183" s="77">
        <f>VLOOKUP(A183,расчет!$A$4:$AX$257,50,0)</f>
        <v>2524.8659317438628</v>
      </c>
      <c r="L183" s="147">
        <f t="shared" si="2"/>
        <v>975.82593174386284</v>
      </c>
    </row>
    <row r="184" spans="1:12" x14ac:dyDescent="0.3">
      <c r="A184" s="148" t="s">
        <v>83</v>
      </c>
      <c r="B184" s="148" t="s">
        <v>84</v>
      </c>
      <c r="C184" s="153">
        <v>2456.13</v>
      </c>
      <c r="D184" t="s">
        <v>818</v>
      </c>
      <c r="E184" t="s">
        <v>882</v>
      </c>
      <c r="K184" s="77">
        <f>VLOOKUP(A184,расчет!$A$4:$AX$257,50,0)</f>
        <v>2948.8293806862439</v>
      </c>
      <c r="L184" s="147">
        <f t="shared" si="2"/>
        <v>492.69938068624379</v>
      </c>
    </row>
    <row r="185" spans="1:12" x14ac:dyDescent="0.3">
      <c r="A185" s="148" t="s">
        <v>85</v>
      </c>
      <c r="B185" s="148" t="s">
        <v>86</v>
      </c>
      <c r="C185" s="153">
        <v>1023.62</v>
      </c>
      <c r="D185" t="s">
        <v>819</v>
      </c>
      <c r="E185" t="s">
        <v>882</v>
      </c>
      <c r="K185" s="77">
        <f>VLOOKUP(A185,расчет!$A$4:$AX$257,50,0)</f>
        <v>1422.671787318842</v>
      </c>
      <c r="L185" s="147">
        <f t="shared" si="2"/>
        <v>399.051787318842</v>
      </c>
    </row>
    <row r="186" spans="1:12" x14ac:dyDescent="0.3">
      <c r="A186" s="148" t="s">
        <v>87</v>
      </c>
      <c r="B186" s="148" t="s">
        <v>88</v>
      </c>
      <c r="C186" s="149">
        <v>973.38</v>
      </c>
      <c r="D186" t="s">
        <v>820</v>
      </c>
      <c r="E186" t="s">
        <v>882</v>
      </c>
      <c r="K186" s="77">
        <f>VLOOKUP(A186,расчет!$A$4:$AX$257,50,0)</f>
        <v>1352.8474051191447</v>
      </c>
      <c r="L186" s="147">
        <f t="shared" si="2"/>
        <v>379.4674051191447</v>
      </c>
    </row>
    <row r="187" spans="1:12" x14ac:dyDescent="0.3">
      <c r="A187" s="148" t="s">
        <v>89</v>
      </c>
      <c r="B187" s="148" t="s">
        <v>90</v>
      </c>
      <c r="C187" s="153">
        <v>1586.72</v>
      </c>
      <c r="D187" t="s">
        <v>821</v>
      </c>
      <c r="E187" t="s">
        <v>882</v>
      </c>
      <c r="K187" s="77">
        <f>VLOOKUP(A187,расчет!$A$4:$AX$257,50,0)</f>
        <v>934.76334958380346</v>
      </c>
      <c r="L187" s="147">
        <f t="shared" si="2"/>
        <v>-651.95665041619657</v>
      </c>
    </row>
    <row r="188" spans="1:12" x14ac:dyDescent="0.3">
      <c r="A188" s="148" t="s">
        <v>91</v>
      </c>
      <c r="B188" s="148" t="s">
        <v>92</v>
      </c>
      <c r="C188" s="153">
        <v>1582.53</v>
      </c>
      <c r="D188" t="s">
        <v>822</v>
      </c>
      <c r="E188" t="s">
        <v>882</v>
      </c>
      <c r="K188" s="77">
        <f>VLOOKUP(A188,расчет!$A$4:$AX$257,50,0)</f>
        <v>2199.4680392904797</v>
      </c>
      <c r="L188" s="147">
        <f t="shared" si="2"/>
        <v>616.93803929047976</v>
      </c>
    </row>
    <row r="189" spans="1:12" x14ac:dyDescent="0.3">
      <c r="A189" s="148" t="s">
        <v>93</v>
      </c>
      <c r="B189" s="148" t="s">
        <v>94</v>
      </c>
      <c r="C189" s="153">
        <v>2258.4299999999998</v>
      </c>
      <c r="D189" t="s">
        <v>823</v>
      </c>
      <c r="E189" t="s">
        <v>882</v>
      </c>
      <c r="K189" s="77">
        <f>VLOOKUP(A189,расчет!$A$4:$AX$257,50,0)</f>
        <v>3467.4402513971841</v>
      </c>
      <c r="L189" s="147">
        <f t="shared" si="2"/>
        <v>1209.0102513971842</v>
      </c>
    </row>
    <row r="190" spans="1:12" x14ac:dyDescent="0.3">
      <c r="A190" s="148" t="s">
        <v>95</v>
      </c>
      <c r="B190" s="148" t="s">
        <v>96</v>
      </c>
      <c r="C190" s="153">
        <v>1008.97</v>
      </c>
      <c r="D190" t="s">
        <v>824</v>
      </c>
      <c r="E190" t="s">
        <v>882</v>
      </c>
      <c r="K190" s="77">
        <f>VLOOKUP(A190,расчет!$A$4:$AX$257,50,0)</f>
        <v>1402.306342510597</v>
      </c>
      <c r="L190" s="147">
        <f t="shared" si="2"/>
        <v>393.33634251059698</v>
      </c>
    </row>
    <row r="191" spans="1:12" x14ac:dyDescent="0.3">
      <c r="A191" s="148" t="s">
        <v>97</v>
      </c>
      <c r="B191" s="148" t="s">
        <v>98</v>
      </c>
      <c r="C191" s="153">
        <v>1549.04</v>
      </c>
      <c r="D191" t="s">
        <v>825</v>
      </c>
      <c r="E191" t="s">
        <v>882</v>
      </c>
      <c r="K191" s="77">
        <f>VLOOKUP(A191,расчет!$A$4:$AX$257,50,0)</f>
        <v>2152.918451157348</v>
      </c>
      <c r="L191" s="147">
        <f t="shared" si="2"/>
        <v>603.87845115734808</v>
      </c>
    </row>
    <row r="192" spans="1:12" x14ac:dyDescent="0.3">
      <c r="A192" s="148" t="s">
        <v>99</v>
      </c>
      <c r="B192" s="148" t="s">
        <v>100</v>
      </c>
      <c r="C192" s="153">
        <v>2237.5</v>
      </c>
      <c r="D192" t="s">
        <v>826</v>
      </c>
      <c r="E192" t="s">
        <v>882</v>
      </c>
      <c r="K192" s="77">
        <f>VLOOKUP(A192,расчет!$A$4:$AX$257,50,0)</f>
        <v>3623.0615537806934</v>
      </c>
      <c r="L192" s="147">
        <f t="shared" si="2"/>
        <v>1385.5615537806934</v>
      </c>
    </row>
    <row r="193" spans="1:12" x14ac:dyDescent="0.3">
      <c r="A193" s="148" t="s">
        <v>101</v>
      </c>
      <c r="B193" s="148" t="s">
        <v>102</v>
      </c>
      <c r="C193" s="153">
        <v>2005.37</v>
      </c>
      <c r="D193" t="s">
        <v>827</v>
      </c>
      <c r="E193" t="s">
        <v>882</v>
      </c>
      <c r="K193" s="77">
        <f>VLOOKUP(A193,расчет!$A$4:$AX$257,50,0)</f>
        <v>2969.2757082204421</v>
      </c>
      <c r="L193" s="147">
        <f t="shared" si="2"/>
        <v>963.90570822044219</v>
      </c>
    </row>
    <row r="194" spans="1:12" x14ac:dyDescent="0.3">
      <c r="A194" s="148" t="s">
        <v>103</v>
      </c>
      <c r="B194" s="148" t="s">
        <v>104</v>
      </c>
      <c r="C194" s="153">
        <v>1584.62</v>
      </c>
      <c r="D194" t="s">
        <v>828</v>
      </c>
      <c r="E194" t="s">
        <v>882</v>
      </c>
      <c r="K194" s="77">
        <f>VLOOKUP(A194,расчет!$A$4:$AX$257,50,0)</f>
        <v>2202.3773885488008</v>
      </c>
      <c r="L194" s="147">
        <f t="shared" ref="L194:L244" si="3">K194-C194</f>
        <v>617.75738854880092</v>
      </c>
    </row>
    <row r="195" spans="1:12" x14ac:dyDescent="0.3">
      <c r="A195" s="148" t="s">
        <v>105</v>
      </c>
      <c r="B195" s="148" t="s">
        <v>106</v>
      </c>
      <c r="C195" s="153">
        <v>2030.49</v>
      </c>
      <c r="D195" t="s">
        <v>829</v>
      </c>
      <c r="E195" t="s">
        <v>882</v>
      </c>
      <c r="K195" s="77">
        <f>VLOOKUP(A195,расчет!$A$4:$AX$257,50,0)</f>
        <v>2822.0687805711191</v>
      </c>
      <c r="L195" s="147">
        <f t="shared" si="3"/>
        <v>791.57878057111907</v>
      </c>
    </row>
    <row r="196" spans="1:12" x14ac:dyDescent="0.3">
      <c r="A196" s="148" t="s">
        <v>107</v>
      </c>
      <c r="B196" s="148" t="s">
        <v>108</v>
      </c>
      <c r="C196" s="153">
        <v>1006.87</v>
      </c>
      <c r="D196" t="s">
        <v>830</v>
      </c>
      <c r="E196" t="s">
        <v>882</v>
      </c>
      <c r="K196" s="77">
        <f>VLOOKUP(A196,расчет!$A$4:$AX$257,50,0)</f>
        <v>1399.3969932522764</v>
      </c>
      <c r="L196" s="147">
        <f t="shared" si="3"/>
        <v>392.52699325227638</v>
      </c>
    </row>
    <row r="197" spans="1:12" x14ac:dyDescent="0.3">
      <c r="A197" s="148" t="s">
        <v>109</v>
      </c>
      <c r="B197" s="148" t="s">
        <v>110</v>
      </c>
      <c r="C197" s="153">
        <v>2065.38</v>
      </c>
      <c r="D197" t="s">
        <v>831</v>
      </c>
      <c r="E197" t="s">
        <v>882</v>
      </c>
      <c r="K197" s="77">
        <f>VLOOKUP(A197,расчет!$A$4:$AX$257,50,0)</f>
        <v>2546.4370638926621</v>
      </c>
      <c r="L197" s="147">
        <f t="shared" si="3"/>
        <v>481.05706389266197</v>
      </c>
    </row>
    <row r="198" spans="1:12" x14ac:dyDescent="0.3">
      <c r="A198" s="148" t="s">
        <v>111</v>
      </c>
      <c r="B198" s="148" t="s">
        <v>112</v>
      </c>
      <c r="C198" s="153">
        <v>2030.49</v>
      </c>
      <c r="D198" t="s">
        <v>832</v>
      </c>
      <c r="E198" t="s">
        <v>882</v>
      </c>
      <c r="K198" s="77">
        <f>VLOOKUP(A198,расчет!$A$4:$AX$257,50,0)</f>
        <v>2822.0687805711191</v>
      </c>
      <c r="L198" s="147">
        <f t="shared" si="3"/>
        <v>791.57878057111907</v>
      </c>
    </row>
    <row r="199" spans="1:12" x14ac:dyDescent="0.3">
      <c r="A199" s="148" t="s">
        <v>113</v>
      </c>
      <c r="B199" s="148" t="s">
        <v>114</v>
      </c>
      <c r="C199" s="153">
        <v>2013.75</v>
      </c>
      <c r="D199" t="s">
        <v>833</v>
      </c>
      <c r="E199" t="s">
        <v>882</v>
      </c>
      <c r="K199" s="77">
        <f>VLOOKUP(A199,расчет!$A$4:$AX$257,50,0)</f>
        <v>2798.7939865045528</v>
      </c>
      <c r="L199" s="147">
        <f t="shared" si="3"/>
        <v>785.04398650455278</v>
      </c>
    </row>
    <row r="200" spans="1:12" x14ac:dyDescent="0.3">
      <c r="A200" s="148" t="s">
        <v>115</v>
      </c>
      <c r="B200" s="148" t="s">
        <v>116</v>
      </c>
      <c r="C200" s="149">
        <v>922.21</v>
      </c>
      <c r="D200" t="s">
        <v>834</v>
      </c>
      <c r="E200" t="s">
        <v>882</v>
      </c>
      <c r="K200" s="77">
        <f>VLOOKUP(A200,расчет!$A$4:$AX$257,50,0)</f>
        <v>1009.4758286780819</v>
      </c>
      <c r="L200" s="147">
        <f t="shared" si="3"/>
        <v>87.265828678081903</v>
      </c>
    </row>
    <row r="201" spans="1:12" x14ac:dyDescent="0.3">
      <c r="A201" s="148" t="s">
        <v>117</v>
      </c>
      <c r="B201" s="148" t="s">
        <v>118</v>
      </c>
      <c r="C201" s="153">
        <v>1895.59</v>
      </c>
      <c r="D201" t="s">
        <v>835</v>
      </c>
      <c r="E201" t="s">
        <v>882</v>
      </c>
      <c r="K201" s="77">
        <f>VLOOKUP(A201,расчет!$A$4:$AX$257,50,0)</f>
        <v>3241.0339276446475</v>
      </c>
      <c r="L201" s="147">
        <f t="shared" si="3"/>
        <v>1345.4439276446476</v>
      </c>
    </row>
    <row r="202" spans="1:12" x14ac:dyDescent="0.3">
      <c r="A202" s="148" t="s">
        <v>119</v>
      </c>
      <c r="B202" s="148" t="s">
        <v>120</v>
      </c>
      <c r="C202" s="153">
        <v>2068.17</v>
      </c>
      <c r="D202" t="s">
        <v>836</v>
      </c>
      <c r="E202" t="s">
        <v>882</v>
      </c>
      <c r="K202" s="77">
        <f>VLOOKUP(A202,расчет!$A$4:$AX$257,50,0)</f>
        <v>2874.437067220892</v>
      </c>
      <c r="L202" s="147">
        <f t="shared" si="3"/>
        <v>806.26706722089193</v>
      </c>
    </row>
    <row r="203" spans="1:12" x14ac:dyDescent="0.3">
      <c r="A203" s="148" t="s">
        <v>121</v>
      </c>
      <c r="B203" s="148" t="s">
        <v>122</v>
      </c>
      <c r="C203" s="153">
        <v>1011.06</v>
      </c>
      <c r="D203" t="s">
        <v>837</v>
      </c>
      <c r="E203" t="s">
        <v>882</v>
      </c>
      <c r="K203" s="77">
        <f>VLOOKUP(A203,расчет!$A$4:$AX$257,50,0)</f>
        <v>1405.2156917689176</v>
      </c>
      <c r="L203" s="147">
        <f t="shared" si="3"/>
        <v>394.15569176891768</v>
      </c>
    </row>
    <row r="204" spans="1:12" x14ac:dyDescent="0.3">
      <c r="A204" s="148" t="s">
        <v>123</v>
      </c>
      <c r="B204" s="148" t="s">
        <v>124</v>
      </c>
      <c r="C204" s="153">
        <v>1546.94</v>
      </c>
      <c r="D204" t="s">
        <v>838</v>
      </c>
      <c r="E204" t="s">
        <v>882</v>
      </c>
      <c r="K204" s="77">
        <f>VLOOKUP(A204,расчет!$A$4:$AX$257,50,0)</f>
        <v>2150.0091018990274</v>
      </c>
      <c r="L204" s="147">
        <f t="shared" si="3"/>
        <v>603.06910189902737</v>
      </c>
    </row>
    <row r="205" spans="1:12" x14ac:dyDescent="0.3">
      <c r="A205" s="148" t="s">
        <v>125</v>
      </c>
      <c r="B205" s="148" t="s">
        <v>126</v>
      </c>
      <c r="C205" s="153">
        <v>1566.25</v>
      </c>
      <c r="D205" t="s">
        <v>839</v>
      </c>
      <c r="E205" t="s">
        <v>882</v>
      </c>
      <c r="K205" s="77">
        <f>VLOOKUP(A205,расчет!$A$4:$AX$257,50,0)</f>
        <v>1522.2974187997675</v>
      </c>
      <c r="L205" s="147">
        <f t="shared" si="3"/>
        <v>-43.952581200232544</v>
      </c>
    </row>
    <row r="206" spans="1:12" x14ac:dyDescent="0.3">
      <c r="A206" s="148" t="s">
        <v>127</v>
      </c>
      <c r="B206" s="148" t="s">
        <v>128</v>
      </c>
      <c r="C206" s="153">
        <v>1165.27</v>
      </c>
      <c r="D206" t="s">
        <v>840</v>
      </c>
      <c r="E206" t="s">
        <v>882</v>
      </c>
      <c r="K206" s="77">
        <f>VLOOKUP(A206,расчет!$A$4:$AX$257,50,0)</f>
        <v>1262.0148626739785</v>
      </c>
      <c r="L206" s="147">
        <f t="shared" si="3"/>
        <v>96.74486267397856</v>
      </c>
    </row>
    <row r="207" spans="1:12" x14ac:dyDescent="0.3">
      <c r="A207" s="148" t="s">
        <v>129</v>
      </c>
      <c r="B207" s="148" t="s">
        <v>130</v>
      </c>
      <c r="C207" s="153">
        <v>1516.47</v>
      </c>
      <c r="D207" t="s">
        <v>841</v>
      </c>
      <c r="E207" t="s">
        <v>882</v>
      </c>
      <c r="K207" s="77">
        <f>VLOOKUP(A207,расчет!$A$4:$AX$257,50,0)</f>
        <v>1612.193336817023</v>
      </c>
      <c r="L207" s="147">
        <f t="shared" si="3"/>
        <v>95.723336817022982</v>
      </c>
    </row>
    <row r="208" spans="1:12" x14ac:dyDescent="0.3">
      <c r="A208" s="148" t="s">
        <v>131</v>
      </c>
      <c r="B208" s="148" t="s">
        <v>132</v>
      </c>
      <c r="C208" s="153">
        <v>1838.38</v>
      </c>
      <c r="D208" t="s">
        <v>842</v>
      </c>
      <c r="E208" t="s">
        <v>882</v>
      </c>
      <c r="K208" s="77">
        <f>VLOOKUP(A208,расчет!$A$4:$AX$257,50,0)</f>
        <v>2563.0894510109765</v>
      </c>
      <c r="L208" s="147">
        <f t="shared" si="3"/>
        <v>724.70945101097641</v>
      </c>
    </row>
    <row r="209" spans="1:12" x14ac:dyDescent="0.3">
      <c r="A209" s="148" t="s">
        <v>133</v>
      </c>
      <c r="B209" s="148" t="s">
        <v>134</v>
      </c>
      <c r="C209" s="153">
        <v>1008.97</v>
      </c>
      <c r="D209" t="s">
        <v>843</v>
      </c>
      <c r="E209" t="s">
        <v>882</v>
      </c>
      <c r="K209" s="77">
        <f>VLOOKUP(A209,расчет!$A$4:$AX$257,50,0)</f>
        <v>1402.306342510597</v>
      </c>
      <c r="L209" s="147">
        <f t="shared" si="3"/>
        <v>393.33634251059698</v>
      </c>
    </row>
    <row r="210" spans="1:12" x14ac:dyDescent="0.3">
      <c r="A210" s="148" t="s">
        <v>135</v>
      </c>
      <c r="B210" s="148" t="s">
        <v>136</v>
      </c>
      <c r="C210" s="153">
        <v>1011.06</v>
      </c>
      <c r="D210" t="s">
        <v>844</v>
      </c>
      <c r="E210" t="s">
        <v>882</v>
      </c>
      <c r="K210" s="77">
        <f>VLOOKUP(A210,расчет!$A$4:$AX$257,50,0)</f>
        <v>1113.7949226025539</v>
      </c>
      <c r="L210" s="147">
        <f t="shared" si="3"/>
        <v>102.73492260255398</v>
      </c>
    </row>
    <row r="211" spans="1:12" x14ac:dyDescent="0.3">
      <c r="A211" s="148" t="s">
        <v>137</v>
      </c>
      <c r="B211" s="148" t="s">
        <v>138</v>
      </c>
      <c r="C211" s="153">
        <v>1546.94</v>
      </c>
      <c r="D211" t="s">
        <v>845</v>
      </c>
      <c r="E211" t="s">
        <v>882</v>
      </c>
      <c r="K211" s="77">
        <f>VLOOKUP(A211,расчет!$A$4:$AX$257,50,0)</f>
        <v>1702.3993718486774</v>
      </c>
      <c r="L211" s="147">
        <f t="shared" si="3"/>
        <v>155.45937184867739</v>
      </c>
    </row>
    <row r="212" spans="1:12" x14ac:dyDescent="0.3">
      <c r="A212" s="148" t="s">
        <v>139</v>
      </c>
      <c r="B212" s="148" t="s">
        <v>140</v>
      </c>
      <c r="C212" s="153">
        <v>2230.52</v>
      </c>
      <c r="D212" t="s">
        <v>846</v>
      </c>
      <c r="E212" t="s">
        <v>882</v>
      </c>
      <c r="K212" s="77">
        <f>VLOOKUP(A212,расчет!$A$4:$AX$257,50,0)</f>
        <v>2433.201169928047</v>
      </c>
      <c r="L212" s="147">
        <f t="shared" si="3"/>
        <v>202.68116992804698</v>
      </c>
    </row>
    <row r="213" spans="1:12" x14ac:dyDescent="0.3">
      <c r="A213" s="148" t="s">
        <v>141</v>
      </c>
      <c r="B213" s="148" t="s">
        <v>142</v>
      </c>
      <c r="C213" s="153">
        <v>1752.09</v>
      </c>
      <c r="D213" t="s">
        <v>847</v>
      </c>
      <c r="E213" t="s">
        <v>882</v>
      </c>
      <c r="K213" s="77">
        <f>VLOOKUP(A213,расчет!$A$4:$AX$257,50,0)</f>
        <v>1615.3214166567138</v>
      </c>
      <c r="L213" s="147">
        <f t="shared" si="3"/>
        <v>-136.76858334328608</v>
      </c>
    </row>
    <row r="214" spans="1:12" x14ac:dyDescent="0.3">
      <c r="A214" s="148" t="s">
        <v>143</v>
      </c>
      <c r="B214" s="148" t="s">
        <v>144</v>
      </c>
      <c r="C214" s="153">
        <v>1706.03</v>
      </c>
      <c r="D214" t="s">
        <v>848</v>
      </c>
      <c r="E214" t="s">
        <v>882</v>
      </c>
      <c r="K214" s="77">
        <f>VLOOKUP(A214,расчет!$A$4:$AX$257,50,0)</f>
        <v>2371.1196455314039</v>
      </c>
      <c r="L214" s="147">
        <f t="shared" si="3"/>
        <v>665.0896455314039</v>
      </c>
    </row>
    <row r="215" spans="1:12" x14ac:dyDescent="0.3">
      <c r="A215" s="148" t="s">
        <v>145</v>
      </c>
      <c r="B215" s="148" t="s">
        <v>146</v>
      </c>
      <c r="C215" s="153">
        <v>2068.17</v>
      </c>
      <c r="D215" t="s">
        <v>849</v>
      </c>
      <c r="E215" t="s">
        <v>882</v>
      </c>
      <c r="K215" s="77">
        <f>VLOOKUP(A215,расчет!$A$4:$AX$257,50,0)</f>
        <v>2874.437067220892</v>
      </c>
      <c r="L215" s="147">
        <f t="shared" si="3"/>
        <v>806.26706722089193</v>
      </c>
    </row>
    <row r="216" spans="1:12" x14ac:dyDescent="0.3">
      <c r="A216" s="148" t="s">
        <v>147</v>
      </c>
      <c r="B216" s="148" t="s">
        <v>148</v>
      </c>
      <c r="C216" s="153">
        <v>1006.87</v>
      </c>
      <c r="D216" t="s">
        <v>850</v>
      </c>
      <c r="E216" t="s">
        <v>882</v>
      </c>
      <c r="K216" s="77">
        <f>VLOOKUP(A216,расчет!$A$4:$AX$257,50,0)</f>
        <v>1399.3969932522764</v>
      </c>
      <c r="L216" s="147">
        <f t="shared" si="3"/>
        <v>392.52699325227638</v>
      </c>
    </row>
    <row r="217" spans="1:12" x14ac:dyDescent="0.3">
      <c r="A217" s="148" t="s">
        <v>149</v>
      </c>
      <c r="B217" s="148" t="s">
        <v>150</v>
      </c>
      <c r="C217" s="153">
        <v>1549.04</v>
      </c>
      <c r="D217" t="s">
        <v>851</v>
      </c>
      <c r="E217" t="s">
        <v>882</v>
      </c>
      <c r="K217" s="77">
        <f>VLOOKUP(A217,расчет!$A$4:$AX$257,50,0)</f>
        <v>2152.918451157348</v>
      </c>
      <c r="L217" s="147">
        <f t="shared" si="3"/>
        <v>603.87845115734808</v>
      </c>
    </row>
    <row r="218" spans="1:12" x14ac:dyDescent="0.3">
      <c r="A218" s="148" t="s">
        <v>151</v>
      </c>
      <c r="B218" s="148" t="s">
        <v>152</v>
      </c>
      <c r="C218" s="153">
        <v>1786.28</v>
      </c>
      <c r="D218" t="s">
        <v>852</v>
      </c>
      <c r="E218" t="s">
        <v>882</v>
      </c>
      <c r="K218" s="77">
        <f>VLOOKUP(A218,расчет!$A$4:$AX$257,50,0)</f>
        <v>2792.9752879879115</v>
      </c>
      <c r="L218" s="147">
        <f t="shared" si="3"/>
        <v>1006.6952879879116</v>
      </c>
    </row>
    <row r="219" spans="1:12" x14ac:dyDescent="0.3">
      <c r="A219" s="148" t="s">
        <v>153</v>
      </c>
      <c r="B219" s="148" t="s">
        <v>154</v>
      </c>
      <c r="C219" s="153">
        <v>1754.18</v>
      </c>
      <c r="D219" t="s">
        <v>853</v>
      </c>
      <c r="E219" t="s">
        <v>882</v>
      </c>
      <c r="K219" s="77">
        <f>VLOOKUP(A219,расчет!$A$4:$AX$257,50,0)</f>
        <v>2438.0346784727808</v>
      </c>
      <c r="L219" s="147">
        <f t="shared" si="3"/>
        <v>683.85467847278073</v>
      </c>
    </row>
    <row r="220" spans="1:12" x14ac:dyDescent="0.3">
      <c r="A220" s="148" t="s">
        <v>155</v>
      </c>
      <c r="B220" s="148" t="s">
        <v>156</v>
      </c>
      <c r="C220" s="153">
        <v>1542.76</v>
      </c>
      <c r="D220" t="s">
        <v>854</v>
      </c>
      <c r="E220" t="s">
        <v>882</v>
      </c>
      <c r="K220" s="77">
        <f>VLOOKUP(A220,расчет!$A$4:$AX$257,50,0)</f>
        <v>2144.1904033823857</v>
      </c>
      <c r="L220" s="147">
        <f t="shared" si="3"/>
        <v>601.43040338238575</v>
      </c>
    </row>
    <row r="221" spans="1:12" x14ac:dyDescent="0.3">
      <c r="A221" s="148" t="s">
        <v>157</v>
      </c>
      <c r="B221" s="148" t="s">
        <v>158</v>
      </c>
      <c r="C221" s="149">
        <v>759.17</v>
      </c>
      <c r="D221" t="s">
        <v>855</v>
      </c>
      <c r="E221" t="s">
        <v>882</v>
      </c>
      <c r="K221" s="77">
        <f>VLOOKUP(A221,расчет!$A$4:$AX$257,50,0)</f>
        <v>2374.028994789724</v>
      </c>
      <c r="L221" s="147">
        <f t="shared" si="3"/>
        <v>1614.858994789724</v>
      </c>
    </row>
    <row r="222" spans="1:12" x14ac:dyDescent="0.3">
      <c r="A222" s="148" t="s">
        <v>159</v>
      </c>
      <c r="B222" s="148" t="s">
        <v>160</v>
      </c>
      <c r="C222" s="153">
        <v>2063.9899999999998</v>
      </c>
      <c r="D222" t="s">
        <v>856</v>
      </c>
      <c r="E222" t="s">
        <v>882</v>
      </c>
      <c r="K222" s="77">
        <f>VLOOKUP(A222,расчет!$A$4:$AX$257,50,0)</f>
        <v>2868.6183687042503</v>
      </c>
      <c r="L222" s="147">
        <f t="shared" si="3"/>
        <v>804.62836870425053</v>
      </c>
    </row>
    <row r="223" spans="1:12" x14ac:dyDescent="0.3">
      <c r="A223" s="148" t="s">
        <v>161</v>
      </c>
      <c r="B223" s="148" t="s">
        <v>162</v>
      </c>
      <c r="C223" s="153">
        <v>1011.06</v>
      </c>
      <c r="D223" t="s">
        <v>857</v>
      </c>
      <c r="E223" t="s">
        <v>882</v>
      </c>
      <c r="K223" s="77">
        <f>VLOOKUP(A223,расчет!$A$4:$AX$257,50,0)</f>
        <v>1405.2156917689176</v>
      </c>
      <c r="L223" s="147">
        <f t="shared" si="3"/>
        <v>394.15569176891768</v>
      </c>
    </row>
    <row r="224" spans="1:12" x14ac:dyDescent="0.3">
      <c r="A224" s="148" t="s">
        <v>163</v>
      </c>
      <c r="B224" s="148" t="s">
        <v>164</v>
      </c>
      <c r="C224" s="153">
        <v>1546.94</v>
      </c>
      <c r="D224" t="s">
        <v>858</v>
      </c>
      <c r="E224" t="s">
        <v>882</v>
      </c>
      <c r="K224" s="77">
        <f>VLOOKUP(A224,расчет!$A$4:$AX$257,50,0)</f>
        <v>2150.0091018990274</v>
      </c>
      <c r="L224" s="147">
        <f t="shared" si="3"/>
        <v>603.06910189902737</v>
      </c>
    </row>
    <row r="225" spans="1:12" x14ac:dyDescent="0.3">
      <c r="A225" s="148" t="s">
        <v>165</v>
      </c>
      <c r="B225" s="148" t="s">
        <v>166</v>
      </c>
      <c r="C225" s="153">
        <v>2009.56</v>
      </c>
      <c r="D225" t="s">
        <v>859</v>
      </c>
      <c r="E225" t="s">
        <v>882</v>
      </c>
      <c r="K225" s="77">
        <f>VLOOKUP(A225,расчет!$A$4:$AX$257,50,0)</f>
        <v>2792.9752879879115</v>
      </c>
      <c r="L225" s="147">
        <f t="shared" si="3"/>
        <v>783.4152879879116</v>
      </c>
    </row>
    <row r="226" spans="1:12" x14ac:dyDescent="0.3">
      <c r="A226" s="148" t="s">
        <v>167</v>
      </c>
      <c r="B226" s="148" t="s">
        <v>168</v>
      </c>
      <c r="C226" s="153">
        <v>1555.55</v>
      </c>
      <c r="D226" t="s">
        <v>860</v>
      </c>
      <c r="E226" t="s">
        <v>882</v>
      </c>
      <c r="K226" s="77">
        <f>VLOOKUP(A226,расчет!$A$4:$AX$257,50,0)</f>
        <v>2432.2159799561396</v>
      </c>
      <c r="L226" s="147">
        <f t="shared" si="3"/>
        <v>876.66597995613961</v>
      </c>
    </row>
    <row r="227" spans="1:12" x14ac:dyDescent="0.3">
      <c r="A227" s="148" t="s">
        <v>169</v>
      </c>
      <c r="B227" s="148" t="s">
        <v>170</v>
      </c>
      <c r="C227" s="153">
        <v>1703.94</v>
      </c>
      <c r="D227" t="s">
        <v>861</v>
      </c>
      <c r="E227" t="s">
        <v>882</v>
      </c>
      <c r="K227" s="77">
        <f>VLOOKUP(A227,расчет!$A$4:$AX$257,50,0)</f>
        <v>2368.2102962730828</v>
      </c>
      <c r="L227" s="147">
        <f t="shared" si="3"/>
        <v>664.27029627308275</v>
      </c>
    </row>
    <row r="228" spans="1:12" x14ac:dyDescent="0.3">
      <c r="A228" s="148" t="s">
        <v>171</v>
      </c>
      <c r="B228" s="148" t="s">
        <v>172</v>
      </c>
      <c r="C228" s="153">
        <v>2061.89</v>
      </c>
      <c r="D228" t="s">
        <v>862</v>
      </c>
      <c r="E228" t="s">
        <v>882</v>
      </c>
      <c r="K228" s="77">
        <f>VLOOKUP(A228,расчет!$A$4:$AX$257,50,0)</f>
        <v>2865.7090194459297</v>
      </c>
      <c r="L228" s="147">
        <f t="shared" si="3"/>
        <v>803.81901944592983</v>
      </c>
    </row>
    <row r="229" spans="1:12" x14ac:dyDescent="0.3">
      <c r="A229" s="148" t="s">
        <v>173</v>
      </c>
      <c r="B229" s="148" t="s">
        <v>174</v>
      </c>
      <c r="C229" s="149">
        <v>449.36</v>
      </c>
      <c r="D229" t="s">
        <v>863</v>
      </c>
      <c r="E229" t="s">
        <v>882</v>
      </c>
      <c r="K229" s="77">
        <f>VLOOKUP(A229,расчет!$A$4:$AX$257,50,0)</f>
        <v>59.010583244989348</v>
      </c>
      <c r="L229" s="147">
        <f t="shared" si="3"/>
        <v>-390.34941675501068</v>
      </c>
    </row>
    <row r="230" spans="1:12" x14ac:dyDescent="0.3">
      <c r="A230" s="148" t="s">
        <v>175</v>
      </c>
      <c r="B230" s="148" t="s">
        <v>176</v>
      </c>
      <c r="C230" s="153">
        <v>1553.22</v>
      </c>
      <c r="D230" t="s">
        <v>864</v>
      </c>
      <c r="E230" t="s">
        <v>882</v>
      </c>
      <c r="K230" s="77">
        <f>VLOOKUP(A230,расчет!$A$4:$AX$257,50,0)</f>
        <v>2158.7371496739897</v>
      </c>
      <c r="L230" s="147">
        <f t="shared" si="3"/>
        <v>605.51714967398971</v>
      </c>
    </row>
    <row r="231" spans="1:12" x14ac:dyDescent="0.3">
      <c r="A231" s="148" t="s">
        <v>177</v>
      </c>
      <c r="B231" s="148" t="s">
        <v>178</v>
      </c>
      <c r="C231" s="153">
        <v>2878.51</v>
      </c>
      <c r="D231" t="s">
        <v>865</v>
      </c>
      <c r="E231" t="s">
        <v>882</v>
      </c>
      <c r="K231" s="77">
        <f>VLOOKUP(A231,расчет!$A$4:$AX$257,50,0)</f>
        <v>3815.5397647272671</v>
      </c>
      <c r="L231" s="147">
        <f t="shared" si="3"/>
        <v>937.02976472726687</v>
      </c>
    </row>
    <row r="232" spans="1:12" x14ac:dyDescent="0.3">
      <c r="A232" s="148" t="s">
        <v>179</v>
      </c>
      <c r="B232" s="148" t="s">
        <v>180</v>
      </c>
      <c r="C232" s="153">
        <v>3119.47</v>
      </c>
      <c r="D232" t="s">
        <v>866</v>
      </c>
      <c r="E232" t="s">
        <v>882</v>
      </c>
      <c r="K232" s="77">
        <f>VLOOKUP(A232,расчет!$A$4:$AX$257,50,0)</f>
        <v>4099.7791236921566</v>
      </c>
      <c r="L232" s="147">
        <f t="shared" si="3"/>
        <v>980.30912369215685</v>
      </c>
    </row>
    <row r="233" spans="1:12" x14ac:dyDescent="0.3">
      <c r="A233" s="148" t="s">
        <v>182</v>
      </c>
      <c r="B233" s="148" t="s">
        <v>183</v>
      </c>
      <c r="C233" s="153">
        <v>5249.05</v>
      </c>
      <c r="D233" t="s">
        <v>867</v>
      </c>
      <c r="E233" t="s">
        <v>882</v>
      </c>
      <c r="K233" s="77">
        <f>VLOOKUP(A233,расчет!$A$4:$AX$257,50,0)</f>
        <v>4263.3248180329747</v>
      </c>
      <c r="L233" s="147">
        <f t="shared" si="3"/>
        <v>-985.72518196702549</v>
      </c>
    </row>
    <row r="234" spans="1:12" x14ac:dyDescent="0.3">
      <c r="A234" s="148" t="s">
        <v>185</v>
      </c>
      <c r="B234" s="148" t="s">
        <v>186</v>
      </c>
      <c r="C234" s="153">
        <v>2068.17</v>
      </c>
      <c r="D234" t="s">
        <v>868</v>
      </c>
      <c r="E234" t="s">
        <v>882</v>
      </c>
      <c r="K234" s="77">
        <f>VLOOKUP(A234,расчет!$A$4:$AX$257,50,0)</f>
        <v>2874.437067220892</v>
      </c>
      <c r="L234" s="147">
        <f t="shared" si="3"/>
        <v>806.26706722089193</v>
      </c>
    </row>
    <row r="235" spans="1:12" x14ac:dyDescent="0.3">
      <c r="A235" s="148" t="s">
        <v>187</v>
      </c>
      <c r="B235" s="148" t="s">
        <v>188</v>
      </c>
      <c r="C235" s="153">
        <v>1015.25</v>
      </c>
      <c r="D235" t="s">
        <v>869</v>
      </c>
      <c r="E235" t="s">
        <v>882</v>
      </c>
      <c r="K235" s="77">
        <f>VLOOKUP(A235,расчет!$A$4:$AX$257,50,0)</f>
        <v>1411.0343902855595</v>
      </c>
      <c r="L235" s="147">
        <f t="shared" si="3"/>
        <v>395.78439028555954</v>
      </c>
    </row>
    <row r="236" spans="1:12" x14ac:dyDescent="0.3">
      <c r="A236" s="148" t="s">
        <v>189</v>
      </c>
      <c r="B236" s="148" t="s">
        <v>190</v>
      </c>
      <c r="C236" s="153">
        <v>1549.04</v>
      </c>
      <c r="D236" t="s">
        <v>870</v>
      </c>
      <c r="E236" t="s">
        <v>882</v>
      </c>
      <c r="K236" s="77">
        <f>VLOOKUP(A236,расчет!$A$4:$AX$257,50,0)</f>
        <v>2152.918451157348</v>
      </c>
      <c r="L236" s="147">
        <f t="shared" si="3"/>
        <v>603.87845115734808</v>
      </c>
    </row>
    <row r="237" spans="1:12" x14ac:dyDescent="0.3">
      <c r="A237" s="148" t="s">
        <v>191</v>
      </c>
      <c r="B237" s="148" t="s">
        <v>192</v>
      </c>
      <c r="C237" s="153">
        <v>4449.18</v>
      </c>
      <c r="D237" t="s">
        <v>871</v>
      </c>
      <c r="E237" t="s">
        <v>882</v>
      </c>
      <c r="K237" s="77">
        <f>VLOOKUP(A237,расчет!$A$4:$AX$257,50,0)</f>
        <v>6520.4778930760895</v>
      </c>
      <c r="L237" s="147">
        <f t="shared" si="3"/>
        <v>2071.2978930760892</v>
      </c>
    </row>
    <row r="238" spans="1:12" x14ac:dyDescent="0.3">
      <c r="A238" s="148" t="s">
        <v>193</v>
      </c>
      <c r="B238" s="148" t="s">
        <v>194</v>
      </c>
      <c r="C238" s="153">
        <v>2344.4899999999998</v>
      </c>
      <c r="D238" t="s">
        <v>872</v>
      </c>
      <c r="E238" t="s">
        <v>882</v>
      </c>
      <c r="K238" s="77">
        <f>VLOOKUP(A238,расчет!$A$4:$AX$257,50,0)</f>
        <v>1504.804857759686</v>
      </c>
      <c r="L238" s="147">
        <f t="shared" si="3"/>
        <v>-839.68514224031378</v>
      </c>
    </row>
    <row r="239" spans="1:12" x14ac:dyDescent="0.3">
      <c r="A239" s="148" t="s">
        <v>195</v>
      </c>
      <c r="B239" s="148" t="s">
        <v>196</v>
      </c>
      <c r="C239" s="153">
        <v>3918.64</v>
      </c>
      <c r="D239" t="s">
        <v>873</v>
      </c>
      <c r="E239" t="s">
        <v>882</v>
      </c>
      <c r="K239" s="77">
        <f>VLOOKUP(A239,расчет!$A$4:$AX$257,50,0)</f>
        <v>6110.6507477928853</v>
      </c>
      <c r="L239" s="147">
        <f t="shared" si="3"/>
        <v>2192.0107477928855</v>
      </c>
    </row>
    <row r="240" spans="1:12" x14ac:dyDescent="0.3">
      <c r="A240" s="148" t="s">
        <v>197</v>
      </c>
      <c r="B240" s="148" t="s">
        <v>198</v>
      </c>
      <c r="C240" s="153">
        <v>1019.43</v>
      </c>
      <c r="D240" t="s">
        <v>874</v>
      </c>
      <c r="E240" t="s">
        <v>882</v>
      </c>
      <c r="K240" s="77">
        <f>VLOOKUP(A240,расчет!$A$4:$AX$257,50,0)</f>
        <v>1241.0690528574426</v>
      </c>
      <c r="L240" s="147">
        <f t="shared" si="3"/>
        <v>221.63905285744261</v>
      </c>
    </row>
    <row r="241" spans="1:12" x14ac:dyDescent="0.3">
      <c r="A241" s="148" t="s">
        <v>199</v>
      </c>
      <c r="B241" s="148" t="s">
        <v>200</v>
      </c>
      <c r="C241" s="153">
        <v>2101.67</v>
      </c>
      <c r="D241" t="s">
        <v>875</v>
      </c>
      <c r="E241" t="s">
        <v>882</v>
      </c>
      <c r="K241" s="77">
        <f>VLOOKUP(A241,расчет!$A$4:$AX$257,50,0)</f>
        <v>2920.9866553540237</v>
      </c>
      <c r="L241" s="147">
        <f t="shared" si="3"/>
        <v>819.31665535402362</v>
      </c>
    </row>
    <row r="242" spans="1:12" x14ac:dyDescent="0.3">
      <c r="A242" s="148" t="s">
        <v>201</v>
      </c>
      <c r="B242" s="148" t="s">
        <v>202</v>
      </c>
      <c r="C242" s="153">
        <v>1966.76</v>
      </c>
      <c r="D242" t="s">
        <v>876</v>
      </c>
      <c r="E242" t="s">
        <v>882</v>
      </c>
      <c r="K242" s="77">
        <f>VLOOKUP(A242,расчет!$A$4:$AX$257,50,0)</f>
        <v>3044.7226614123897</v>
      </c>
      <c r="L242" s="147">
        <f t="shared" si="3"/>
        <v>1077.9626614123897</v>
      </c>
    </row>
    <row r="243" spans="1:12" x14ac:dyDescent="0.3">
      <c r="A243" s="148" t="s">
        <v>203</v>
      </c>
      <c r="B243" s="148" t="s">
        <v>204</v>
      </c>
      <c r="C243" s="153">
        <v>3159.24</v>
      </c>
      <c r="D243" t="s">
        <v>877</v>
      </c>
      <c r="E243" t="s">
        <v>882</v>
      </c>
      <c r="K243" s="77">
        <f>VLOOKUP(A243,расчет!$A$4:$AX$257,50,0)</f>
        <v>4591.457043288844</v>
      </c>
      <c r="L243" s="147">
        <f t="shared" si="3"/>
        <v>1432.2170432888443</v>
      </c>
    </row>
    <row r="244" spans="1:12" x14ac:dyDescent="0.3">
      <c r="A244" s="148" t="s">
        <v>205</v>
      </c>
      <c r="B244" s="148" t="s">
        <v>206</v>
      </c>
      <c r="C244" s="153">
        <v>2591.73</v>
      </c>
      <c r="D244" t="s">
        <v>878</v>
      </c>
      <c r="E244" t="s">
        <v>882</v>
      </c>
      <c r="K244" s="77">
        <f>VLOOKUP(A244,расчет!$A$4:$AX$257,50,0)</f>
        <v>4892.3042836022596</v>
      </c>
      <c r="L244" s="147">
        <f t="shared" si="3"/>
        <v>2300.5742836022596</v>
      </c>
    </row>
    <row r="245" spans="1:12" x14ac:dyDescent="0.3">
      <c r="C245" s="77">
        <f>SUM(C1:C244)</f>
        <v>170703.38</v>
      </c>
      <c r="L245" s="77">
        <f>SUM(L1:L244)</f>
        <v>39312.635806697625</v>
      </c>
    </row>
    <row r="248" spans="1:12" x14ac:dyDescent="0.3">
      <c r="H248" s="77">
        <f>C245+L245</f>
        <v>210016.01580669763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8"/>
  <sheetViews>
    <sheetView topLeftCell="A218" workbookViewId="0">
      <selection activeCell="D1" sqref="D1:D244"/>
    </sheetView>
  </sheetViews>
  <sheetFormatPr defaultRowHeight="14.4" x14ac:dyDescent="0.3"/>
  <cols>
    <col min="3" max="3" width="9.44140625" bestFit="1" customWidth="1"/>
    <col min="7" max="7" width="9.44140625" bestFit="1" customWidth="1"/>
    <col min="12" max="12" width="9.109375" bestFit="1" customWidth="1"/>
  </cols>
  <sheetData>
    <row r="1" spans="1:12" x14ac:dyDescent="0.3">
      <c r="A1" s="148" t="s">
        <v>208</v>
      </c>
      <c r="B1" s="148" t="s">
        <v>209</v>
      </c>
      <c r="C1" s="149">
        <v>123.74</v>
      </c>
      <c r="D1" t="s">
        <v>633</v>
      </c>
      <c r="E1" t="s">
        <v>883</v>
      </c>
      <c r="K1">
        <f>VLOOKUP(A1,расчет!$A$4:$AY$257,51,0)</f>
        <v>0</v>
      </c>
      <c r="L1" s="147">
        <f>K1-C1</f>
        <v>-123.74</v>
      </c>
    </row>
    <row r="2" spans="1:12" x14ac:dyDescent="0.3">
      <c r="A2" s="148" t="s">
        <v>210</v>
      </c>
      <c r="B2" s="148" t="s">
        <v>211</v>
      </c>
      <c r="C2" s="149">
        <v>123.74</v>
      </c>
      <c r="D2" t="s">
        <v>635</v>
      </c>
      <c r="E2" t="s">
        <v>883</v>
      </c>
      <c r="K2">
        <f>VLOOKUP(A2,расчет!$A$4:$AY$257,51,0)</f>
        <v>0</v>
      </c>
      <c r="L2" s="147">
        <f t="shared" ref="L2:L65" si="0">K2-C2</f>
        <v>-123.74</v>
      </c>
    </row>
    <row r="3" spans="1:12" x14ac:dyDescent="0.3">
      <c r="A3" s="148" t="s">
        <v>212</v>
      </c>
      <c r="B3" s="148" t="s">
        <v>213</v>
      </c>
      <c r="C3" s="149">
        <v>123.74</v>
      </c>
      <c r="D3" t="s">
        <v>636</v>
      </c>
      <c r="E3" t="s">
        <v>883</v>
      </c>
      <c r="K3">
        <f>VLOOKUP(A3,расчет!$A$4:$AY$257,51,0)</f>
        <v>0</v>
      </c>
      <c r="L3" s="147">
        <f t="shared" si="0"/>
        <v>-123.74</v>
      </c>
    </row>
    <row r="4" spans="1:12" x14ac:dyDescent="0.3">
      <c r="A4" s="148" t="s">
        <v>214</v>
      </c>
      <c r="B4" s="148" t="s">
        <v>215</v>
      </c>
      <c r="C4" s="149">
        <v>123.74</v>
      </c>
      <c r="D4" t="s">
        <v>637</v>
      </c>
      <c r="E4" t="s">
        <v>883</v>
      </c>
      <c r="K4">
        <f>VLOOKUP(A4,расчет!$A$4:$AY$257,51,0)</f>
        <v>0</v>
      </c>
      <c r="L4" s="147">
        <f t="shared" si="0"/>
        <v>-123.74</v>
      </c>
    </row>
    <row r="5" spans="1:12" x14ac:dyDescent="0.3">
      <c r="A5" s="148" t="s">
        <v>216</v>
      </c>
      <c r="B5" s="148" t="s">
        <v>217</v>
      </c>
      <c r="C5" s="149">
        <v>123.74</v>
      </c>
      <c r="D5" t="s">
        <v>638</v>
      </c>
      <c r="E5" t="s">
        <v>883</v>
      </c>
      <c r="K5">
        <f>VLOOKUP(A5,расчет!$A$4:$AY$257,51,0)</f>
        <v>0</v>
      </c>
      <c r="L5" s="147">
        <f t="shared" si="0"/>
        <v>-123.74</v>
      </c>
    </row>
    <row r="6" spans="1:12" x14ac:dyDescent="0.3">
      <c r="A6" s="148" t="s">
        <v>218</v>
      </c>
      <c r="B6" s="148" t="s">
        <v>219</v>
      </c>
      <c r="C6" s="149">
        <v>123.74</v>
      </c>
      <c r="D6" t="s">
        <v>639</v>
      </c>
      <c r="E6" t="s">
        <v>883</v>
      </c>
      <c r="K6">
        <f>VLOOKUP(A6,расчет!$A$4:$AY$257,51,0)</f>
        <v>0</v>
      </c>
      <c r="L6" s="147">
        <f t="shared" si="0"/>
        <v>-123.74</v>
      </c>
    </row>
    <row r="7" spans="1:12" x14ac:dyDescent="0.3">
      <c r="A7" s="148" t="s">
        <v>220</v>
      </c>
      <c r="B7" s="148" t="s">
        <v>221</v>
      </c>
      <c r="C7" s="149">
        <v>123.74</v>
      </c>
      <c r="D7" t="s">
        <v>640</v>
      </c>
      <c r="E7" t="s">
        <v>883</v>
      </c>
      <c r="K7">
        <f>VLOOKUP(A7,расчет!$A$4:$AY$257,51,0)</f>
        <v>0</v>
      </c>
      <c r="L7" s="147">
        <f t="shared" si="0"/>
        <v>-123.74</v>
      </c>
    </row>
    <row r="8" spans="1:12" x14ac:dyDescent="0.3">
      <c r="A8" s="148" t="s">
        <v>222</v>
      </c>
      <c r="B8" s="148" t="s">
        <v>223</v>
      </c>
      <c r="C8" s="149">
        <v>123.74</v>
      </c>
      <c r="D8" t="s">
        <v>641</v>
      </c>
      <c r="E8" t="s">
        <v>883</v>
      </c>
      <c r="K8">
        <f>VLOOKUP(A8,расчет!$A$4:$AY$257,51,0)</f>
        <v>0</v>
      </c>
      <c r="L8" s="147">
        <f t="shared" si="0"/>
        <v>-123.74</v>
      </c>
    </row>
    <row r="9" spans="1:12" x14ac:dyDescent="0.3">
      <c r="A9" s="148" t="s">
        <v>224</v>
      </c>
      <c r="B9" s="148" t="s">
        <v>225</v>
      </c>
      <c r="C9" s="149">
        <v>123.74</v>
      </c>
      <c r="D9" t="s">
        <v>642</v>
      </c>
      <c r="E9" t="s">
        <v>883</v>
      </c>
      <c r="K9">
        <f>VLOOKUP(A9,расчет!$A$4:$AY$257,51,0)</f>
        <v>0</v>
      </c>
      <c r="L9" s="147">
        <f t="shared" si="0"/>
        <v>-123.74</v>
      </c>
    </row>
    <row r="10" spans="1:12" x14ac:dyDescent="0.3">
      <c r="A10" s="148" t="s">
        <v>226</v>
      </c>
      <c r="B10" s="148" t="s">
        <v>227</v>
      </c>
      <c r="C10" s="149">
        <v>123.74</v>
      </c>
      <c r="D10" t="s">
        <v>643</v>
      </c>
      <c r="E10" t="s">
        <v>883</v>
      </c>
      <c r="K10">
        <f>VLOOKUP(A10,расчет!$A$4:$AY$257,51,0)</f>
        <v>0</v>
      </c>
      <c r="L10" s="147">
        <f t="shared" si="0"/>
        <v>-123.74</v>
      </c>
    </row>
    <row r="11" spans="1:12" x14ac:dyDescent="0.3">
      <c r="A11" s="148" t="s">
        <v>228</v>
      </c>
      <c r="B11" s="148" t="s">
        <v>229</v>
      </c>
      <c r="C11" s="149">
        <v>123.74</v>
      </c>
      <c r="D11" t="s">
        <v>644</v>
      </c>
      <c r="E11" t="s">
        <v>883</v>
      </c>
      <c r="K11">
        <f>VLOOKUP(A11,расчет!$A$4:$AY$257,51,0)</f>
        <v>0</v>
      </c>
      <c r="L11" s="147">
        <f t="shared" si="0"/>
        <v>-123.74</v>
      </c>
    </row>
    <row r="12" spans="1:12" x14ac:dyDescent="0.3">
      <c r="A12" s="148" t="s">
        <v>230</v>
      </c>
      <c r="B12" s="148" t="s">
        <v>231</v>
      </c>
      <c r="C12" s="149">
        <v>123.74</v>
      </c>
      <c r="D12" t="s">
        <v>645</v>
      </c>
      <c r="E12" t="s">
        <v>883</v>
      </c>
      <c r="K12">
        <f>VLOOKUP(A12,расчет!$A$4:$AY$257,51,0)</f>
        <v>0</v>
      </c>
      <c r="L12" s="147">
        <f t="shared" si="0"/>
        <v>-123.74</v>
      </c>
    </row>
    <row r="13" spans="1:12" x14ac:dyDescent="0.3">
      <c r="A13" s="148" t="s">
        <v>232</v>
      </c>
      <c r="B13" s="148" t="s">
        <v>233</v>
      </c>
      <c r="C13" s="149">
        <v>123.74</v>
      </c>
      <c r="D13" t="s">
        <v>646</v>
      </c>
      <c r="E13" t="s">
        <v>883</v>
      </c>
      <c r="K13">
        <f>VLOOKUP(A13,расчет!$A$4:$AY$257,51,0)</f>
        <v>0</v>
      </c>
      <c r="L13" s="147">
        <f t="shared" si="0"/>
        <v>-123.74</v>
      </c>
    </row>
    <row r="14" spans="1:12" x14ac:dyDescent="0.3">
      <c r="A14" s="148" t="s">
        <v>234</v>
      </c>
      <c r="B14" s="148" t="s">
        <v>235</v>
      </c>
      <c r="C14" s="149">
        <v>123.74</v>
      </c>
      <c r="D14" t="s">
        <v>647</v>
      </c>
      <c r="E14" t="s">
        <v>883</v>
      </c>
      <c r="K14">
        <f>VLOOKUP(A14,расчет!$A$4:$AY$257,51,0)</f>
        <v>0</v>
      </c>
      <c r="L14" s="147">
        <f t="shared" si="0"/>
        <v>-123.74</v>
      </c>
    </row>
    <row r="15" spans="1:12" x14ac:dyDescent="0.3">
      <c r="A15" s="148" t="s">
        <v>236</v>
      </c>
      <c r="B15" s="148" t="s">
        <v>237</v>
      </c>
      <c r="C15" s="149">
        <v>123.74</v>
      </c>
      <c r="D15" t="s">
        <v>648</v>
      </c>
      <c r="E15" t="s">
        <v>883</v>
      </c>
      <c r="K15">
        <f>VLOOKUP(A15,расчет!$A$4:$AY$257,51,0)</f>
        <v>0</v>
      </c>
      <c r="L15" s="147">
        <f t="shared" si="0"/>
        <v>-123.74</v>
      </c>
    </row>
    <row r="16" spans="1:12" x14ac:dyDescent="0.3">
      <c r="A16" s="148" t="s">
        <v>238</v>
      </c>
      <c r="B16" s="148" t="s">
        <v>239</v>
      </c>
      <c r="C16" s="149">
        <v>123.74</v>
      </c>
      <c r="D16" t="s">
        <v>649</v>
      </c>
      <c r="E16" t="s">
        <v>883</v>
      </c>
      <c r="K16">
        <f>VLOOKUP(A16,расчет!$A$4:$AY$257,51,0)</f>
        <v>0</v>
      </c>
      <c r="L16" s="147">
        <f t="shared" si="0"/>
        <v>-123.74</v>
      </c>
    </row>
    <row r="17" spans="1:12" x14ac:dyDescent="0.3">
      <c r="A17" s="148" t="s">
        <v>240</v>
      </c>
      <c r="B17" s="148" t="s">
        <v>241</v>
      </c>
      <c r="C17" s="149">
        <v>123.74</v>
      </c>
      <c r="D17" t="s">
        <v>650</v>
      </c>
      <c r="E17" t="s">
        <v>883</v>
      </c>
      <c r="K17">
        <f>VLOOKUP(A17,расчет!$A$4:$AY$257,51,0)</f>
        <v>0</v>
      </c>
      <c r="L17" s="147">
        <f t="shared" si="0"/>
        <v>-123.74</v>
      </c>
    </row>
    <row r="18" spans="1:12" x14ac:dyDescent="0.3">
      <c r="A18" s="148" t="s">
        <v>242</v>
      </c>
      <c r="B18" s="148" t="s">
        <v>243</v>
      </c>
      <c r="C18" s="149">
        <v>123.74</v>
      </c>
      <c r="D18" t="s">
        <v>651</v>
      </c>
      <c r="E18" t="s">
        <v>883</v>
      </c>
      <c r="K18">
        <f>VLOOKUP(A18,расчет!$A$4:$AY$257,51,0)</f>
        <v>0</v>
      </c>
      <c r="L18" s="147">
        <f t="shared" si="0"/>
        <v>-123.74</v>
      </c>
    </row>
    <row r="19" spans="1:12" x14ac:dyDescent="0.3">
      <c r="A19" s="148" t="s">
        <v>244</v>
      </c>
      <c r="B19" s="148" t="s">
        <v>245</v>
      </c>
      <c r="C19" s="149">
        <v>123.74</v>
      </c>
      <c r="D19" t="s">
        <v>652</v>
      </c>
      <c r="E19" t="s">
        <v>883</v>
      </c>
      <c r="K19">
        <f>VLOOKUP(A19,расчет!$A$4:$AY$257,51,0)</f>
        <v>0</v>
      </c>
      <c r="L19" s="147">
        <f t="shared" si="0"/>
        <v>-123.74</v>
      </c>
    </row>
    <row r="20" spans="1:12" x14ac:dyDescent="0.3">
      <c r="A20" s="148" t="s">
        <v>246</v>
      </c>
      <c r="B20" s="148" t="s">
        <v>247</v>
      </c>
      <c r="C20" s="149">
        <v>123.74</v>
      </c>
      <c r="D20" t="s">
        <v>653</v>
      </c>
      <c r="E20" t="s">
        <v>883</v>
      </c>
      <c r="K20">
        <f>VLOOKUP(A20,расчет!$A$4:$AY$257,51,0)</f>
        <v>0</v>
      </c>
      <c r="L20" s="147">
        <f t="shared" si="0"/>
        <v>-123.74</v>
      </c>
    </row>
    <row r="21" spans="1:12" x14ac:dyDescent="0.3">
      <c r="A21" s="148" t="s">
        <v>248</v>
      </c>
      <c r="B21" s="148" t="s">
        <v>249</v>
      </c>
      <c r="C21" s="149">
        <v>123.74</v>
      </c>
      <c r="D21" t="s">
        <v>654</v>
      </c>
      <c r="E21" t="s">
        <v>883</v>
      </c>
      <c r="K21">
        <f>VLOOKUP(A21,расчет!$A$4:$AY$257,51,0)</f>
        <v>0</v>
      </c>
      <c r="L21" s="147">
        <f t="shared" si="0"/>
        <v>-123.74</v>
      </c>
    </row>
    <row r="22" spans="1:12" x14ac:dyDescent="0.3">
      <c r="A22" s="148" t="s">
        <v>250</v>
      </c>
      <c r="B22" s="148" t="s">
        <v>251</v>
      </c>
      <c r="C22" s="149">
        <v>123.74</v>
      </c>
      <c r="D22" t="s">
        <v>655</v>
      </c>
      <c r="E22" t="s">
        <v>883</v>
      </c>
      <c r="K22">
        <f>VLOOKUP(A22,расчет!$A$4:$AY$257,51,0)</f>
        <v>0</v>
      </c>
      <c r="L22" s="147">
        <f t="shared" si="0"/>
        <v>-123.74</v>
      </c>
    </row>
    <row r="23" spans="1:12" x14ac:dyDescent="0.3">
      <c r="A23" s="148" t="s">
        <v>252</v>
      </c>
      <c r="B23" s="148" t="s">
        <v>253</v>
      </c>
      <c r="C23" s="149">
        <v>123.74</v>
      </c>
      <c r="D23" t="s">
        <v>656</v>
      </c>
      <c r="E23" t="s">
        <v>883</v>
      </c>
      <c r="K23">
        <f>VLOOKUP(A23,расчет!$A$4:$AY$257,51,0)</f>
        <v>0</v>
      </c>
      <c r="L23" s="147">
        <f t="shared" si="0"/>
        <v>-123.74</v>
      </c>
    </row>
    <row r="24" spans="1:12" x14ac:dyDescent="0.3">
      <c r="A24" s="148" t="s">
        <v>254</v>
      </c>
      <c r="B24" s="148" t="s">
        <v>255</v>
      </c>
      <c r="C24" s="149">
        <v>123.74</v>
      </c>
      <c r="D24" t="s">
        <v>657</v>
      </c>
      <c r="E24" t="s">
        <v>883</v>
      </c>
      <c r="K24">
        <f>VLOOKUP(A24,расчет!$A$4:$AY$257,51,0)</f>
        <v>0</v>
      </c>
      <c r="L24" s="147">
        <f t="shared" si="0"/>
        <v>-123.74</v>
      </c>
    </row>
    <row r="25" spans="1:12" x14ac:dyDescent="0.3">
      <c r="A25" s="148" t="s">
        <v>256</v>
      </c>
      <c r="B25" s="148" t="s">
        <v>257</v>
      </c>
      <c r="C25" s="149">
        <v>123.74</v>
      </c>
      <c r="D25" t="s">
        <v>658</v>
      </c>
      <c r="E25" t="s">
        <v>883</v>
      </c>
      <c r="K25">
        <f>VLOOKUP(A25,расчет!$A$4:$AY$257,51,0)</f>
        <v>0</v>
      </c>
      <c r="L25" s="147">
        <f t="shared" si="0"/>
        <v>-123.74</v>
      </c>
    </row>
    <row r="26" spans="1:12" x14ac:dyDescent="0.3">
      <c r="A26" s="148" t="s">
        <v>258</v>
      </c>
      <c r="B26" s="148" t="s">
        <v>259</v>
      </c>
      <c r="C26" s="149">
        <v>123.74</v>
      </c>
      <c r="D26" t="s">
        <v>659</v>
      </c>
      <c r="E26" t="s">
        <v>883</v>
      </c>
      <c r="K26">
        <f>VLOOKUP(A26,расчет!$A$4:$AY$257,51,0)</f>
        <v>0</v>
      </c>
      <c r="L26" s="147">
        <f t="shared" si="0"/>
        <v>-123.74</v>
      </c>
    </row>
    <row r="27" spans="1:12" x14ac:dyDescent="0.3">
      <c r="A27" s="148" t="s">
        <v>260</v>
      </c>
      <c r="B27" s="148" t="s">
        <v>261</v>
      </c>
      <c r="C27" s="149">
        <v>123.74</v>
      </c>
      <c r="D27" t="s">
        <v>660</v>
      </c>
      <c r="E27" t="s">
        <v>883</v>
      </c>
      <c r="K27">
        <f>VLOOKUP(A27,расчет!$A$4:$AY$257,51,0)</f>
        <v>0</v>
      </c>
      <c r="L27" s="147">
        <f t="shared" si="0"/>
        <v>-123.74</v>
      </c>
    </row>
    <row r="28" spans="1:12" x14ac:dyDescent="0.3">
      <c r="A28" s="148" t="s">
        <v>262</v>
      </c>
      <c r="B28" s="148" t="s">
        <v>263</v>
      </c>
      <c r="C28" s="149">
        <v>123.74</v>
      </c>
      <c r="D28" t="s">
        <v>661</v>
      </c>
      <c r="E28" t="s">
        <v>883</v>
      </c>
      <c r="K28">
        <f>VLOOKUP(A28,расчет!$A$4:$AY$257,51,0)</f>
        <v>0</v>
      </c>
      <c r="L28" s="147">
        <f t="shared" si="0"/>
        <v>-123.74</v>
      </c>
    </row>
    <row r="29" spans="1:12" x14ac:dyDescent="0.3">
      <c r="A29" s="148" t="s">
        <v>264</v>
      </c>
      <c r="B29" s="148" t="s">
        <v>265</v>
      </c>
      <c r="C29" s="149">
        <v>123.74</v>
      </c>
      <c r="D29" t="s">
        <v>662</v>
      </c>
      <c r="E29" t="s">
        <v>883</v>
      </c>
      <c r="K29">
        <f>VLOOKUP(A29,расчет!$A$4:$AY$257,51,0)</f>
        <v>0</v>
      </c>
      <c r="L29" s="147">
        <f t="shared" si="0"/>
        <v>-123.74</v>
      </c>
    </row>
    <row r="30" spans="1:12" x14ac:dyDescent="0.3">
      <c r="A30" s="148" t="s">
        <v>266</v>
      </c>
      <c r="B30" s="148" t="s">
        <v>267</v>
      </c>
      <c r="C30" s="149">
        <v>123.74</v>
      </c>
      <c r="D30" t="s">
        <v>663</v>
      </c>
      <c r="E30" t="s">
        <v>883</v>
      </c>
      <c r="K30">
        <f>VLOOKUP(A30,расчет!$A$4:$AY$257,51,0)</f>
        <v>0</v>
      </c>
      <c r="L30" s="147">
        <f t="shared" si="0"/>
        <v>-123.74</v>
      </c>
    </row>
    <row r="31" spans="1:12" x14ac:dyDescent="0.3">
      <c r="A31" s="148" t="s">
        <v>268</v>
      </c>
      <c r="B31" s="148" t="s">
        <v>269</v>
      </c>
      <c r="C31" s="149">
        <v>123.74</v>
      </c>
      <c r="D31" t="s">
        <v>664</v>
      </c>
      <c r="E31" t="s">
        <v>883</v>
      </c>
      <c r="K31">
        <f>VLOOKUP(A31,расчет!$A$4:$AY$257,51,0)</f>
        <v>0</v>
      </c>
      <c r="L31" s="147">
        <f t="shared" si="0"/>
        <v>-123.74</v>
      </c>
    </row>
    <row r="32" spans="1:12" x14ac:dyDescent="0.3">
      <c r="A32" s="148" t="s">
        <v>270</v>
      </c>
      <c r="B32" s="148" t="s">
        <v>271</v>
      </c>
      <c r="C32" s="149">
        <v>123.74</v>
      </c>
      <c r="D32" t="s">
        <v>665</v>
      </c>
      <c r="E32" t="s">
        <v>883</v>
      </c>
      <c r="K32">
        <f>VLOOKUP(A32,расчет!$A$4:$AY$257,51,0)</f>
        <v>0</v>
      </c>
      <c r="L32" s="147">
        <f t="shared" si="0"/>
        <v>-123.74</v>
      </c>
    </row>
    <row r="33" spans="1:12" x14ac:dyDescent="0.3">
      <c r="A33" s="148" t="s">
        <v>272</v>
      </c>
      <c r="B33" s="148" t="s">
        <v>273</v>
      </c>
      <c r="C33" s="149">
        <v>123.74</v>
      </c>
      <c r="D33" t="s">
        <v>666</v>
      </c>
      <c r="E33" t="s">
        <v>883</v>
      </c>
      <c r="K33">
        <f>VLOOKUP(A33,расчет!$A$4:$AY$257,51,0)</f>
        <v>0</v>
      </c>
      <c r="L33" s="147">
        <f t="shared" si="0"/>
        <v>-123.74</v>
      </c>
    </row>
    <row r="34" spans="1:12" x14ac:dyDescent="0.3">
      <c r="A34" s="148" t="s">
        <v>274</v>
      </c>
      <c r="B34" s="148" t="s">
        <v>275</v>
      </c>
      <c r="C34" s="149">
        <v>123.74</v>
      </c>
      <c r="D34" t="s">
        <v>667</v>
      </c>
      <c r="E34" t="s">
        <v>883</v>
      </c>
      <c r="K34">
        <f>VLOOKUP(A34,расчет!$A$4:$AY$257,51,0)</f>
        <v>0</v>
      </c>
      <c r="L34" s="147">
        <f t="shared" si="0"/>
        <v>-123.74</v>
      </c>
    </row>
    <row r="35" spans="1:12" x14ac:dyDescent="0.3">
      <c r="A35" s="148" t="s">
        <v>276</v>
      </c>
      <c r="B35" s="148" t="s">
        <v>277</v>
      </c>
      <c r="C35" s="149">
        <v>123.74</v>
      </c>
      <c r="D35" t="s">
        <v>668</v>
      </c>
      <c r="E35" t="s">
        <v>883</v>
      </c>
      <c r="K35">
        <f>VLOOKUP(A35,расчет!$A$4:$AY$257,51,0)</f>
        <v>0</v>
      </c>
      <c r="L35" s="147">
        <f t="shared" si="0"/>
        <v>-123.74</v>
      </c>
    </row>
    <row r="36" spans="1:12" x14ac:dyDescent="0.3">
      <c r="A36" s="148" t="s">
        <v>278</v>
      </c>
      <c r="B36" s="148" t="s">
        <v>279</v>
      </c>
      <c r="C36" s="149">
        <v>123.74</v>
      </c>
      <c r="D36" t="s">
        <v>669</v>
      </c>
      <c r="E36" t="s">
        <v>883</v>
      </c>
      <c r="K36">
        <f>VLOOKUP(A36,расчет!$A$4:$AY$257,51,0)</f>
        <v>0</v>
      </c>
      <c r="L36" s="147">
        <f t="shared" si="0"/>
        <v>-123.74</v>
      </c>
    </row>
    <row r="37" spans="1:12" x14ac:dyDescent="0.3">
      <c r="A37" s="148" t="s">
        <v>280</v>
      </c>
      <c r="B37" s="148" t="s">
        <v>281</v>
      </c>
      <c r="C37" s="149">
        <v>123.74</v>
      </c>
      <c r="D37" t="s">
        <v>670</v>
      </c>
      <c r="E37" t="s">
        <v>883</v>
      </c>
      <c r="K37">
        <f>VLOOKUP(A37,расчет!$A$4:$AY$257,51,0)</f>
        <v>0</v>
      </c>
      <c r="L37" s="147">
        <f t="shared" si="0"/>
        <v>-123.74</v>
      </c>
    </row>
    <row r="38" spans="1:12" x14ac:dyDescent="0.3">
      <c r="A38" s="148" t="s">
        <v>282</v>
      </c>
      <c r="B38" s="148" t="s">
        <v>283</v>
      </c>
      <c r="C38" s="149">
        <v>123.74</v>
      </c>
      <c r="D38" t="s">
        <v>671</v>
      </c>
      <c r="E38" t="s">
        <v>883</v>
      </c>
      <c r="K38">
        <f>VLOOKUP(A38,расчет!$A$4:$AY$257,51,0)</f>
        <v>0</v>
      </c>
      <c r="L38" s="147">
        <f t="shared" si="0"/>
        <v>-123.74</v>
      </c>
    </row>
    <row r="39" spans="1:12" x14ac:dyDescent="0.3">
      <c r="A39" s="148" t="s">
        <v>284</v>
      </c>
      <c r="B39" s="148" t="s">
        <v>285</v>
      </c>
      <c r="C39" s="149">
        <v>123.74</v>
      </c>
      <c r="D39" t="s">
        <v>672</v>
      </c>
      <c r="E39" t="s">
        <v>883</v>
      </c>
      <c r="K39">
        <f>VLOOKUP(A39,расчет!$A$4:$AY$257,51,0)</f>
        <v>0</v>
      </c>
      <c r="L39" s="147">
        <f t="shared" si="0"/>
        <v>-123.74</v>
      </c>
    </row>
    <row r="40" spans="1:12" x14ac:dyDescent="0.3">
      <c r="A40" s="148" t="s">
        <v>286</v>
      </c>
      <c r="B40" s="148" t="s">
        <v>287</v>
      </c>
      <c r="C40" s="149">
        <v>123.74</v>
      </c>
      <c r="D40" t="s">
        <v>673</v>
      </c>
      <c r="E40" t="s">
        <v>883</v>
      </c>
      <c r="K40">
        <f>VLOOKUP(A40,расчет!$A$4:$AY$257,51,0)</f>
        <v>0</v>
      </c>
      <c r="L40" s="147">
        <f t="shared" si="0"/>
        <v>-123.74</v>
      </c>
    </row>
    <row r="41" spans="1:12" x14ac:dyDescent="0.3">
      <c r="A41" s="148" t="s">
        <v>288</v>
      </c>
      <c r="B41" s="148" t="s">
        <v>289</v>
      </c>
      <c r="C41" s="149">
        <v>123.74</v>
      </c>
      <c r="D41" t="s">
        <v>674</v>
      </c>
      <c r="E41" t="s">
        <v>883</v>
      </c>
      <c r="K41">
        <f>VLOOKUP(A41,расчет!$A$4:$AY$257,51,0)</f>
        <v>0</v>
      </c>
      <c r="L41" s="147">
        <f t="shared" si="0"/>
        <v>-123.74</v>
      </c>
    </row>
    <row r="42" spans="1:12" x14ac:dyDescent="0.3">
      <c r="A42" s="148" t="s">
        <v>290</v>
      </c>
      <c r="B42" s="148" t="s">
        <v>291</v>
      </c>
      <c r="C42" s="149">
        <v>123.74</v>
      </c>
      <c r="D42" t="s">
        <v>675</v>
      </c>
      <c r="E42" t="s">
        <v>883</v>
      </c>
      <c r="K42">
        <f>VLOOKUP(A42,расчет!$A$4:$AY$257,51,0)</f>
        <v>0</v>
      </c>
      <c r="L42" s="147">
        <f t="shared" si="0"/>
        <v>-123.74</v>
      </c>
    </row>
    <row r="43" spans="1:12" x14ac:dyDescent="0.3">
      <c r="A43" s="148" t="s">
        <v>292</v>
      </c>
      <c r="B43" s="148" t="s">
        <v>293</v>
      </c>
      <c r="C43" s="149">
        <v>123.74</v>
      </c>
      <c r="D43" t="s">
        <v>676</v>
      </c>
      <c r="E43" t="s">
        <v>883</v>
      </c>
      <c r="K43">
        <f>VLOOKUP(A43,расчет!$A$4:$AY$257,51,0)</f>
        <v>0</v>
      </c>
      <c r="L43" s="147">
        <f t="shared" si="0"/>
        <v>-123.74</v>
      </c>
    </row>
    <row r="44" spans="1:12" x14ac:dyDescent="0.3">
      <c r="A44" s="148" t="s">
        <v>294</v>
      </c>
      <c r="B44" s="148" t="s">
        <v>295</v>
      </c>
      <c r="C44" s="149">
        <v>123.74</v>
      </c>
      <c r="D44" t="s">
        <v>677</v>
      </c>
      <c r="E44" t="s">
        <v>883</v>
      </c>
      <c r="K44">
        <f>VLOOKUP(A44,расчет!$A$4:$AY$257,51,0)</f>
        <v>0</v>
      </c>
      <c r="L44" s="147">
        <f t="shared" si="0"/>
        <v>-123.74</v>
      </c>
    </row>
    <row r="45" spans="1:12" x14ac:dyDescent="0.3">
      <c r="A45" s="148" t="s">
        <v>296</v>
      </c>
      <c r="B45" s="148" t="s">
        <v>297</v>
      </c>
      <c r="C45" s="149">
        <v>123.74</v>
      </c>
      <c r="D45" t="s">
        <v>678</v>
      </c>
      <c r="E45" t="s">
        <v>883</v>
      </c>
      <c r="K45">
        <f>VLOOKUP(A45,расчет!$A$4:$AY$257,51,0)</f>
        <v>0</v>
      </c>
      <c r="L45" s="147">
        <f t="shared" si="0"/>
        <v>-123.74</v>
      </c>
    </row>
    <row r="46" spans="1:12" x14ac:dyDescent="0.3">
      <c r="A46" s="148" t="s">
        <v>298</v>
      </c>
      <c r="B46" s="148" t="s">
        <v>299</v>
      </c>
      <c r="C46" s="149">
        <v>123.74</v>
      </c>
      <c r="D46" t="s">
        <v>679</v>
      </c>
      <c r="E46" t="s">
        <v>883</v>
      </c>
      <c r="K46">
        <f>VLOOKUP(A46,расчет!$A$4:$AY$257,51,0)</f>
        <v>0</v>
      </c>
      <c r="L46" s="147">
        <f t="shared" si="0"/>
        <v>-123.74</v>
      </c>
    </row>
    <row r="47" spans="1:12" x14ac:dyDescent="0.3">
      <c r="A47" s="148" t="s">
        <v>300</v>
      </c>
      <c r="B47" s="148" t="s">
        <v>301</v>
      </c>
      <c r="C47" s="149">
        <v>123.74</v>
      </c>
      <c r="D47" t="s">
        <v>680</v>
      </c>
      <c r="E47" t="s">
        <v>883</v>
      </c>
      <c r="K47">
        <f>VLOOKUP(A47,расчет!$A$4:$AY$257,51,0)</f>
        <v>0</v>
      </c>
      <c r="L47" s="147">
        <f t="shared" si="0"/>
        <v>-123.74</v>
      </c>
    </row>
    <row r="48" spans="1:12" x14ac:dyDescent="0.3">
      <c r="A48" s="148" t="s">
        <v>302</v>
      </c>
      <c r="B48" s="148" t="s">
        <v>303</v>
      </c>
      <c r="C48" s="149">
        <v>123.74</v>
      </c>
      <c r="D48" t="s">
        <v>681</v>
      </c>
      <c r="E48" t="s">
        <v>883</v>
      </c>
      <c r="K48">
        <f>VLOOKUP(A48,расчет!$A$4:$AY$257,51,0)</f>
        <v>0</v>
      </c>
      <c r="L48" s="147">
        <f t="shared" si="0"/>
        <v>-123.74</v>
      </c>
    </row>
    <row r="49" spans="1:12" x14ac:dyDescent="0.3">
      <c r="A49" s="148" t="s">
        <v>304</v>
      </c>
      <c r="B49" s="148" t="s">
        <v>305</v>
      </c>
      <c r="C49" s="149">
        <v>123.74</v>
      </c>
      <c r="D49" t="s">
        <v>682</v>
      </c>
      <c r="E49" t="s">
        <v>883</v>
      </c>
      <c r="K49">
        <f>VLOOKUP(A49,расчет!$A$4:$AY$257,51,0)</f>
        <v>0</v>
      </c>
      <c r="L49" s="147">
        <f t="shared" si="0"/>
        <v>-123.74</v>
      </c>
    </row>
    <row r="50" spans="1:12" x14ac:dyDescent="0.3">
      <c r="A50" s="148" t="s">
        <v>306</v>
      </c>
      <c r="B50" s="148" t="s">
        <v>307</v>
      </c>
      <c r="C50" s="149">
        <v>123.74</v>
      </c>
      <c r="D50" t="s">
        <v>683</v>
      </c>
      <c r="E50" t="s">
        <v>883</v>
      </c>
      <c r="K50">
        <f>VLOOKUP(A50,расчет!$A$4:$AY$257,51,0)</f>
        <v>0</v>
      </c>
      <c r="L50" s="147">
        <f t="shared" si="0"/>
        <v>-123.74</v>
      </c>
    </row>
    <row r="51" spans="1:12" x14ac:dyDescent="0.3">
      <c r="A51" s="148" t="s">
        <v>308</v>
      </c>
      <c r="B51" s="148" t="s">
        <v>309</v>
      </c>
      <c r="C51" s="149">
        <v>123.74</v>
      </c>
      <c r="D51" t="s">
        <v>684</v>
      </c>
      <c r="E51" t="s">
        <v>883</v>
      </c>
      <c r="K51">
        <f>VLOOKUP(A51,расчет!$A$4:$AY$257,51,0)</f>
        <v>0</v>
      </c>
      <c r="L51" s="147">
        <f t="shared" si="0"/>
        <v>-123.74</v>
      </c>
    </row>
    <row r="52" spans="1:12" x14ac:dyDescent="0.3">
      <c r="A52" s="148" t="s">
        <v>310</v>
      </c>
      <c r="B52" s="148" t="s">
        <v>311</v>
      </c>
      <c r="C52" s="149">
        <v>123.74</v>
      </c>
      <c r="D52" t="s">
        <v>685</v>
      </c>
      <c r="E52" t="s">
        <v>883</v>
      </c>
      <c r="K52">
        <f>VLOOKUP(A52,расчет!$A$4:$AY$257,51,0)</f>
        <v>0</v>
      </c>
      <c r="L52" s="147">
        <f t="shared" si="0"/>
        <v>-123.74</v>
      </c>
    </row>
    <row r="53" spans="1:12" x14ac:dyDescent="0.3">
      <c r="A53" s="148" t="s">
        <v>312</v>
      </c>
      <c r="B53" s="148" t="s">
        <v>313</v>
      </c>
      <c r="C53" s="149">
        <v>123.74</v>
      </c>
      <c r="D53" t="s">
        <v>686</v>
      </c>
      <c r="E53" t="s">
        <v>883</v>
      </c>
      <c r="K53">
        <f>VLOOKUP(A53,расчет!$A$4:$AY$257,51,0)</f>
        <v>0</v>
      </c>
      <c r="L53" s="147">
        <f t="shared" si="0"/>
        <v>-123.74</v>
      </c>
    </row>
    <row r="54" spans="1:12" x14ac:dyDescent="0.3">
      <c r="A54" s="148" t="s">
        <v>314</v>
      </c>
      <c r="B54" s="148" t="s">
        <v>315</v>
      </c>
      <c r="C54" s="149">
        <v>123.74</v>
      </c>
      <c r="D54" t="s">
        <v>687</v>
      </c>
      <c r="E54" t="s">
        <v>883</v>
      </c>
      <c r="K54">
        <f>VLOOKUP(A54,расчет!$A$4:$AY$257,51,0)</f>
        <v>0</v>
      </c>
      <c r="L54" s="147">
        <f t="shared" si="0"/>
        <v>-123.74</v>
      </c>
    </row>
    <row r="55" spans="1:12" x14ac:dyDescent="0.3">
      <c r="A55" s="148" t="s">
        <v>316</v>
      </c>
      <c r="B55" s="148" t="s">
        <v>317</v>
      </c>
      <c r="C55" s="149">
        <v>123.74</v>
      </c>
      <c r="D55" t="s">
        <v>688</v>
      </c>
      <c r="E55" t="s">
        <v>883</v>
      </c>
      <c r="K55">
        <f>VLOOKUP(A55,расчет!$A$4:$AY$257,51,0)</f>
        <v>0</v>
      </c>
      <c r="L55" s="147">
        <f t="shared" si="0"/>
        <v>-123.74</v>
      </c>
    </row>
    <row r="56" spans="1:12" x14ac:dyDescent="0.3">
      <c r="A56" s="148" t="s">
        <v>318</v>
      </c>
      <c r="B56" s="148" t="s">
        <v>319</v>
      </c>
      <c r="C56" s="149">
        <v>123.74</v>
      </c>
      <c r="D56" t="s">
        <v>689</v>
      </c>
      <c r="E56" t="s">
        <v>883</v>
      </c>
      <c r="K56">
        <f>VLOOKUP(A56,расчет!$A$4:$AY$257,51,0)</f>
        <v>0</v>
      </c>
      <c r="L56" s="147">
        <f t="shared" si="0"/>
        <v>-123.74</v>
      </c>
    </row>
    <row r="57" spans="1:12" x14ac:dyDescent="0.3">
      <c r="A57" s="148" t="s">
        <v>320</v>
      </c>
      <c r="B57" s="148" t="s">
        <v>321</v>
      </c>
      <c r="C57" s="149">
        <v>123.74</v>
      </c>
      <c r="D57" t="s">
        <v>690</v>
      </c>
      <c r="E57" t="s">
        <v>883</v>
      </c>
      <c r="K57">
        <f>VLOOKUP(A57,расчет!$A$4:$AY$257,51,0)</f>
        <v>0</v>
      </c>
      <c r="L57" s="147">
        <f t="shared" si="0"/>
        <v>-123.74</v>
      </c>
    </row>
    <row r="58" spans="1:12" x14ac:dyDescent="0.3">
      <c r="A58" s="148" t="s">
        <v>322</v>
      </c>
      <c r="B58" s="148" t="s">
        <v>323</v>
      </c>
      <c r="C58" s="149">
        <v>123.74</v>
      </c>
      <c r="D58" t="s">
        <v>691</v>
      </c>
      <c r="E58" t="s">
        <v>883</v>
      </c>
      <c r="K58">
        <f>VLOOKUP(A58,расчет!$A$4:$AY$257,51,0)</f>
        <v>0</v>
      </c>
      <c r="L58" s="147">
        <f t="shared" si="0"/>
        <v>-123.74</v>
      </c>
    </row>
    <row r="59" spans="1:12" x14ac:dyDescent="0.3">
      <c r="A59" s="148" t="s">
        <v>324</v>
      </c>
      <c r="B59" s="148" t="s">
        <v>325</v>
      </c>
      <c r="C59" s="149">
        <v>123.74</v>
      </c>
      <c r="D59" t="s">
        <v>692</v>
      </c>
      <c r="E59" t="s">
        <v>883</v>
      </c>
      <c r="K59">
        <f>VLOOKUP(A59,расчет!$A$4:$AY$257,51,0)</f>
        <v>0</v>
      </c>
      <c r="L59" s="147">
        <f t="shared" si="0"/>
        <v>-123.74</v>
      </c>
    </row>
    <row r="60" spans="1:12" x14ac:dyDescent="0.3">
      <c r="A60" s="148" t="s">
        <v>326</v>
      </c>
      <c r="B60" s="148" t="s">
        <v>327</v>
      </c>
      <c r="C60" s="149">
        <v>123.74</v>
      </c>
      <c r="D60" t="s">
        <v>693</v>
      </c>
      <c r="E60" t="s">
        <v>883</v>
      </c>
      <c r="K60">
        <f>VLOOKUP(A60,расчет!$A$4:$AY$257,51,0)</f>
        <v>0</v>
      </c>
      <c r="L60" s="147">
        <f t="shared" si="0"/>
        <v>-123.74</v>
      </c>
    </row>
    <row r="61" spans="1:12" x14ac:dyDescent="0.3">
      <c r="A61" s="148" t="s">
        <v>328</v>
      </c>
      <c r="B61" s="148" t="s">
        <v>329</v>
      </c>
      <c r="C61" s="149">
        <v>123.74</v>
      </c>
      <c r="D61" t="s">
        <v>694</v>
      </c>
      <c r="E61" t="s">
        <v>883</v>
      </c>
      <c r="K61">
        <f>VLOOKUP(A61,расчет!$A$4:$AY$257,51,0)</f>
        <v>0</v>
      </c>
      <c r="L61" s="147">
        <f t="shared" si="0"/>
        <v>-123.74</v>
      </c>
    </row>
    <row r="62" spans="1:12" x14ac:dyDescent="0.3">
      <c r="A62" s="148" t="s">
        <v>330</v>
      </c>
      <c r="B62" s="148" t="s">
        <v>331</v>
      </c>
      <c r="C62" s="149">
        <v>123.74</v>
      </c>
      <c r="D62" t="s">
        <v>695</v>
      </c>
      <c r="E62" t="s">
        <v>883</v>
      </c>
      <c r="K62">
        <f>VLOOKUP(A62,расчет!$A$4:$AY$257,51,0)</f>
        <v>0</v>
      </c>
      <c r="L62" s="147">
        <f t="shared" si="0"/>
        <v>-123.74</v>
      </c>
    </row>
    <row r="63" spans="1:12" x14ac:dyDescent="0.3">
      <c r="A63" s="148" t="s">
        <v>332</v>
      </c>
      <c r="B63" s="148" t="s">
        <v>333</v>
      </c>
      <c r="C63" s="149">
        <v>123.74</v>
      </c>
      <c r="D63" t="s">
        <v>696</v>
      </c>
      <c r="E63" t="s">
        <v>883</v>
      </c>
      <c r="K63">
        <f>VLOOKUP(A63,расчет!$A$4:$AY$257,51,0)</f>
        <v>0</v>
      </c>
      <c r="L63" s="147">
        <f t="shared" si="0"/>
        <v>-123.74</v>
      </c>
    </row>
    <row r="64" spans="1:12" x14ac:dyDescent="0.3">
      <c r="A64" s="148" t="s">
        <v>334</v>
      </c>
      <c r="B64" s="148" t="s">
        <v>335</v>
      </c>
      <c r="C64" s="149">
        <v>123.74</v>
      </c>
      <c r="D64" t="s">
        <v>697</v>
      </c>
      <c r="E64" t="s">
        <v>883</v>
      </c>
      <c r="K64">
        <f>VLOOKUP(A64,расчет!$A$4:$AY$257,51,0)</f>
        <v>0</v>
      </c>
      <c r="L64" s="147">
        <f t="shared" si="0"/>
        <v>-123.74</v>
      </c>
    </row>
    <row r="65" spans="1:12" x14ac:dyDescent="0.3">
      <c r="A65" s="148" t="s">
        <v>336</v>
      </c>
      <c r="B65" s="148" t="s">
        <v>337</v>
      </c>
      <c r="C65" s="149">
        <v>123.74</v>
      </c>
      <c r="D65" t="s">
        <v>698</v>
      </c>
      <c r="E65" t="s">
        <v>883</v>
      </c>
      <c r="K65">
        <f>VLOOKUP(A65,расчет!$A$4:$AY$257,51,0)</f>
        <v>0</v>
      </c>
      <c r="L65" s="147">
        <f t="shared" si="0"/>
        <v>-123.74</v>
      </c>
    </row>
    <row r="66" spans="1:12" x14ac:dyDescent="0.3">
      <c r="A66" s="148" t="s">
        <v>338</v>
      </c>
      <c r="B66" s="148" t="s">
        <v>339</v>
      </c>
      <c r="C66" s="149">
        <v>123.74</v>
      </c>
      <c r="D66" t="s">
        <v>699</v>
      </c>
      <c r="E66" t="s">
        <v>883</v>
      </c>
      <c r="K66">
        <f>VLOOKUP(A66,расчет!$A$4:$AY$257,51,0)</f>
        <v>0</v>
      </c>
      <c r="L66" s="147">
        <f t="shared" ref="L66:L129" si="1">K66-C66</f>
        <v>-123.74</v>
      </c>
    </row>
    <row r="67" spans="1:12" x14ac:dyDescent="0.3">
      <c r="A67" s="148" t="s">
        <v>340</v>
      </c>
      <c r="B67" s="148" t="s">
        <v>341</v>
      </c>
      <c r="C67" s="149">
        <v>123.74</v>
      </c>
      <c r="D67" t="s">
        <v>700</v>
      </c>
      <c r="E67" t="s">
        <v>883</v>
      </c>
      <c r="K67">
        <f>VLOOKUP(A67,расчет!$A$4:$AY$257,51,0)</f>
        <v>0</v>
      </c>
      <c r="L67" s="147">
        <f t="shared" si="1"/>
        <v>-123.74</v>
      </c>
    </row>
    <row r="68" spans="1:12" x14ac:dyDescent="0.3">
      <c r="A68" s="148" t="s">
        <v>342</v>
      </c>
      <c r="B68" s="148" t="s">
        <v>343</v>
      </c>
      <c r="C68" s="149">
        <v>123.74</v>
      </c>
      <c r="D68" t="s">
        <v>701</v>
      </c>
      <c r="E68" t="s">
        <v>883</v>
      </c>
      <c r="K68">
        <f>VLOOKUP(A68,расчет!$A$4:$AY$257,51,0)</f>
        <v>0</v>
      </c>
      <c r="L68" s="147">
        <f t="shared" si="1"/>
        <v>-123.74</v>
      </c>
    </row>
    <row r="69" spans="1:12" x14ac:dyDescent="0.3">
      <c r="A69" s="148" t="s">
        <v>344</v>
      </c>
      <c r="B69" s="148" t="s">
        <v>345</v>
      </c>
      <c r="C69" s="149">
        <v>123.74</v>
      </c>
      <c r="D69" t="s">
        <v>702</v>
      </c>
      <c r="E69" t="s">
        <v>883</v>
      </c>
      <c r="K69">
        <f>VLOOKUP(A69,расчет!$A$4:$AY$257,51,0)</f>
        <v>0</v>
      </c>
      <c r="L69" s="147">
        <f t="shared" si="1"/>
        <v>-123.74</v>
      </c>
    </row>
    <row r="70" spans="1:12" x14ac:dyDescent="0.3">
      <c r="A70" s="148" t="s">
        <v>346</v>
      </c>
      <c r="B70" s="148" t="s">
        <v>347</v>
      </c>
      <c r="C70" s="149">
        <v>123.74</v>
      </c>
      <c r="D70" t="s">
        <v>703</v>
      </c>
      <c r="E70" t="s">
        <v>883</v>
      </c>
      <c r="K70">
        <f>VLOOKUP(A70,расчет!$A$4:$AY$257,51,0)</f>
        <v>0</v>
      </c>
      <c r="L70" s="147">
        <f t="shared" si="1"/>
        <v>-123.74</v>
      </c>
    </row>
    <row r="71" spans="1:12" x14ac:dyDescent="0.3">
      <c r="A71" s="148" t="s">
        <v>348</v>
      </c>
      <c r="B71" s="148" t="s">
        <v>349</v>
      </c>
      <c r="C71" s="149">
        <v>123.74</v>
      </c>
      <c r="D71" t="s">
        <v>704</v>
      </c>
      <c r="E71" t="s">
        <v>883</v>
      </c>
      <c r="K71">
        <f>VLOOKUP(A71,расчет!$A$4:$AY$257,51,0)</f>
        <v>0</v>
      </c>
      <c r="L71" s="147">
        <f t="shared" si="1"/>
        <v>-123.74</v>
      </c>
    </row>
    <row r="72" spans="1:12" x14ac:dyDescent="0.3">
      <c r="A72" s="148" t="s">
        <v>350</v>
      </c>
      <c r="B72" s="148" t="s">
        <v>351</v>
      </c>
      <c r="C72" s="149">
        <v>123.74</v>
      </c>
      <c r="D72" t="s">
        <v>705</v>
      </c>
      <c r="E72" t="s">
        <v>883</v>
      </c>
      <c r="K72">
        <f>VLOOKUP(A72,расчет!$A$4:$AY$257,51,0)</f>
        <v>0</v>
      </c>
      <c r="L72" s="147">
        <f t="shared" si="1"/>
        <v>-123.74</v>
      </c>
    </row>
    <row r="73" spans="1:12" x14ac:dyDescent="0.3">
      <c r="A73" s="148" t="s">
        <v>352</v>
      </c>
      <c r="B73" s="148" t="s">
        <v>353</v>
      </c>
      <c r="C73" s="149">
        <v>123.74</v>
      </c>
      <c r="D73" t="s">
        <v>706</v>
      </c>
      <c r="E73" t="s">
        <v>883</v>
      </c>
      <c r="K73">
        <f>VLOOKUP(A73,расчет!$A$4:$AY$257,51,0)</f>
        <v>0</v>
      </c>
      <c r="L73" s="147">
        <f t="shared" si="1"/>
        <v>-123.74</v>
      </c>
    </row>
    <row r="74" spans="1:12" x14ac:dyDescent="0.3">
      <c r="A74" s="148" t="s">
        <v>355</v>
      </c>
      <c r="B74" s="148" t="s">
        <v>354</v>
      </c>
      <c r="C74" s="149">
        <v>123.74</v>
      </c>
      <c r="D74" t="s">
        <v>707</v>
      </c>
      <c r="E74" t="s">
        <v>883</v>
      </c>
      <c r="K74">
        <f>VLOOKUP(A74,расчет!$A$4:$AY$257,51,0)</f>
        <v>0</v>
      </c>
      <c r="L74" s="147">
        <f t="shared" si="1"/>
        <v>-123.74</v>
      </c>
    </row>
    <row r="75" spans="1:12" x14ac:dyDescent="0.3">
      <c r="A75" s="148" t="s">
        <v>357</v>
      </c>
      <c r="B75" s="148" t="s">
        <v>356</v>
      </c>
      <c r="C75" s="149">
        <v>123.74</v>
      </c>
      <c r="D75" t="s">
        <v>708</v>
      </c>
      <c r="E75" t="s">
        <v>883</v>
      </c>
      <c r="K75">
        <f>VLOOKUP(A75,расчет!$A$4:$AY$257,51,0)</f>
        <v>0</v>
      </c>
      <c r="L75" s="147">
        <f t="shared" si="1"/>
        <v>-123.74</v>
      </c>
    </row>
    <row r="76" spans="1:12" x14ac:dyDescent="0.3">
      <c r="A76" s="148" t="s">
        <v>358</v>
      </c>
      <c r="B76" s="148" t="s">
        <v>359</v>
      </c>
      <c r="C76" s="149">
        <v>123.74</v>
      </c>
      <c r="D76" t="s">
        <v>709</v>
      </c>
      <c r="E76" t="s">
        <v>883</v>
      </c>
      <c r="K76">
        <f>VLOOKUP(A76,расчет!$A$4:$AY$257,51,0)</f>
        <v>0</v>
      </c>
      <c r="L76" s="147">
        <f t="shared" si="1"/>
        <v>-123.74</v>
      </c>
    </row>
    <row r="77" spans="1:12" x14ac:dyDescent="0.3">
      <c r="A77" s="148" t="s">
        <v>360</v>
      </c>
      <c r="B77" s="148" t="s">
        <v>361</v>
      </c>
      <c r="C77" s="149">
        <v>123.74</v>
      </c>
      <c r="D77" t="s">
        <v>710</v>
      </c>
      <c r="E77" t="s">
        <v>883</v>
      </c>
      <c r="K77">
        <f>VLOOKUP(A77,расчет!$A$4:$AY$257,51,0)</f>
        <v>0</v>
      </c>
      <c r="L77" s="147">
        <f t="shared" si="1"/>
        <v>-123.74</v>
      </c>
    </row>
    <row r="78" spans="1:12" x14ac:dyDescent="0.3">
      <c r="A78" s="148" t="s">
        <v>362</v>
      </c>
      <c r="B78" s="148" t="s">
        <v>363</v>
      </c>
      <c r="C78" s="149">
        <v>123.74</v>
      </c>
      <c r="D78" t="s">
        <v>711</v>
      </c>
      <c r="E78" t="s">
        <v>883</v>
      </c>
      <c r="K78">
        <f>VLOOKUP(A78,расчет!$A$4:$AY$257,51,0)</f>
        <v>0</v>
      </c>
      <c r="L78" s="147">
        <f t="shared" si="1"/>
        <v>-123.74</v>
      </c>
    </row>
    <row r="79" spans="1:12" x14ac:dyDescent="0.3">
      <c r="A79" s="148" t="s">
        <v>364</v>
      </c>
      <c r="B79" s="148" t="s">
        <v>365</v>
      </c>
      <c r="C79" s="149">
        <v>123.74</v>
      </c>
      <c r="D79" t="s">
        <v>712</v>
      </c>
      <c r="E79" t="s">
        <v>883</v>
      </c>
      <c r="K79">
        <f>VLOOKUP(A79,расчет!$A$4:$AY$257,51,0)</f>
        <v>0</v>
      </c>
      <c r="L79" s="147">
        <f t="shared" si="1"/>
        <v>-123.74</v>
      </c>
    </row>
    <row r="80" spans="1:12" x14ac:dyDescent="0.3">
      <c r="A80" s="148" t="s">
        <v>366</v>
      </c>
      <c r="B80" s="148" t="s">
        <v>367</v>
      </c>
      <c r="C80" s="149">
        <v>123.74</v>
      </c>
      <c r="D80" t="s">
        <v>713</v>
      </c>
      <c r="E80" t="s">
        <v>883</v>
      </c>
      <c r="K80">
        <f>VLOOKUP(A80,расчет!$A$4:$AY$257,51,0)</f>
        <v>0</v>
      </c>
      <c r="L80" s="147">
        <f t="shared" si="1"/>
        <v>-123.74</v>
      </c>
    </row>
    <row r="81" spans="1:12" x14ac:dyDescent="0.3">
      <c r="A81" s="148" t="s">
        <v>368</v>
      </c>
      <c r="B81" s="148" t="s">
        <v>369</v>
      </c>
      <c r="C81" s="149">
        <v>123.74</v>
      </c>
      <c r="D81" t="s">
        <v>714</v>
      </c>
      <c r="E81" t="s">
        <v>883</v>
      </c>
      <c r="K81">
        <f>VLOOKUP(A81,расчет!$A$4:$AY$257,51,0)</f>
        <v>0</v>
      </c>
      <c r="L81" s="147">
        <f t="shared" si="1"/>
        <v>-123.74</v>
      </c>
    </row>
    <row r="82" spans="1:12" x14ac:dyDescent="0.3">
      <c r="A82" s="148" t="s">
        <v>370</v>
      </c>
      <c r="B82" s="148" t="s">
        <v>371</v>
      </c>
      <c r="C82" s="149">
        <v>123.74</v>
      </c>
      <c r="D82" t="s">
        <v>715</v>
      </c>
      <c r="E82" t="s">
        <v>883</v>
      </c>
      <c r="K82">
        <f>VLOOKUP(A82,расчет!$A$4:$AY$257,51,0)</f>
        <v>0</v>
      </c>
      <c r="L82" s="147">
        <f t="shared" si="1"/>
        <v>-123.74</v>
      </c>
    </row>
    <row r="83" spans="1:12" x14ac:dyDescent="0.3">
      <c r="A83" s="148" t="s">
        <v>372</v>
      </c>
      <c r="B83" s="148" t="s">
        <v>373</v>
      </c>
      <c r="C83" s="149">
        <v>123.74</v>
      </c>
      <c r="D83" t="s">
        <v>716</v>
      </c>
      <c r="E83" t="s">
        <v>883</v>
      </c>
      <c r="K83">
        <f>VLOOKUP(A83,расчет!$A$4:$AY$257,51,0)</f>
        <v>0</v>
      </c>
      <c r="L83" s="147">
        <f t="shared" si="1"/>
        <v>-123.74</v>
      </c>
    </row>
    <row r="84" spans="1:12" x14ac:dyDescent="0.3">
      <c r="A84" s="148" t="s">
        <v>374</v>
      </c>
      <c r="B84" s="148" t="s">
        <v>375</v>
      </c>
      <c r="C84" s="149">
        <v>123.74</v>
      </c>
      <c r="D84" t="s">
        <v>717</v>
      </c>
      <c r="E84" t="s">
        <v>883</v>
      </c>
      <c r="K84">
        <f>VLOOKUP(A84,расчет!$A$4:$AY$257,51,0)</f>
        <v>0</v>
      </c>
      <c r="L84" s="147">
        <f t="shared" si="1"/>
        <v>-123.74</v>
      </c>
    </row>
    <row r="85" spans="1:12" x14ac:dyDescent="0.3">
      <c r="A85" s="148" t="s">
        <v>376</v>
      </c>
      <c r="B85" s="148" t="s">
        <v>377</v>
      </c>
      <c r="C85" s="149">
        <v>123.74</v>
      </c>
      <c r="D85" t="s">
        <v>718</v>
      </c>
      <c r="E85" t="s">
        <v>883</v>
      </c>
      <c r="K85">
        <f>VLOOKUP(A85,расчет!$A$4:$AY$257,51,0)</f>
        <v>0</v>
      </c>
      <c r="L85" s="147">
        <f t="shared" si="1"/>
        <v>-123.74</v>
      </c>
    </row>
    <row r="86" spans="1:12" x14ac:dyDescent="0.3">
      <c r="A86" s="148" t="s">
        <v>378</v>
      </c>
      <c r="B86" s="148" t="s">
        <v>379</v>
      </c>
      <c r="C86" s="149">
        <v>123.74</v>
      </c>
      <c r="D86" t="s">
        <v>719</v>
      </c>
      <c r="E86" t="s">
        <v>883</v>
      </c>
      <c r="K86">
        <f>VLOOKUP(A86,расчет!$A$4:$AY$257,51,0)</f>
        <v>0</v>
      </c>
      <c r="L86" s="147">
        <f t="shared" si="1"/>
        <v>-123.74</v>
      </c>
    </row>
    <row r="87" spans="1:12" x14ac:dyDescent="0.3">
      <c r="A87" s="148" t="s">
        <v>380</v>
      </c>
      <c r="B87" s="148" t="s">
        <v>381</v>
      </c>
      <c r="C87" s="149">
        <v>123.74</v>
      </c>
      <c r="D87" t="s">
        <v>720</v>
      </c>
      <c r="E87" t="s">
        <v>883</v>
      </c>
      <c r="K87">
        <f>VLOOKUP(A87,расчет!$A$4:$AY$257,51,0)</f>
        <v>0</v>
      </c>
      <c r="L87" s="147">
        <f t="shared" si="1"/>
        <v>-123.74</v>
      </c>
    </row>
    <row r="88" spans="1:12" x14ac:dyDescent="0.3">
      <c r="A88" s="148" t="s">
        <v>382</v>
      </c>
      <c r="B88" s="148" t="s">
        <v>383</v>
      </c>
      <c r="C88" s="149">
        <v>123.74</v>
      </c>
      <c r="D88" t="s">
        <v>721</v>
      </c>
      <c r="E88" t="s">
        <v>883</v>
      </c>
      <c r="K88">
        <f>VLOOKUP(A88,расчет!$A$4:$AY$257,51,0)</f>
        <v>0</v>
      </c>
      <c r="L88" s="147">
        <f t="shared" si="1"/>
        <v>-123.74</v>
      </c>
    </row>
    <row r="89" spans="1:12" x14ac:dyDescent="0.3">
      <c r="A89" s="148" t="s">
        <v>384</v>
      </c>
      <c r="B89" s="148" t="s">
        <v>385</v>
      </c>
      <c r="C89" s="149">
        <v>123.74</v>
      </c>
      <c r="D89" t="s">
        <v>722</v>
      </c>
      <c r="E89" t="s">
        <v>883</v>
      </c>
      <c r="K89">
        <f>VLOOKUP(A89,расчет!$A$4:$AY$257,51,0)</f>
        <v>0</v>
      </c>
      <c r="L89" s="147">
        <f t="shared" si="1"/>
        <v>-123.74</v>
      </c>
    </row>
    <row r="90" spans="1:12" x14ac:dyDescent="0.3">
      <c r="A90" s="148" t="s">
        <v>386</v>
      </c>
      <c r="B90" s="148" t="s">
        <v>387</v>
      </c>
      <c r="C90" s="149">
        <v>123.74</v>
      </c>
      <c r="D90" t="s">
        <v>723</v>
      </c>
      <c r="E90" t="s">
        <v>883</v>
      </c>
      <c r="K90">
        <f>VLOOKUP(A90,расчет!$A$4:$AY$257,51,0)</f>
        <v>0</v>
      </c>
      <c r="L90" s="147">
        <f t="shared" si="1"/>
        <v>-123.74</v>
      </c>
    </row>
    <row r="91" spans="1:12" x14ac:dyDescent="0.3">
      <c r="A91" s="148" t="s">
        <v>388</v>
      </c>
      <c r="B91" s="148" t="s">
        <v>389</v>
      </c>
      <c r="C91" s="149">
        <v>123.74</v>
      </c>
      <c r="D91" t="s">
        <v>724</v>
      </c>
      <c r="E91" t="s">
        <v>883</v>
      </c>
      <c r="K91">
        <f>VLOOKUP(A91,расчет!$A$4:$AY$257,51,0)</f>
        <v>0</v>
      </c>
      <c r="L91" s="147">
        <f t="shared" si="1"/>
        <v>-123.74</v>
      </c>
    </row>
    <row r="92" spans="1:12" x14ac:dyDescent="0.3">
      <c r="A92" s="148" t="s">
        <v>390</v>
      </c>
      <c r="B92" s="148" t="s">
        <v>391</v>
      </c>
      <c r="C92" s="149">
        <v>123.74</v>
      </c>
      <c r="D92" t="s">
        <v>725</v>
      </c>
      <c r="E92" t="s">
        <v>883</v>
      </c>
      <c r="K92">
        <f>VLOOKUP(A92,расчет!$A$4:$AY$257,51,0)</f>
        <v>0</v>
      </c>
      <c r="L92" s="147">
        <f t="shared" si="1"/>
        <v>-123.74</v>
      </c>
    </row>
    <row r="93" spans="1:12" x14ac:dyDescent="0.3">
      <c r="A93" s="148" t="s">
        <v>392</v>
      </c>
      <c r="B93" s="148" t="s">
        <v>393</v>
      </c>
      <c r="C93" s="149">
        <v>123.74</v>
      </c>
      <c r="D93" t="s">
        <v>726</v>
      </c>
      <c r="E93" t="s">
        <v>883</v>
      </c>
      <c r="K93">
        <f>VLOOKUP(A93,расчет!$A$4:$AY$257,51,0)</f>
        <v>0</v>
      </c>
      <c r="L93" s="147">
        <f t="shared" si="1"/>
        <v>-123.74</v>
      </c>
    </row>
    <row r="94" spans="1:12" x14ac:dyDescent="0.3">
      <c r="A94" s="148" t="s">
        <v>394</v>
      </c>
      <c r="B94" s="148" t="s">
        <v>395</v>
      </c>
      <c r="C94" s="149">
        <v>123.74</v>
      </c>
      <c r="D94" t="s">
        <v>727</v>
      </c>
      <c r="E94" t="s">
        <v>883</v>
      </c>
      <c r="K94">
        <f>VLOOKUP(A94,расчет!$A$4:$AY$257,51,0)</f>
        <v>0</v>
      </c>
      <c r="L94" s="147">
        <f t="shared" si="1"/>
        <v>-123.74</v>
      </c>
    </row>
    <row r="95" spans="1:12" x14ac:dyDescent="0.3">
      <c r="A95" s="148" t="s">
        <v>396</v>
      </c>
      <c r="B95" s="148" t="s">
        <v>397</v>
      </c>
      <c r="C95" s="149">
        <v>123.74</v>
      </c>
      <c r="D95" t="s">
        <v>728</v>
      </c>
      <c r="E95" t="s">
        <v>883</v>
      </c>
      <c r="K95">
        <f>VLOOKUP(A95,расчет!$A$4:$AY$257,51,0)</f>
        <v>0</v>
      </c>
      <c r="L95" s="147">
        <f t="shared" si="1"/>
        <v>-123.74</v>
      </c>
    </row>
    <row r="96" spans="1:12" x14ac:dyDescent="0.3">
      <c r="A96" s="148" t="s">
        <v>398</v>
      </c>
      <c r="B96" s="148" t="s">
        <v>399</v>
      </c>
      <c r="C96" s="149">
        <v>31.63</v>
      </c>
      <c r="D96" t="s">
        <v>729</v>
      </c>
      <c r="E96" t="s">
        <v>883</v>
      </c>
      <c r="K96">
        <f>VLOOKUP(A96,расчет!$A$4:$AY$257,51,0)</f>
        <v>0</v>
      </c>
      <c r="L96" s="147">
        <f t="shared" si="1"/>
        <v>-31.63</v>
      </c>
    </row>
    <row r="97" spans="1:12" x14ac:dyDescent="0.3">
      <c r="A97" s="148" t="s">
        <v>400</v>
      </c>
      <c r="B97" s="148" t="s">
        <v>401</v>
      </c>
      <c r="C97" s="149">
        <v>31.63</v>
      </c>
      <c r="D97" t="s">
        <v>730</v>
      </c>
      <c r="E97" t="s">
        <v>883</v>
      </c>
      <c r="K97">
        <f>VLOOKUP(A97,расчет!$A$4:$AY$257,51,0)</f>
        <v>0</v>
      </c>
      <c r="L97" s="147">
        <f t="shared" si="1"/>
        <v>-31.63</v>
      </c>
    </row>
    <row r="98" spans="1:12" x14ac:dyDescent="0.3">
      <c r="A98" s="148" t="s">
        <v>402</v>
      </c>
      <c r="B98" s="148" t="s">
        <v>403</v>
      </c>
      <c r="C98" s="149">
        <v>31.63</v>
      </c>
      <c r="D98" t="s">
        <v>731</v>
      </c>
      <c r="E98" t="s">
        <v>883</v>
      </c>
      <c r="K98">
        <f>VLOOKUP(A98,расчет!$A$4:$AY$257,51,0)</f>
        <v>0</v>
      </c>
      <c r="L98" s="147">
        <f t="shared" si="1"/>
        <v>-31.63</v>
      </c>
    </row>
    <row r="99" spans="1:12" x14ac:dyDescent="0.3">
      <c r="A99" s="148" t="s">
        <v>404</v>
      </c>
      <c r="B99" s="148" t="s">
        <v>405</v>
      </c>
      <c r="C99" s="149">
        <v>31.63</v>
      </c>
      <c r="D99" t="s">
        <v>732</v>
      </c>
      <c r="E99" t="s">
        <v>883</v>
      </c>
      <c r="K99">
        <f>VLOOKUP(A99,расчет!$A$4:$AY$257,51,0)</f>
        <v>0</v>
      </c>
      <c r="L99" s="147">
        <f t="shared" si="1"/>
        <v>-31.63</v>
      </c>
    </row>
    <row r="100" spans="1:12" x14ac:dyDescent="0.3">
      <c r="A100" s="148" t="s">
        <v>406</v>
      </c>
      <c r="B100" s="148" t="s">
        <v>407</v>
      </c>
      <c r="C100" s="149">
        <v>48.38</v>
      </c>
      <c r="D100" t="s">
        <v>733</v>
      </c>
      <c r="E100" t="s">
        <v>883</v>
      </c>
      <c r="K100">
        <f>VLOOKUP(A100,расчет!$A$4:$AY$257,51,0)</f>
        <v>0</v>
      </c>
      <c r="L100" s="147">
        <f t="shared" si="1"/>
        <v>-48.38</v>
      </c>
    </row>
    <row r="101" spans="1:12" x14ac:dyDescent="0.3">
      <c r="A101" s="148" t="s">
        <v>408</v>
      </c>
      <c r="B101" s="148" t="s">
        <v>409</v>
      </c>
      <c r="C101" s="149">
        <v>26.05</v>
      </c>
      <c r="D101" t="s">
        <v>734</v>
      </c>
      <c r="E101" t="s">
        <v>883</v>
      </c>
      <c r="K101">
        <f>VLOOKUP(A101,расчет!$A$4:$AY$257,51,0)</f>
        <v>0</v>
      </c>
      <c r="L101" s="147">
        <f t="shared" si="1"/>
        <v>-26.05</v>
      </c>
    </row>
    <row r="102" spans="1:12" x14ac:dyDescent="0.3">
      <c r="A102" s="148" t="s">
        <v>410</v>
      </c>
      <c r="B102" s="148" t="s">
        <v>411</v>
      </c>
      <c r="C102" s="149">
        <v>25.12</v>
      </c>
      <c r="D102" t="s">
        <v>735</v>
      </c>
      <c r="E102" t="s">
        <v>883</v>
      </c>
      <c r="K102">
        <f>VLOOKUP(A102,расчет!$A$4:$AY$257,51,0)</f>
        <v>0</v>
      </c>
      <c r="L102" s="147">
        <f t="shared" si="1"/>
        <v>-25.12</v>
      </c>
    </row>
    <row r="103" spans="1:12" x14ac:dyDescent="0.3">
      <c r="A103" s="148" t="s">
        <v>412</v>
      </c>
      <c r="B103" s="148" t="s">
        <v>413</v>
      </c>
      <c r="C103" s="149">
        <v>25.12</v>
      </c>
      <c r="D103" t="s">
        <v>736</v>
      </c>
      <c r="E103" t="s">
        <v>883</v>
      </c>
      <c r="K103">
        <f>VLOOKUP(A103,расчет!$A$4:$AY$257,51,0)</f>
        <v>0</v>
      </c>
      <c r="L103" s="147">
        <f t="shared" si="1"/>
        <v>-25.12</v>
      </c>
    </row>
    <row r="104" spans="1:12" x14ac:dyDescent="0.3">
      <c r="A104" s="148" t="s">
        <v>414</v>
      </c>
      <c r="B104" s="148" t="s">
        <v>415</v>
      </c>
      <c r="C104" s="149">
        <v>24.19</v>
      </c>
      <c r="D104" t="s">
        <v>737</v>
      </c>
      <c r="E104" t="s">
        <v>883</v>
      </c>
      <c r="K104">
        <f>VLOOKUP(A104,расчет!$A$4:$AY$257,51,0)</f>
        <v>0</v>
      </c>
      <c r="L104" s="147">
        <f t="shared" si="1"/>
        <v>-24.19</v>
      </c>
    </row>
    <row r="105" spans="1:12" x14ac:dyDescent="0.3">
      <c r="A105" s="148" t="s">
        <v>416</v>
      </c>
      <c r="B105" s="148" t="s">
        <v>417</v>
      </c>
      <c r="C105" s="149">
        <v>20.47</v>
      </c>
      <c r="D105" t="s">
        <v>738</v>
      </c>
      <c r="E105" t="s">
        <v>883</v>
      </c>
      <c r="K105">
        <f>VLOOKUP(A105,расчет!$A$4:$AY$257,51,0)</f>
        <v>0</v>
      </c>
      <c r="L105" s="147">
        <f t="shared" si="1"/>
        <v>-20.47</v>
      </c>
    </row>
    <row r="106" spans="1:12" x14ac:dyDescent="0.3">
      <c r="A106" s="148" t="s">
        <v>418</v>
      </c>
      <c r="B106" s="148" t="s">
        <v>419</v>
      </c>
      <c r="C106" s="149">
        <v>48.38</v>
      </c>
      <c r="D106" t="s">
        <v>739</v>
      </c>
      <c r="E106" t="s">
        <v>883</v>
      </c>
      <c r="K106">
        <f>VLOOKUP(A106,расчет!$A$4:$AY$257,51,0)</f>
        <v>0</v>
      </c>
      <c r="L106" s="147">
        <f t="shared" si="1"/>
        <v>-48.38</v>
      </c>
    </row>
    <row r="107" spans="1:12" x14ac:dyDescent="0.3">
      <c r="A107" s="148" t="s">
        <v>420</v>
      </c>
      <c r="B107" s="148" t="s">
        <v>421</v>
      </c>
      <c r="C107" s="149">
        <v>24.19</v>
      </c>
      <c r="D107" t="s">
        <v>740</v>
      </c>
      <c r="E107" t="s">
        <v>883</v>
      </c>
      <c r="K107">
        <f>VLOOKUP(A107,расчет!$A$4:$AY$257,51,0)</f>
        <v>0</v>
      </c>
      <c r="L107" s="147">
        <f t="shared" si="1"/>
        <v>-24.19</v>
      </c>
    </row>
    <row r="108" spans="1:12" x14ac:dyDescent="0.3">
      <c r="A108" s="148" t="s">
        <v>422</v>
      </c>
      <c r="B108" s="148" t="s">
        <v>423</v>
      </c>
      <c r="C108" s="149">
        <v>20.47</v>
      </c>
      <c r="D108" t="s">
        <v>741</v>
      </c>
      <c r="E108" t="s">
        <v>883</v>
      </c>
      <c r="K108">
        <f>VLOOKUP(A108,расчет!$A$4:$AY$257,51,0)</f>
        <v>0</v>
      </c>
      <c r="L108" s="147">
        <f t="shared" si="1"/>
        <v>-20.47</v>
      </c>
    </row>
    <row r="109" spans="1:12" x14ac:dyDescent="0.3">
      <c r="A109" s="148" t="s">
        <v>424</v>
      </c>
      <c r="B109" s="148" t="s">
        <v>425</v>
      </c>
      <c r="C109" s="149">
        <v>25.12</v>
      </c>
      <c r="D109" t="s">
        <v>742</v>
      </c>
      <c r="E109" t="s">
        <v>883</v>
      </c>
      <c r="K109">
        <f>VLOOKUP(A109,расчет!$A$4:$AY$257,51,0)</f>
        <v>0</v>
      </c>
      <c r="L109" s="147">
        <f t="shared" si="1"/>
        <v>-25.12</v>
      </c>
    </row>
    <row r="110" spans="1:12" x14ac:dyDescent="0.3">
      <c r="A110" s="148" t="s">
        <v>426</v>
      </c>
      <c r="B110" s="148" t="s">
        <v>427</v>
      </c>
      <c r="C110" s="149">
        <v>43.73</v>
      </c>
      <c r="D110" t="s">
        <v>743</v>
      </c>
      <c r="E110" t="s">
        <v>883</v>
      </c>
      <c r="K110">
        <f>VLOOKUP(A110,расчет!$A$4:$AY$257,51,0)</f>
        <v>0</v>
      </c>
      <c r="L110" s="147">
        <f t="shared" si="1"/>
        <v>-43.73</v>
      </c>
    </row>
    <row r="111" spans="1:12" x14ac:dyDescent="0.3">
      <c r="A111" s="148" t="s">
        <v>428</v>
      </c>
      <c r="B111" s="148" t="s">
        <v>429</v>
      </c>
      <c r="C111" s="149">
        <v>21.4</v>
      </c>
      <c r="D111" t="s">
        <v>744</v>
      </c>
      <c r="E111" t="s">
        <v>883</v>
      </c>
      <c r="K111">
        <f>VLOOKUP(A111,расчет!$A$4:$AY$257,51,0)</f>
        <v>0</v>
      </c>
      <c r="L111" s="147">
        <f t="shared" si="1"/>
        <v>-21.4</v>
      </c>
    </row>
    <row r="112" spans="1:12" x14ac:dyDescent="0.3">
      <c r="A112" s="148" t="s">
        <v>430</v>
      </c>
      <c r="B112" s="148" t="s">
        <v>431</v>
      </c>
      <c r="C112" s="149">
        <v>26.05</v>
      </c>
      <c r="D112" t="s">
        <v>745</v>
      </c>
      <c r="E112" t="s">
        <v>883</v>
      </c>
      <c r="K112">
        <f>VLOOKUP(A112,расчет!$A$4:$AY$257,51,0)</f>
        <v>0</v>
      </c>
      <c r="L112" s="147">
        <f t="shared" si="1"/>
        <v>-26.05</v>
      </c>
    </row>
    <row r="113" spans="1:12" x14ac:dyDescent="0.3">
      <c r="A113" s="148" t="s">
        <v>432</v>
      </c>
      <c r="B113" s="148" t="s">
        <v>433</v>
      </c>
      <c r="C113" s="149">
        <v>26.05</v>
      </c>
      <c r="D113" t="s">
        <v>746</v>
      </c>
      <c r="E113" t="s">
        <v>883</v>
      </c>
      <c r="K113">
        <f>VLOOKUP(A113,расчет!$A$4:$AY$257,51,0)</f>
        <v>0</v>
      </c>
      <c r="L113" s="147">
        <f t="shared" si="1"/>
        <v>-26.05</v>
      </c>
    </row>
    <row r="114" spans="1:12" x14ac:dyDescent="0.3">
      <c r="A114" s="148" t="s">
        <v>434</v>
      </c>
      <c r="B114" s="148" t="s">
        <v>435</v>
      </c>
      <c r="C114" s="149">
        <v>41.87</v>
      </c>
      <c r="D114" t="s">
        <v>747</v>
      </c>
      <c r="E114" t="s">
        <v>883</v>
      </c>
      <c r="K114">
        <f>VLOOKUP(A114,расчет!$A$4:$AY$257,51,0)</f>
        <v>0</v>
      </c>
      <c r="L114" s="147">
        <f t="shared" si="1"/>
        <v>-41.87</v>
      </c>
    </row>
    <row r="115" spans="1:12" x14ac:dyDescent="0.3">
      <c r="A115" s="148" t="s">
        <v>436</v>
      </c>
      <c r="B115" s="148" t="s">
        <v>437</v>
      </c>
      <c r="C115" s="149">
        <v>36.28</v>
      </c>
      <c r="D115" t="s">
        <v>748</v>
      </c>
      <c r="E115" t="s">
        <v>883</v>
      </c>
      <c r="K115">
        <f>VLOOKUP(A115,расчет!$A$4:$AY$257,51,0)</f>
        <v>0</v>
      </c>
      <c r="L115" s="147">
        <f t="shared" si="1"/>
        <v>-36.28</v>
      </c>
    </row>
    <row r="116" spans="1:12" x14ac:dyDescent="0.3">
      <c r="A116" s="148" t="s">
        <v>438</v>
      </c>
      <c r="B116" s="148" t="s">
        <v>439</v>
      </c>
      <c r="C116" s="149">
        <v>33.49</v>
      </c>
      <c r="D116" t="s">
        <v>749</v>
      </c>
      <c r="E116" t="s">
        <v>883</v>
      </c>
      <c r="K116">
        <f>VLOOKUP(A116,расчет!$A$4:$AY$257,51,0)</f>
        <v>0</v>
      </c>
      <c r="L116" s="147">
        <f t="shared" si="1"/>
        <v>-33.49</v>
      </c>
    </row>
    <row r="117" spans="1:12" x14ac:dyDescent="0.3">
      <c r="A117" s="148" t="s">
        <v>440</v>
      </c>
      <c r="B117" s="148" t="s">
        <v>441</v>
      </c>
      <c r="C117" s="149">
        <v>23.26</v>
      </c>
      <c r="D117" t="s">
        <v>750</v>
      </c>
      <c r="E117" t="s">
        <v>883</v>
      </c>
      <c r="K117">
        <f>VLOOKUP(A117,расчет!$A$4:$AY$257,51,0)</f>
        <v>0</v>
      </c>
      <c r="L117" s="147">
        <f t="shared" si="1"/>
        <v>-23.26</v>
      </c>
    </row>
    <row r="118" spans="1:12" x14ac:dyDescent="0.3">
      <c r="A118" s="148" t="s">
        <v>442</v>
      </c>
      <c r="B118" s="148" t="s">
        <v>443</v>
      </c>
      <c r="C118" s="149">
        <v>33.49</v>
      </c>
      <c r="D118" t="s">
        <v>751</v>
      </c>
      <c r="E118" t="s">
        <v>883</v>
      </c>
      <c r="K118">
        <f>VLOOKUP(A118,расчет!$A$4:$AY$257,51,0)</f>
        <v>0</v>
      </c>
      <c r="L118" s="147">
        <f t="shared" si="1"/>
        <v>-33.49</v>
      </c>
    </row>
    <row r="119" spans="1:12" x14ac:dyDescent="0.3">
      <c r="A119" s="148" t="s">
        <v>444</v>
      </c>
      <c r="B119" s="148" t="s">
        <v>445</v>
      </c>
      <c r="C119" s="149">
        <v>33.49</v>
      </c>
      <c r="D119" t="s">
        <v>752</v>
      </c>
      <c r="E119" t="s">
        <v>883</v>
      </c>
      <c r="K119">
        <f>VLOOKUP(A119,расчет!$A$4:$AY$257,51,0)</f>
        <v>0</v>
      </c>
      <c r="L119" s="147">
        <f t="shared" si="1"/>
        <v>-33.49</v>
      </c>
    </row>
    <row r="120" spans="1:12" x14ac:dyDescent="0.3">
      <c r="A120" s="148" t="s">
        <v>446</v>
      </c>
      <c r="B120" s="148" t="s">
        <v>447</v>
      </c>
      <c r="C120" s="149">
        <v>33.49</v>
      </c>
      <c r="D120" t="s">
        <v>753</v>
      </c>
      <c r="E120" t="s">
        <v>883</v>
      </c>
      <c r="K120">
        <f>VLOOKUP(A120,расчет!$A$4:$AY$257,51,0)</f>
        <v>0</v>
      </c>
      <c r="L120" s="147">
        <f t="shared" si="1"/>
        <v>-33.49</v>
      </c>
    </row>
    <row r="121" spans="1:12" x14ac:dyDescent="0.3">
      <c r="A121" s="148" t="s">
        <v>449</v>
      </c>
      <c r="B121" s="148" t="s">
        <v>448</v>
      </c>
      <c r="C121" s="149">
        <v>33.49</v>
      </c>
      <c r="D121" t="s">
        <v>754</v>
      </c>
      <c r="E121" t="s">
        <v>883</v>
      </c>
      <c r="K121">
        <f>VLOOKUP(A121,расчет!$A$4:$AY$257,51,0)</f>
        <v>0</v>
      </c>
      <c r="L121" s="147">
        <f t="shared" si="1"/>
        <v>-33.49</v>
      </c>
    </row>
    <row r="122" spans="1:12" x14ac:dyDescent="0.3">
      <c r="A122" s="148" t="s">
        <v>450</v>
      </c>
      <c r="B122" s="148" t="s">
        <v>451</v>
      </c>
      <c r="C122" s="149">
        <v>70.709999999999994</v>
      </c>
      <c r="D122" t="s">
        <v>755</v>
      </c>
      <c r="E122" t="s">
        <v>883</v>
      </c>
      <c r="K122">
        <f>VLOOKUP(A122,расчет!$A$4:$AY$257,51,0)</f>
        <v>0</v>
      </c>
      <c r="L122" s="147">
        <f t="shared" si="1"/>
        <v>-70.709999999999994</v>
      </c>
    </row>
    <row r="123" spans="1:12" x14ac:dyDescent="0.3">
      <c r="A123" s="148" t="s">
        <v>452</v>
      </c>
      <c r="B123" s="148" t="s">
        <v>453</v>
      </c>
      <c r="C123" s="149">
        <v>55.82</v>
      </c>
      <c r="D123" t="s">
        <v>756</v>
      </c>
      <c r="E123" t="s">
        <v>883</v>
      </c>
      <c r="K123">
        <f>VLOOKUP(A123,расчет!$A$4:$AY$257,51,0)</f>
        <v>0</v>
      </c>
      <c r="L123" s="147">
        <f t="shared" si="1"/>
        <v>-55.82</v>
      </c>
    </row>
    <row r="124" spans="1:12" x14ac:dyDescent="0.3">
      <c r="A124" s="148" t="s">
        <v>454</v>
      </c>
      <c r="B124" s="148" t="s">
        <v>455</v>
      </c>
      <c r="C124" s="149">
        <v>55.82</v>
      </c>
      <c r="D124" t="s">
        <v>757</v>
      </c>
      <c r="E124" t="s">
        <v>883</v>
      </c>
      <c r="K124">
        <f>VLOOKUP(A124,расчет!$A$4:$AY$257,51,0)</f>
        <v>0</v>
      </c>
      <c r="L124" s="147">
        <f t="shared" si="1"/>
        <v>-55.82</v>
      </c>
    </row>
    <row r="125" spans="1:12" x14ac:dyDescent="0.3">
      <c r="A125" s="148" t="s">
        <v>456</v>
      </c>
      <c r="B125" s="148" t="s">
        <v>457</v>
      </c>
      <c r="C125" s="149">
        <v>54.89</v>
      </c>
      <c r="D125" t="s">
        <v>758</v>
      </c>
      <c r="E125" t="s">
        <v>883</v>
      </c>
      <c r="K125">
        <f>VLOOKUP(A125,расчет!$A$4:$AY$257,51,0)</f>
        <v>0</v>
      </c>
      <c r="L125" s="147">
        <f t="shared" si="1"/>
        <v>-54.89</v>
      </c>
    </row>
    <row r="126" spans="1:12" x14ac:dyDescent="0.3">
      <c r="A126" s="148" t="s">
        <v>458</v>
      </c>
      <c r="B126" s="148" t="s">
        <v>459</v>
      </c>
      <c r="C126" s="149">
        <v>54.89</v>
      </c>
      <c r="D126" t="s">
        <v>759</v>
      </c>
      <c r="E126" t="s">
        <v>883</v>
      </c>
      <c r="K126">
        <f>VLOOKUP(A126,расчет!$A$4:$AY$257,51,0)</f>
        <v>0</v>
      </c>
      <c r="L126" s="147">
        <f t="shared" si="1"/>
        <v>-54.89</v>
      </c>
    </row>
    <row r="127" spans="1:12" x14ac:dyDescent="0.3">
      <c r="A127" s="148" t="s">
        <v>460</v>
      </c>
      <c r="B127" s="148" t="s">
        <v>461</v>
      </c>
      <c r="C127" s="149">
        <v>40.94</v>
      </c>
      <c r="D127" t="s">
        <v>760</v>
      </c>
      <c r="E127" t="s">
        <v>883</v>
      </c>
      <c r="K127">
        <f>VLOOKUP(A127,расчет!$A$4:$AY$257,51,0)</f>
        <v>0</v>
      </c>
      <c r="L127" s="147">
        <f t="shared" si="1"/>
        <v>-40.94</v>
      </c>
    </row>
    <row r="128" spans="1:12" x14ac:dyDescent="0.3">
      <c r="A128" s="148" t="s">
        <v>462</v>
      </c>
      <c r="B128" s="148" t="s">
        <v>463</v>
      </c>
      <c r="C128" s="149">
        <v>23.26</v>
      </c>
      <c r="D128" t="s">
        <v>761</v>
      </c>
      <c r="E128" t="s">
        <v>883</v>
      </c>
      <c r="K128">
        <f>VLOOKUP(A128,расчет!$A$4:$AY$257,51,0)</f>
        <v>0</v>
      </c>
      <c r="L128" s="147">
        <f t="shared" si="1"/>
        <v>-23.26</v>
      </c>
    </row>
    <row r="129" spans="1:12" x14ac:dyDescent="0.3">
      <c r="A129" s="148" t="s">
        <v>464</v>
      </c>
      <c r="B129" s="148" t="s">
        <v>465</v>
      </c>
      <c r="C129" s="149">
        <v>35.35</v>
      </c>
      <c r="D129" t="s">
        <v>762</v>
      </c>
      <c r="E129" t="s">
        <v>883</v>
      </c>
      <c r="K129">
        <f>VLOOKUP(A129,расчет!$A$4:$AY$257,51,0)</f>
        <v>0</v>
      </c>
      <c r="L129" s="147">
        <f t="shared" si="1"/>
        <v>-35.35</v>
      </c>
    </row>
    <row r="130" spans="1:12" x14ac:dyDescent="0.3">
      <c r="A130" s="148" t="s">
        <v>466</v>
      </c>
      <c r="B130" s="148" t="s">
        <v>467</v>
      </c>
      <c r="C130" s="149">
        <v>34.42</v>
      </c>
      <c r="D130" t="s">
        <v>763</v>
      </c>
      <c r="E130" t="s">
        <v>883</v>
      </c>
      <c r="K130">
        <f>VLOOKUP(A130,расчет!$A$4:$AY$257,51,0)</f>
        <v>0</v>
      </c>
      <c r="L130" s="147">
        <f t="shared" ref="L130:L193" si="2">K130-C130</f>
        <v>-34.42</v>
      </c>
    </row>
    <row r="131" spans="1:12" x14ac:dyDescent="0.3">
      <c r="A131" s="148" t="s">
        <v>468</v>
      </c>
      <c r="B131" s="148" t="s">
        <v>469</v>
      </c>
      <c r="C131" s="149">
        <v>32.56</v>
      </c>
      <c r="D131" t="s">
        <v>764</v>
      </c>
      <c r="E131" t="s">
        <v>883</v>
      </c>
      <c r="K131">
        <f>VLOOKUP(A131,расчет!$A$4:$AY$257,51,0)</f>
        <v>0</v>
      </c>
      <c r="L131" s="147">
        <f t="shared" si="2"/>
        <v>-32.56</v>
      </c>
    </row>
    <row r="132" spans="1:12" x14ac:dyDescent="0.3">
      <c r="A132" s="148" t="s">
        <v>470</v>
      </c>
      <c r="B132" s="148" t="s">
        <v>471</v>
      </c>
      <c r="C132" s="149">
        <v>31.63</v>
      </c>
      <c r="D132" t="s">
        <v>765</v>
      </c>
      <c r="E132" t="s">
        <v>883</v>
      </c>
      <c r="K132">
        <f>VLOOKUP(A132,расчет!$A$4:$AY$257,51,0)</f>
        <v>0</v>
      </c>
      <c r="L132" s="147">
        <f t="shared" si="2"/>
        <v>-31.63</v>
      </c>
    </row>
    <row r="133" spans="1:12" x14ac:dyDescent="0.3">
      <c r="A133" s="148" t="s">
        <v>472</v>
      </c>
      <c r="B133" s="148" t="s">
        <v>473</v>
      </c>
      <c r="C133" s="149">
        <v>26.98</v>
      </c>
      <c r="D133" t="s">
        <v>766</v>
      </c>
      <c r="E133" t="s">
        <v>883</v>
      </c>
      <c r="K133">
        <f>VLOOKUP(A133,расчет!$A$4:$AY$257,51,0)</f>
        <v>0</v>
      </c>
      <c r="L133" s="147">
        <f t="shared" si="2"/>
        <v>-26.98</v>
      </c>
    </row>
    <row r="134" spans="1:12" x14ac:dyDescent="0.3">
      <c r="A134" s="148" t="s">
        <v>474</v>
      </c>
      <c r="B134" s="148" t="s">
        <v>475</v>
      </c>
      <c r="C134" s="149">
        <v>32.56</v>
      </c>
      <c r="D134" t="s">
        <v>767</v>
      </c>
      <c r="E134" t="s">
        <v>883</v>
      </c>
      <c r="K134">
        <f>VLOOKUP(A134,расчет!$A$4:$AY$257,51,0)</f>
        <v>0</v>
      </c>
      <c r="L134" s="147">
        <f t="shared" si="2"/>
        <v>-32.56</v>
      </c>
    </row>
    <row r="135" spans="1:12" x14ac:dyDescent="0.3">
      <c r="A135" s="148" t="s">
        <v>476</v>
      </c>
      <c r="B135" s="148" t="s">
        <v>477</v>
      </c>
      <c r="C135" s="149">
        <v>34.42</v>
      </c>
      <c r="D135" t="s">
        <v>768</v>
      </c>
      <c r="E135" t="s">
        <v>883</v>
      </c>
      <c r="K135">
        <f>VLOOKUP(A135,расчет!$A$4:$AY$257,51,0)</f>
        <v>0</v>
      </c>
      <c r="L135" s="147">
        <f t="shared" si="2"/>
        <v>-34.42</v>
      </c>
    </row>
    <row r="136" spans="1:12" x14ac:dyDescent="0.3">
      <c r="A136" s="148" t="s">
        <v>478</v>
      </c>
      <c r="B136" s="148" t="s">
        <v>479</v>
      </c>
      <c r="C136" s="149">
        <v>36.28</v>
      </c>
      <c r="D136" t="s">
        <v>769</v>
      </c>
      <c r="E136" t="s">
        <v>883</v>
      </c>
      <c r="K136">
        <f>VLOOKUP(A136,расчет!$A$4:$AY$257,51,0)</f>
        <v>0</v>
      </c>
      <c r="L136" s="147">
        <f t="shared" si="2"/>
        <v>-36.28</v>
      </c>
    </row>
    <row r="137" spans="1:12" x14ac:dyDescent="0.3">
      <c r="A137" s="148" t="s">
        <v>480</v>
      </c>
      <c r="B137" s="148" t="s">
        <v>481</v>
      </c>
      <c r="C137" s="149">
        <v>45.59</v>
      </c>
      <c r="D137" t="s">
        <v>770</v>
      </c>
      <c r="E137" t="s">
        <v>883</v>
      </c>
      <c r="K137">
        <f>VLOOKUP(A137,расчет!$A$4:$AY$257,51,0)</f>
        <v>0</v>
      </c>
      <c r="L137" s="147">
        <f t="shared" si="2"/>
        <v>-45.59</v>
      </c>
    </row>
    <row r="138" spans="1:12" x14ac:dyDescent="0.3">
      <c r="A138" s="148" t="s">
        <v>482</v>
      </c>
      <c r="B138" s="148" t="s">
        <v>483</v>
      </c>
      <c r="C138" s="149">
        <v>19.54</v>
      </c>
      <c r="D138" t="s">
        <v>771</v>
      </c>
      <c r="E138" t="s">
        <v>883</v>
      </c>
      <c r="K138">
        <f>VLOOKUP(A138,расчет!$A$4:$AY$257,51,0)</f>
        <v>0</v>
      </c>
      <c r="L138" s="147">
        <f t="shared" si="2"/>
        <v>-19.54</v>
      </c>
    </row>
    <row r="139" spans="1:12" x14ac:dyDescent="0.3">
      <c r="A139" s="148" t="s">
        <v>484</v>
      </c>
      <c r="B139" s="148" t="s">
        <v>485</v>
      </c>
      <c r="C139" s="149">
        <v>23.26</v>
      </c>
      <c r="D139" t="s">
        <v>772</v>
      </c>
      <c r="E139" t="s">
        <v>883</v>
      </c>
      <c r="K139">
        <f>VLOOKUP(A139,расчет!$A$4:$AY$257,51,0)</f>
        <v>0</v>
      </c>
      <c r="L139" s="147">
        <f t="shared" si="2"/>
        <v>-23.26</v>
      </c>
    </row>
    <row r="140" spans="1:12" x14ac:dyDescent="0.3">
      <c r="A140" s="148" t="s">
        <v>486</v>
      </c>
      <c r="B140" s="148" t="s">
        <v>487</v>
      </c>
      <c r="C140" s="149">
        <v>33.49</v>
      </c>
      <c r="D140" t="s">
        <v>773</v>
      </c>
      <c r="E140" t="s">
        <v>883</v>
      </c>
      <c r="K140">
        <f>VLOOKUP(A140,расчет!$A$4:$AY$257,51,0)</f>
        <v>0</v>
      </c>
      <c r="L140" s="147">
        <f t="shared" si="2"/>
        <v>-33.49</v>
      </c>
    </row>
    <row r="141" spans="1:12" x14ac:dyDescent="0.3">
      <c r="A141" s="148" t="s">
        <v>488</v>
      </c>
      <c r="B141" s="148" t="s">
        <v>489</v>
      </c>
      <c r="C141" s="149">
        <v>37.21</v>
      </c>
      <c r="D141" t="s">
        <v>774</v>
      </c>
      <c r="E141" t="s">
        <v>883</v>
      </c>
      <c r="K141">
        <f>VLOOKUP(A141,расчет!$A$4:$AY$257,51,0)</f>
        <v>0</v>
      </c>
      <c r="L141" s="147">
        <f t="shared" si="2"/>
        <v>-37.21</v>
      </c>
    </row>
    <row r="142" spans="1:12" x14ac:dyDescent="0.3">
      <c r="A142" s="148" t="s">
        <v>490</v>
      </c>
      <c r="B142" s="148" t="s">
        <v>491</v>
      </c>
      <c r="C142" s="149">
        <v>39.07</v>
      </c>
      <c r="D142" t="s">
        <v>775</v>
      </c>
      <c r="E142" t="s">
        <v>883</v>
      </c>
      <c r="K142">
        <f>VLOOKUP(A142,расчет!$A$4:$AY$257,51,0)</f>
        <v>0</v>
      </c>
      <c r="L142" s="147">
        <f t="shared" si="2"/>
        <v>-39.07</v>
      </c>
    </row>
    <row r="143" spans="1:12" x14ac:dyDescent="0.3">
      <c r="A143" s="148" t="s">
        <v>492</v>
      </c>
      <c r="B143" s="148" t="s">
        <v>493</v>
      </c>
      <c r="C143" s="149">
        <v>37.21</v>
      </c>
      <c r="D143" t="s">
        <v>776</v>
      </c>
      <c r="E143" t="s">
        <v>883</v>
      </c>
      <c r="K143">
        <f>VLOOKUP(A143,расчет!$A$4:$AY$257,51,0)</f>
        <v>0</v>
      </c>
      <c r="L143" s="147">
        <f t="shared" si="2"/>
        <v>-37.21</v>
      </c>
    </row>
    <row r="144" spans="1:12" x14ac:dyDescent="0.3">
      <c r="A144" s="148" t="s">
        <v>494</v>
      </c>
      <c r="B144" s="148" t="s">
        <v>495</v>
      </c>
      <c r="C144" s="149">
        <v>28.84</v>
      </c>
      <c r="D144" t="s">
        <v>777</v>
      </c>
      <c r="E144" t="s">
        <v>883</v>
      </c>
      <c r="K144">
        <f>VLOOKUP(A144,расчет!$A$4:$AY$257,51,0)</f>
        <v>0</v>
      </c>
      <c r="L144" s="147">
        <f t="shared" si="2"/>
        <v>-28.84</v>
      </c>
    </row>
    <row r="145" spans="1:12" x14ac:dyDescent="0.3">
      <c r="A145" s="148" t="s">
        <v>496</v>
      </c>
      <c r="B145" s="148" t="s">
        <v>497</v>
      </c>
      <c r="C145" s="149">
        <v>24.19</v>
      </c>
      <c r="D145" t="s">
        <v>778</v>
      </c>
      <c r="E145" t="s">
        <v>883</v>
      </c>
      <c r="K145">
        <f>VLOOKUP(A145,расчет!$A$4:$AY$257,51,0)</f>
        <v>0</v>
      </c>
      <c r="L145" s="147">
        <f t="shared" si="2"/>
        <v>-24.19</v>
      </c>
    </row>
    <row r="146" spans="1:12" x14ac:dyDescent="0.3">
      <c r="A146" s="148" t="s">
        <v>498</v>
      </c>
      <c r="B146" s="148" t="s">
        <v>499</v>
      </c>
      <c r="C146" s="149">
        <v>34.42</v>
      </c>
      <c r="D146" t="s">
        <v>779</v>
      </c>
      <c r="E146" t="s">
        <v>883</v>
      </c>
      <c r="K146">
        <f>VLOOKUP(A146,расчет!$A$4:$AY$257,51,0)</f>
        <v>0</v>
      </c>
      <c r="L146" s="147">
        <f t="shared" si="2"/>
        <v>-34.42</v>
      </c>
    </row>
    <row r="147" spans="1:12" x14ac:dyDescent="0.3">
      <c r="A147" s="148" t="s">
        <v>500</v>
      </c>
      <c r="B147" s="148" t="s">
        <v>501</v>
      </c>
      <c r="C147" s="149">
        <v>77.22</v>
      </c>
      <c r="D147" t="s">
        <v>780</v>
      </c>
      <c r="E147" t="s">
        <v>883</v>
      </c>
      <c r="K147">
        <f>VLOOKUP(A147,расчет!$A$4:$AY$257,51,0)</f>
        <v>0</v>
      </c>
      <c r="L147" s="147">
        <f t="shared" si="2"/>
        <v>-77.22</v>
      </c>
    </row>
    <row r="148" spans="1:12" x14ac:dyDescent="0.3">
      <c r="A148" s="148" t="s">
        <v>502</v>
      </c>
      <c r="B148" s="148" t="s">
        <v>503</v>
      </c>
      <c r="C148" s="149">
        <v>32.56</v>
      </c>
      <c r="D148" t="s">
        <v>781</v>
      </c>
      <c r="E148" t="s">
        <v>883</v>
      </c>
      <c r="K148">
        <f>VLOOKUP(A148,расчет!$A$4:$AY$257,51,0)</f>
        <v>0</v>
      </c>
      <c r="L148" s="147">
        <f t="shared" si="2"/>
        <v>-32.56</v>
      </c>
    </row>
    <row r="149" spans="1:12" x14ac:dyDescent="0.3">
      <c r="A149" s="148" t="s">
        <v>504</v>
      </c>
      <c r="B149" s="148" t="s">
        <v>505</v>
      </c>
      <c r="C149" s="149">
        <v>33.49</v>
      </c>
      <c r="D149" t="s">
        <v>782</v>
      </c>
      <c r="E149" t="s">
        <v>883</v>
      </c>
      <c r="K149">
        <f>VLOOKUP(A149,расчет!$A$4:$AY$257,51,0)</f>
        <v>0</v>
      </c>
      <c r="L149" s="147">
        <f t="shared" si="2"/>
        <v>-33.49</v>
      </c>
    </row>
    <row r="150" spans="1:12" x14ac:dyDescent="0.3">
      <c r="A150" s="148" t="s">
        <v>506</v>
      </c>
      <c r="B150" s="148" t="s">
        <v>507</v>
      </c>
      <c r="C150" s="149">
        <v>26.98</v>
      </c>
      <c r="D150" t="s">
        <v>783</v>
      </c>
      <c r="E150" t="s">
        <v>883</v>
      </c>
      <c r="K150">
        <f>VLOOKUP(A150,расчет!$A$4:$AY$257,51,0)</f>
        <v>0</v>
      </c>
      <c r="L150" s="147">
        <f t="shared" si="2"/>
        <v>-26.98</v>
      </c>
    </row>
    <row r="151" spans="1:12" x14ac:dyDescent="0.3">
      <c r="A151" s="148" t="s">
        <v>508</v>
      </c>
      <c r="B151" s="148" t="s">
        <v>509</v>
      </c>
      <c r="C151" s="149">
        <v>27.91</v>
      </c>
      <c r="D151" t="s">
        <v>784</v>
      </c>
      <c r="E151" t="s">
        <v>883</v>
      </c>
      <c r="K151">
        <f>VLOOKUP(A151,расчет!$A$4:$AY$257,51,0)</f>
        <v>0</v>
      </c>
      <c r="L151" s="147">
        <f t="shared" si="2"/>
        <v>-27.91</v>
      </c>
    </row>
    <row r="152" spans="1:12" x14ac:dyDescent="0.3">
      <c r="A152" s="148" t="s">
        <v>510</v>
      </c>
      <c r="B152" s="148" t="s">
        <v>511</v>
      </c>
      <c r="C152" s="149">
        <v>23.26</v>
      </c>
      <c r="D152" t="s">
        <v>785</v>
      </c>
      <c r="E152" t="s">
        <v>883</v>
      </c>
      <c r="K152">
        <f>VLOOKUP(A152,расчет!$A$4:$AY$257,51,0)</f>
        <v>0</v>
      </c>
      <c r="L152" s="147">
        <f t="shared" si="2"/>
        <v>-23.26</v>
      </c>
    </row>
    <row r="153" spans="1:12" x14ac:dyDescent="0.3">
      <c r="A153" s="148" t="s">
        <v>512</v>
      </c>
      <c r="B153" s="148" t="s">
        <v>513</v>
      </c>
      <c r="C153" s="149">
        <v>25.12</v>
      </c>
      <c r="D153" t="s">
        <v>786</v>
      </c>
      <c r="E153" t="s">
        <v>883</v>
      </c>
      <c r="K153">
        <f>VLOOKUP(A153,расчет!$A$4:$AY$257,51,0)</f>
        <v>0</v>
      </c>
      <c r="L153" s="147">
        <f t="shared" si="2"/>
        <v>-25.12</v>
      </c>
    </row>
    <row r="154" spans="1:12" x14ac:dyDescent="0.3">
      <c r="A154" s="148" t="s">
        <v>514</v>
      </c>
      <c r="B154" s="148" t="s">
        <v>515</v>
      </c>
      <c r="C154" s="149">
        <v>26.05</v>
      </c>
      <c r="D154" t="s">
        <v>787</v>
      </c>
      <c r="E154" t="s">
        <v>883</v>
      </c>
      <c r="K154">
        <f>VLOOKUP(A154,расчет!$A$4:$AY$257,51,0)</f>
        <v>0</v>
      </c>
      <c r="L154" s="147">
        <f t="shared" si="2"/>
        <v>-26.05</v>
      </c>
    </row>
    <row r="155" spans="1:12" x14ac:dyDescent="0.3">
      <c r="A155" s="148" t="s">
        <v>25</v>
      </c>
      <c r="B155" s="148" t="s">
        <v>26</v>
      </c>
      <c r="C155" s="153">
        <v>2005.37</v>
      </c>
      <c r="D155" t="s">
        <v>788</v>
      </c>
      <c r="E155" t="s">
        <v>884</v>
      </c>
      <c r="K155">
        <f>VLOOKUP(A155,расчет!$A$4:$AY$257,51,0)</f>
        <v>1573.8380488682647</v>
      </c>
      <c r="L155" s="147">
        <f t="shared" si="2"/>
        <v>-431.53195113173524</v>
      </c>
    </row>
    <row r="156" spans="1:12" x14ac:dyDescent="0.3">
      <c r="A156" s="148" t="s">
        <v>27</v>
      </c>
      <c r="B156" s="148" t="s">
        <v>28</v>
      </c>
      <c r="C156" s="149">
        <v>973.38</v>
      </c>
      <c r="D156" t="s">
        <v>790</v>
      </c>
      <c r="E156" t="s">
        <v>884</v>
      </c>
      <c r="K156">
        <f>VLOOKUP(A156,расчет!$A$4:$AY$257,51,0)</f>
        <v>763.91930346946049</v>
      </c>
      <c r="L156" s="147">
        <f t="shared" si="2"/>
        <v>-209.46069653053951</v>
      </c>
    </row>
    <row r="157" spans="1:12" x14ac:dyDescent="0.3">
      <c r="A157" s="148" t="s">
        <v>29</v>
      </c>
      <c r="B157" s="148" t="s">
        <v>30</v>
      </c>
      <c r="C157" s="153">
        <v>1584.62</v>
      </c>
      <c r="D157" t="s">
        <v>791</v>
      </c>
      <c r="E157" t="s">
        <v>884</v>
      </c>
      <c r="K157">
        <f>VLOOKUP(A157,расчет!$A$4:$AY$257,51,0)</f>
        <v>1243.6277693040461</v>
      </c>
      <c r="L157" s="147">
        <f t="shared" si="2"/>
        <v>-340.99223069595382</v>
      </c>
    </row>
    <row r="158" spans="1:12" x14ac:dyDescent="0.3">
      <c r="A158" s="148" t="s">
        <v>31</v>
      </c>
      <c r="B158" s="148" t="s">
        <v>32</v>
      </c>
      <c r="C158" s="153">
        <v>2030.49</v>
      </c>
      <c r="D158" t="s">
        <v>792</v>
      </c>
      <c r="E158" t="s">
        <v>884</v>
      </c>
      <c r="K158">
        <f>VLOOKUP(A158,расчет!$A$4:$AY$257,51,0)</f>
        <v>2154.2198152493779</v>
      </c>
      <c r="L158" s="147">
        <f t="shared" si="2"/>
        <v>123.72981524937791</v>
      </c>
    </row>
    <row r="159" spans="1:12" x14ac:dyDescent="0.3">
      <c r="A159" s="148" t="s">
        <v>33</v>
      </c>
      <c r="B159" s="148" t="s">
        <v>34</v>
      </c>
      <c r="C159" s="153">
        <v>1008.97</v>
      </c>
      <c r="D159" t="s">
        <v>793</v>
      </c>
      <c r="E159" t="s">
        <v>884</v>
      </c>
      <c r="K159">
        <f>VLOOKUP(A159,расчет!$A$4:$AY$257,51,0)</f>
        <v>764.43406115690982</v>
      </c>
      <c r="L159" s="147">
        <f t="shared" si="2"/>
        <v>-244.53593884309021</v>
      </c>
    </row>
    <row r="160" spans="1:12" x14ac:dyDescent="0.3">
      <c r="A160" s="148" t="s">
        <v>35</v>
      </c>
      <c r="B160" s="148" t="s">
        <v>36</v>
      </c>
      <c r="C160" s="153">
        <v>1551.13</v>
      </c>
      <c r="D160" t="s">
        <v>794</v>
      </c>
      <c r="E160" t="s">
        <v>884</v>
      </c>
      <c r="K160">
        <f>VLOOKUP(A160,расчет!$A$4:$AY$257,51,0)</f>
        <v>1217.3423739158495</v>
      </c>
      <c r="L160" s="147">
        <f t="shared" si="2"/>
        <v>-333.78762608415059</v>
      </c>
    </row>
    <row r="161" spans="1:12" x14ac:dyDescent="0.3">
      <c r="A161" s="148" t="s">
        <v>37</v>
      </c>
      <c r="B161" s="148" t="s">
        <v>38</v>
      </c>
      <c r="C161" s="153">
        <v>3568.83</v>
      </c>
      <c r="D161" t="s">
        <v>795</v>
      </c>
      <c r="E161" t="s">
        <v>884</v>
      </c>
      <c r="K161">
        <f>VLOOKUP(A161,расчет!$A$4:$AY$257,51,0)</f>
        <v>1988.4107979108628</v>
      </c>
      <c r="L161" s="147">
        <f t="shared" si="2"/>
        <v>-1580.4192020891371</v>
      </c>
    </row>
    <row r="162" spans="1:12" x14ac:dyDescent="0.3">
      <c r="A162" s="148" t="s">
        <v>39</v>
      </c>
      <c r="B162" s="148" t="s">
        <v>40</v>
      </c>
      <c r="C162" s="153">
        <v>1142.01</v>
      </c>
      <c r="D162" t="s">
        <v>796</v>
      </c>
      <c r="E162" t="s">
        <v>884</v>
      </c>
      <c r="K162">
        <f>VLOOKUP(A162,расчет!$A$4:$AY$257,51,0)</f>
        <v>1071.6607849891504</v>
      </c>
      <c r="L162" s="147">
        <f t="shared" si="2"/>
        <v>-70.349215010849548</v>
      </c>
    </row>
    <row r="163" spans="1:12" x14ac:dyDescent="0.3">
      <c r="A163" s="148" t="s">
        <v>41</v>
      </c>
      <c r="B163" s="148" t="s">
        <v>42</v>
      </c>
      <c r="C163" s="153">
        <v>1081.53</v>
      </c>
      <c r="D163" t="s">
        <v>797</v>
      </c>
      <c r="E163" t="s">
        <v>884</v>
      </c>
      <c r="K163">
        <f>VLOOKUP(A163,расчет!$A$4:$AY$257,51,0)</f>
        <v>717.98677773970462</v>
      </c>
      <c r="L163" s="147">
        <f t="shared" si="2"/>
        <v>-363.54322226029535</v>
      </c>
    </row>
    <row r="164" spans="1:12" x14ac:dyDescent="0.3">
      <c r="A164" s="148" t="s">
        <v>43</v>
      </c>
      <c r="B164" s="148" t="s">
        <v>44</v>
      </c>
      <c r="C164" s="153">
        <v>1586.72</v>
      </c>
      <c r="D164" t="s">
        <v>798</v>
      </c>
      <c r="E164" t="s">
        <v>884</v>
      </c>
      <c r="K164">
        <f>VLOOKUP(A164,расчет!$A$4:$AY$257,51,0)</f>
        <v>1245.2706065158084</v>
      </c>
      <c r="L164" s="147">
        <f t="shared" si="2"/>
        <v>-341.44939348419166</v>
      </c>
    </row>
    <row r="165" spans="1:12" x14ac:dyDescent="0.3">
      <c r="A165" s="148" t="s">
        <v>45</v>
      </c>
      <c r="B165" s="148" t="s">
        <v>46</v>
      </c>
      <c r="C165" s="153">
        <v>2028.4</v>
      </c>
      <c r="D165" t="s">
        <v>799</v>
      </c>
      <c r="E165" t="s">
        <v>884</v>
      </c>
      <c r="K165">
        <f>VLOOKUP(A165,расчет!$A$4:$AY$257,51,0)</f>
        <v>1591.9092581976497</v>
      </c>
      <c r="L165" s="147">
        <f t="shared" si="2"/>
        <v>-436.49074180235039</v>
      </c>
    </row>
    <row r="166" spans="1:12" x14ac:dyDescent="0.3">
      <c r="A166" s="148" t="s">
        <v>47</v>
      </c>
      <c r="B166" s="148" t="s">
        <v>48</v>
      </c>
      <c r="C166" s="153">
        <v>1021.53</v>
      </c>
      <c r="D166" t="s">
        <v>800</v>
      </c>
      <c r="E166" t="s">
        <v>884</v>
      </c>
      <c r="K166">
        <f>VLOOKUP(A166,расчет!$A$4:$AY$257,51,0)</f>
        <v>801.70455933999278</v>
      </c>
      <c r="L166" s="147">
        <f t="shared" si="2"/>
        <v>-219.82544066000719</v>
      </c>
    </row>
    <row r="167" spans="1:12" x14ac:dyDescent="0.3">
      <c r="A167" s="148" t="s">
        <v>49</v>
      </c>
      <c r="B167" s="148" t="s">
        <v>50</v>
      </c>
      <c r="C167" s="149">
        <v>898.72</v>
      </c>
      <c r="D167" t="s">
        <v>801</v>
      </c>
      <c r="E167" t="s">
        <v>884</v>
      </c>
      <c r="K167">
        <f>VLOOKUP(A167,расчет!$A$4:$AY$257,51,0)</f>
        <v>193.57359457673277</v>
      </c>
      <c r="L167" s="147">
        <f t="shared" si="2"/>
        <v>-705.1464054232672</v>
      </c>
    </row>
    <row r="168" spans="1:12" x14ac:dyDescent="0.3">
      <c r="A168" s="148" t="s">
        <v>51</v>
      </c>
      <c r="B168" s="148" t="s">
        <v>52</v>
      </c>
      <c r="C168" s="153">
        <v>1725.8</v>
      </c>
      <c r="D168" t="s">
        <v>802</v>
      </c>
      <c r="E168" t="s">
        <v>884</v>
      </c>
      <c r="K168">
        <f>VLOOKUP(A168,расчет!$A$4:$AY$257,51,0)</f>
        <v>1359.1668745213487</v>
      </c>
      <c r="L168" s="147">
        <f t="shared" si="2"/>
        <v>-366.63312547865121</v>
      </c>
    </row>
    <row r="169" spans="1:12" x14ac:dyDescent="0.3">
      <c r="A169" s="148" t="s">
        <v>53</v>
      </c>
      <c r="B169" s="148" t="s">
        <v>54</v>
      </c>
      <c r="C169" s="153">
        <v>1562.99</v>
      </c>
      <c r="D169" t="s">
        <v>803</v>
      </c>
      <c r="E169" t="s">
        <v>884</v>
      </c>
      <c r="K169">
        <f>VLOOKUP(A169,расчет!$A$4:$AY$257,51,0)</f>
        <v>702.41785592388158</v>
      </c>
      <c r="L169" s="147">
        <f t="shared" si="2"/>
        <v>-860.57214407611843</v>
      </c>
    </row>
    <row r="170" spans="1:12" x14ac:dyDescent="0.3">
      <c r="A170" s="148" t="s">
        <v>55</v>
      </c>
      <c r="B170" s="148" t="s">
        <v>56</v>
      </c>
      <c r="C170" s="153">
        <v>1023.62</v>
      </c>
      <c r="D170" t="s">
        <v>804</v>
      </c>
      <c r="E170" t="s">
        <v>884</v>
      </c>
      <c r="K170">
        <f>VLOOKUP(A170,расчет!$A$4:$AY$257,51,0)</f>
        <v>803.34739655175508</v>
      </c>
      <c r="L170" s="147">
        <f t="shared" si="2"/>
        <v>-220.27260344824492</v>
      </c>
    </row>
    <row r="171" spans="1:12" x14ac:dyDescent="0.3">
      <c r="A171" s="148" t="s">
        <v>57</v>
      </c>
      <c r="B171" s="148" t="s">
        <v>58</v>
      </c>
      <c r="C171" s="149">
        <v>956.63</v>
      </c>
      <c r="D171" t="s">
        <v>805</v>
      </c>
      <c r="E171" t="s">
        <v>884</v>
      </c>
      <c r="K171">
        <f>VLOOKUP(A171,расчет!$A$4:$AY$257,51,0)</f>
        <v>453.31510687071329</v>
      </c>
      <c r="L171" s="147">
        <f t="shared" si="2"/>
        <v>-503.3148931292867</v>
      </c>
    </row>
    <row r="172" spans="1:12" x14ac:dyDescent="0.3">
      <c r="A172" s="148" t="s">
        <v>59</v>
      </c>
      <c r="B172" s="148" t="s">
        <v>60</v>
      </c>
      <c r="C172" s="153">
        <v>1582.53</v>
      </c>
      <c r="D172" t="s">
        <v>806</v>
      </c>
      <c r="E172" t="s">
        <v>884</v>
      </c>
      <c r="K172">
        <f>VLOOKUP(A172,расчет!$A$4:$AY$257,51,0)</f>
        <v>542.57692528143195</v>
      </c>
      <c r="L172" s="147">
        <f t="shared" si="2"/>
        <v>-1039.9530747185681</v>
      </c>
    </row>
    <row r="173" spans="1:12" x14ac:dyDescent="0.3">
      <c r="A173" s="148" t="s">
        <v>61</v>
      </c>
      <c r="B173" s="148" t="s">
        <v>62</v>
      </c>
      <c r="C173" s="153">
        <v>2028.4</v>
      </c>
      <c r="D173" t="s">
        <v>807</v>
      </c>
      <c r="E173" t="s">
        <v>884</v>
      </c>
      <c r="K173">
        <f>VLOOKUP(A173,расчет!$A$4:$AY$257,51,0)</f>
        <v>1591.9092581976497</v>
      </c>
      <c r="L173" s="147">
        <f t="shared" si="2"/>
        <v>-436.49074180235039</v>
      </c>
    </row>
    <row r="174" spans="1:12" x14ac:dyDescent="0.3">
      <c r="A174" s="148" t="s">
        <v>63</v>
      </c>
      <c r="B174" s="148" t="s">
        <v>64</v>
      </c>
      <c r="C174" s="153">
        <v>1008.97</v>
      </c>
      <c r="D174" t="s">
        <v>808</v>
      </c>
      <c r="E174" t="s">
        <v>884</v>
      </c>
      <c r="K174">
        <f>VLOOKUP(A174,расчет!$A$4:$AY$257,51,0)</f>
        <v>791.84753606941911</v>
      </c>
      <c r="L174" s="147">
        <f t="shared" si="2"/>
        <v>-217.12246393058092</v>
      </c>
    </row>
    <row r="175" spans="1:12" x14ac:dyDescent="0.3">
      <c r="A175" s="148" t="s">
        <v>65</v>
      </c>
      <c r="B175" s="148" t="s">
        <v>66</v>
      </c>
      <c r="C175" s="153">
        <v>1549.04</v>
      </c>
      <c r="D175" t="s">
        <v>809</v>
      </c>
      <c r="E175" t="s">
        <v>884</v>
      </c>
      <c r="K175">
        <f>VLOOKUP(A175,расчет!$A$4:$AY$257,51,0)</f>
        <v>1215.6995367040874</v>
      </c>
      <c r="L175" s="147">
        <f t="shared" si="2"/>
        <v>-333.34046329591251</v>
      </c>
    </row>
    <row r="176" spans="1:12" x14ac:dyDescent="0.3">
      <c r="A176" s="148" t="s">
        <v>67</v>
      </c>
      <c r="B176" s="148" t="s">
        <v>68</v>
      </c>
      <c r="C176" s="153">
        <v>2760.59</v>
      </c>
      <c r="D176" t="s">
        <v>810</v>
      </c>
      <c r="E176" t="s">
        <v>884</v>
      </c>
      <c r="K176">
        <f>VLOOKUP(A176,расчет!$A$4:$AY$257,51,0)</f>
        <v>1882.8016115935291</v>
      </c>
      <c r="L176" s="147">
        <f t="shared" si="2"/>
        <v>-877.78838840647109</v>
      </c>
    </row>
    <row r="177" spans="1:12" x14ac:dyDescent="0.3">
      <c r="A177" s="148" t="s">
        <v>69</v>
      </c>
      <c r="B177" s="148" t="s">
        <v>70</v>
      </c>
      <c r="C177" s="149">
        <v>973.38</v>
      </c>
      <c r="D177" t="s">
        <v>811</v>
      </c>
      <c r="E177" t="s">
        <v>884</v>
      </c>
      <c r="K177">
        <f>VLOOKUP(A177,расчет!$A$4:$AY$257,51,0)</f>
        <v>763.91930346946049</v>
      </c>
      <c r="L177" s="147">
        <f t="shared" si="2"/>
        <v>-209.46069653053951</v>
      </c>
    </row>
    <row r="178" spans="1:12" x14ac:dyDescent="0.3">
      <c r="A178" s="148" t="s">
        <v>71</v>
      </c>
      <c r="B178" s="148" t="s">
        <v>72</v>
      </c>
      <c r="C178" s="153">
        <v>1023.62</v>
      </c>
      <c r="D178" t="s">
        <v>812</v>
      </c>
      <c r="E178" t="s">
        <v>884</v>
      </c>
      <c r="K178">
        <f>VLOOKUP(A178,расчет!$A$4:$AY$257,51,0)</f>
        <v>803.34739655175508</v>
      </c>
      <c r="L178" s="147">
        <f t="shared" si="2"/>
        <v>-220.27260344824492</v>
      </c>
    </row>
    <row r="179" spans="1:12" x14ac:dyDescent="0.3">
      <c r="A179" s="148" t="s">
        <v>73</v>
      </c>
      <c r="B179" s="148" t="s">
        <v>74</v>
      </c>
      <c r="C179" s="149">
        <v>973.38</v>
      </c>
      <c r="D179" t="s">
        <v>813</v>
      </c>
      <c r="E179" t="s">
        <v>884</v>
      </c>
      <c r="K179">
        <f>VLOOKUP(A179,расчет!$A$4:$AY$257,51,0)</f>
        <v>763.91930346946049</v>
      </c>
      <c r="L179" s="147">
        <f t="shared" si="2"/>
        <v>-209.46069653053951</v>
      </c>
    </row>
    <row r="180" spans="1:12" x14ac:dyDescent="0.3">
      <c r="A180" s="148" t="s">
        <v>75</v>
      </c>
      <c r="B180" s="148" t="s">
        <v>76</v>
      </c>
      <c r="C180" s="153">
        <v>2641.04</v>
      </c>
      <c r="D180" t="s">
        <v>814</v>
      </c>
      <c r="E180" t="s">
        <v>884</v>
      </c>
      <c r="K180">
        <f>VLOOKUP(A180,расчет!$A$4:$AY$257,51,0)</f>
        <v>2019.2891595122446</v>
      </c>
      <c r="L180" s="147">
        <f t="shared" si="2"/>
        <v>-621.75084048775534</v>
      </c>
    </row>
    <row r="181" spans="1:12" x14ac:dyDescent="0.3">
      <c r="A181" s="148" t="s">
        <v>77</v>
      </c>
      <c r="B181" s="148" t="s">
        <v>78</v>
      </c>
      <c r="C181" s="153">
        <v>2030.49</v>
      </c>
      <c r="D181" t="s">
        <v>815</v>
      </c>
      <c r="E181" t="s">
        <v>884</v>
      </c>
      <c r="K181">
        <f>VLOOKUP(A181,расчет!$A$4:$AY$257,51,0)</f>
        <v>1593.552095409412</v>
      </c>
      <c r="L181" s="147">
        <f t="shared" si="2"/>
        <v>-436.937904590588</v>
      </c>
    </row>
    <row r="182" spans="1:12" x14ac:dyDescent="0.3">
      <c r="A182" s="148" t="s">
        <v>79</v>
      </c>
      <c r="B182" s="148" t="s">
        <v>80</v>
      </c>
      <c r="C182" s="153">
        <v>1008.97</v>
      </c>
      <c r="D182" t="s">
        <v>816</v>
      </c>
      <c r="E182" t="s">
        <v>884</v>
      </c>
      <c r="K182">
        <f>VLOOKUP(A182,расчет!$A$4:$AY$257,51,0)</f>
        <v>791.84753606941911</v>
      </c>
      <c r="L182" s="147">
        <f t="shared" si="2"/>
        <v>-217.12246393058092</v>
      </c>
    </row>
    <row r="183" spans="1:12" x14ac:dyDescent="0.3">
      <c r="A183" s="148" t="s">
        <v>81</v>
      </c>
      <c r="B183" s="148" t="s">
        <v>82</v>
      </c>
      <c r="C183" s="153">
        <v>1549.04</v>
      </c>
      <c r="D183" t="s">
        <v>817</v>
      </c>
      <c r="E183" t="s">
        <v>884</v>
      </c>
      <c r="K183">
        <f>VLOOKUP(A183,расчет!$A$4:$AY$257,51,0)</f>
        <v>1434.9356273583542</v>
      </c>
      <c r="L183" s="147">
        <f t="shared" si="2"/>
        <v>-114.1043726416458</v>
      </c>
    </row>
    <row r="184" spans="1:12" x14ac:dyDescent="0.3">
      <c r="A184" s="148" t="s">
        <v>83</v>
      </c>
      <c r="B184" s="148" t="s">
        <v>84</v>
      </c>
      <c r="C184" s="153">
        <v>2456.13</v>
      </c>
      <c r="D184" t="s">
        <v>818</v>
      </c>
      <c r="E184" t="s">
        <v>884</v>
      </c>
      <c r="K184">
        <f>VLOOKUP(A184,расчет!$A$4:$AY$257,51,0)</f>
        <v>1668.9884186562265</v>
      </c>
      <c r="L184" s="147">
        <f t="shared" si="2"/>
        <v>-787.14158134377362</v>
      </c>
    </row>
    <row r="185" spans="1:12" x14ac:dyDescent="0.3">
      <c r="A185" s="148" t="s">
        <v>85</v>
      </c>
      <c r="B185" s="148" t="s">
        <v>86</v>
      </c>
      <c r="C185" s="153">
        <v>1023.62</v>
      </c>
      <c r="D185" t="s">
        <v>819</v>
      </c>
      <c r="E185" t="s">
        <v>884</v>
      </c>
      <c r="K185">
        <f>VLOOKUP(A185,расчет!$A$4:$AY$257,51,0)</f>
        <v>803.34739655175508</v>
      </c>
      <c r="L185" s="147">
        <f t="shared" si="2"/>
        <v>-220.27260344824492</v>
      </c>
    </row>
    <row r="186" spans="1:12" x14ac:dyDescent="0.3">
      <c r="A186" s="148" t="s">
        <v>87</v>
      </c>
      <c r="B186" s="148" t="s">
        <v>88</v>
      </c>
      <c r="C186" s="149">
        <v>973.38</v>
      </c>
      <c r="D186" t="s">
        <v>820</v>
      </c>
      <c r="E186" t="s">
        <v>884</v>
      </c>
      <c r="K186">
        <f>VLOOKUP(A186,расчет!$A$4:$AY$257,51,0)</f>
        <v>763.91930346946049</v>
      </c>
      <c r="L186" s="147">
        <f t="shared" si="2"/>
        <v>-209.46069653053951</v>
      </c>
    </row>
    <row r="187" spans="1:12" x14ac:dyDescent="0.3">
      <c r="A187" s="148" t="s">
        <v>89</v>
      </c>
      <c r="B187" s="148" t="s">
        <v>90</v>
      </c>
      <c r="C187" s="153">
        <v>1586.72</v>
      </c>
      <c r="D187" t="s">
        <v>821</v>
      </c>
      <c r="E187" t="s">
        <v>884</v>
      </c>
      <c r="K187">
        <f>VLOOKUP(A187,расчет!$A$4:$AY$257,51,0)</f>
        <v>496.38912389449035</v>
      </c>
      <c r="L187" s="147">
        <f t="shared" si="2"/>
        <v>-1090.3308761055096</v>
      </c>
    </row>
    <row r="188" spans="1:12" x14ac:dyDescent="0.3">
      <c r="A188" s="148" t="s">
        <v>91</v>
      </c>
      <c r="B188" s="148" t="s">
        <v>92</v>
      </c>
      <c r="C188" s="153">
        <v>1582.53</v>
      </c>
      <c r="D188" t="s">
        <v>822</v>
      </c>
      <c r="E188" t="s">
        <v>884</v>
      </c>
      <c r="K188">
        <f>VLOOKUP(A188,расчет!$A$4:$AY$257,51,0)</f>
        <v>1241.9849320922838</v>
      </c>
      <c r="L188" s="147">
        <f t="shared" si="2"/>
        <v>-340.5450679077162</v>
      </c>
    </row>
    <row r="189" spans="1:12" x14ac:dyDescent="0.3">
      <c r="A189" s="148" t="s">
        <v>93</v>
      </c>
      <c r="B189" s="148" t="s">
        <v>94</v>
      </c>
      <c r="C189" s="153">
        <v>2258.4299999999998</v>
      </c>
      <c r="D189" t="s">
        <v>823</v>
      </c>
      <c r="E189" t="s">
        <v>884</v>
      </c>
      <c r="K189">
        <f>VLOOKUP(A189,расчет!$A$4:$AY$257,51,0)</f>
        <v>1973.8798042160943</v>
      </c>
      <c r="L189" s="147">
        <f t="shared" si="2"/>
        <v>-284.55019578390556</v>
      </c>
    </row>
    <row r="190" spans="1:12" x14ac:dyDescent="0.3">
      <c r="A190" s="148" t="s">
        <v>95</v>
      </c>
      <c r="B190" s="148" t="s">
        <v>96</v>
      </c>
      <c r="C190" s="153">
        <v>1008.97</v>
      </c>
      <c r="D190" t="s">
        <v>824</v>
      </c>
      <c r="E190" t="s">
        <v>884</v>
      </c>
      <c r="K190">
        <f>VLOOKUP(A190,расчет!$A$4:$AY$257,51,0)</f>
        <v>791.84753606941911</v>
      </c>
      <c r="L190" s="147">
        <f t="shared" si="2"/>
        <v>-217.12246393058092</v>
      </c>
    </row>
    <row r="191" spans="1:12" x14ac:dyDescent="0.3">
      <c r="A191" s="148" t="s">
        <v>97</v>
      </c>
      <c r="B191" s="148" t="s">
        <v>98</v>
      </c>
      <c r="C191" s="153">
        <v>1549.04</v>
      </c>
      <c r="D191" t="s">
        <v>825</v>
      </c>
      <c r="E191" t="s">
        <v>884</v>
      </c>
      <c r="K191">
        <f>VLOOKUP(A191,расчет!$A$4:$AY$257,51,0)</f>
        <v>1215.6995367040874</v>
      </c>
      <c r="L191" s="147">
        <f t="shared" si="2"/>
        <v>-333.34046329591251</v>
      </c>
    </row>
    <row r="192" spans="1:12" x14ac:dyDescent="0.3">
      <c r="A192" s="148" t="s">
        <v>99</v>
      </c>
      <c r="B192" s="148" t="s">
        <v>100</v>
      </c>
      <c r="C192" s="153">
        <v>2237.5</v>
      </c>
      <c r="D192" t="s">
        <v>826</v>
      </c>
      <c r="E192" t="s">
        <v>884</v>
      </c>
      <c r="K192">
        <f>VLOOKUP(A192,расчет!$A$4:$AY$257,51,0)</f>
        <v>2066.2554069899775</v>
      </c>
      <c r="L192" s="147">
        <f t="shared" si="2"/>
        <v>-171.24459301002253</v>
      </c>
    </row>
    <row r="193" spans="1:12" x14ac:dyDescent="0.3">
      <c r="A193" s="148" t="s">
        <v>101</v>
      </c>
      <c r="B193" s="148" t="s">
        <v>102</v>
      </c>
      <c r="C193" s="153">
        <v>2005.37</v>
      </c>
      <c r="D193" t="s">
        <v>827</v>
      </c>
      <c r="E193" t="s">
        <v>884</v>
      </c>
      <c r="K193">
        <f>VLOOKUP(A193,расчет!$A$4:$AY$257,51,0)</f>
        <v>1681.1840740786213</v>
      </c>
      <c r="L193" s="147">
        <f t="shared" si="2"/>
        <v>-324.18592592137861</v>
      </c>
    </row>
    <row r="194" spans="1:12" x14ac:dyDescent="0.3">
      <c r="A194" s="148" t="s">
        <v>103</v>
      </c>
      <c r="B194" s="148" t="s">
        <v>104</v>
      </c>
      <c r="C194" s="153">
        <v>1584.62</v>
      </c>
      <c r="D194" t="s">
        <v>828</v>
      </c>
      <c r="E194" t="s">
        <v>884</v>
      </c>
      <c r="K194">
        <f>VLOOKUP(A194,расчет!$A$4:$AY$257,51,0)</f>
        <v>1243.6277693040461</v>
      </c>
      <c r="L194" s="147">
        <f t="shared" ref="L194:L244" si="3">K194-C194</f>
        <v>-340.99223069595382</v>
      </c>
    </row>
    <row r="195" spans="1:12" x14ac:dyDescent="0.3">
      <c r="A195" s="148" t="s">
        <v>105</v>
      </c>
      <c r="B195" s="148" t="s">
        <v>106</v>
      </c>
      <c r="C195" s="153">
        <v>2030.49</v>
      </c>
      <c r="D195" t="s">
        <v>829</v>
      </c>
      <c r="E195" t="s">
        <v>884</v>
      </c>
      <c r="K195">
        <f>VLOOKUP(A195,расчет!$A$4:$AY$257,51,0)</f>
        <v>1593.552095409412</v>
      </c>
      <c r="L195" s="147">
        <f t="shared" si="3"/>
        <v>-436.937904590588</v>
      </c>
    </row>
    <row r="196" spans="1:12" x14ac:dyDescent="0.3">
      <c r="A196" s="148" t="s">
        <v>107</v>
      </c>
      <c r="B196" s="148" t="s">
        <v>108</v>
      </c>
      <c r="C196" s="153">
        <v>1006.87</v>
      </c>
      <c r="D196" t="s">
        <v>830</v>
      </c>
      <c r="E196" t="s">
        <v>884</v>
      </c>
      <c r="K196">
        <f>VLOOKUP(A196,расчет!$A$4:$AY$257,51,0)</f>
        <v>790.20469885765681</v>
      </c>
      <c r="L196" s="147">
        <f t="shared" si="3"/>
        <v>-216.6653011423432</v>
      </c>
    </row>
    <row r="197" spans="1:12" x14ac:dyDescent="0.3">
      <c r="A197" s="148" t="s">
        <v>109</v>
      </c>
      <c r="B197" s="148" t="s">
        <v>110</v>
      </c>
      <c r="C197" s="153">
        <v>2065.38</v>
      </c>
      <c r="D197" t="s">
        <v>831</v>
      </c>
      <c r="E197" t="s">
        <v>884</v>
      </c>
      <c r="K197">
        <f>VLOOKUP(A197,расчет!$A$4:$AY$257,51,0)</f>
        <v>1447.6502468412766</v>
      </c>
      <c r="L197" s="147">
        <f t="shared" si="3"/>
        <v>-617.7297531587235</v>
      </c>
    </row>
    <row r="198" spans="1:12" x14ac:dyDescent="0.3">
      <c r="A198" s="148" t="s">
        <v>111</v>
      </c>
      <c r="B198" s="148" t="s">
        <v>112</v>
      </c>
      <c r="C198" s="153">
        <v>2030.49</v>
      </c>
      <c r="D198" t="s">
        <v>832</v>
      </c>
      <c r="E198" t="s">
        <v>884</v>
      </c>
      <c r="K198">
        <f>VLOOKUP(A198,расчет!$A$4:$AY$257,51,0)</f>
        <v>1593.552095409412</v>
      </c>
      <c r="L198" s="147">
        <f t="shared" si="3"/>
        <v>-436.937904590588</v>
      </c>
    </row>
    <row r="199" spans="1:12" x14ac:dyDescent="0.3">
      <c r="A199" s="148" t="s">
        <v>113</v>
      </c>
      <c r="B199" s="148" t="s">
        <v>114</v>
      </c>
      <c r="C199" s="153">
        <v>2013.75</v>
      </c>
      <c r="D199" t="s">
        <v>833</v>
      </c>
      <c r="E199" t="s">
        <v>884</v>
      </c>
      <c r="K199">
        <f>VLOOKUP(A199,расчет!$A$4:$AY$257,51,0)</f>
        <v>1580.4093977153136</v>
      </c>
      <c r="L199" s="147">
        <f t="shared" si="3"/>
        <v>-433.34060228468638</v>
      </c>
    </row>
    <row r="200" spans="1:12" x14ac:dyDescent="0.3">
      <c r="A200" s="148" t="s">
        <v>115</v>
      </c>
      <c r="B200" s="148" t="s">
        <v>116</v>
      </c>
      <c r="C200" s="149">
        <v>922.21</v>
      </c>
      <c r="D200" t="s">
        <v>834</v>
      </c>
      <c r="E200" t="s">
        <v>884</v>
      </c>
      <c r="K200">
        <f>VLOOKUP(A200,расчет!$A$4:$AY$257,51,0)</f>
        <v>537.90624873668503</v>
      </c>
      <c r="L200" s="147">
        <f t="shared" si="3"/>
        <v>-384.30375126331501</v>
      </c>
    </row>
    <row r="201" spans="1:12" x14ac:dyDescent="0.3">
      <c r="A201" s="148" t="s">
        <v>117</v>
      </c>
      <c r="B201" s="148" t="s">
        <v>118</v>
      </c>
      <c r="C201" s="153">
        <v>1895.59</v>
      </c>
      <c r="D201" t="s">
        <v>835</v>
      </c>
      <c r="E201" t="s">
        <v>884</v>
      </c>
      <c r="K201">
        <f>VLOOKUP(A201,расчет!$A$4:$AY$257,51,0)</f>
        <v>1851.6637679618832</v>
      </c>
      <c r="L201" s="147">
        <f t="shared" si="3"/>
        <v>-43.926232038116723</v>
      </c>
    </row>
    <row r="202" spans="1:12" x14ac:dyDescent="0.3">
      <c r="A202" s="148" t="s">
        <v>119</v>
      </c>
      <c r="B202" s="148" t="s">
        <v>120</v>
      </c>
      <c r="C202" s="153">
        <v>2068.17</v>
      </c>
      <c r="D202" t="s">
        <v>836</v>
      </c>
      <c r="E202" t="s">
        <v>884</v>
      </c>
      <c r="K202">
        <f>VLOOKUP(A202,расчет!$A$4:$AY$257,51,0)</f>
        <v>1623.1231652211329</v>
      </c>
      <c r="L202" s="147">
        <f t="shared" si="3"/>
        <v>-445.04683477886715</v>
      </c>
    </row>
    <row r="203" spans="1:12" x14ac:dyDescent="0.3">
      <c r="A203" s="148" t="s">
        <v>121</v>
      </c>
      <c r="B203" s="148" t="s">
        <v>122</v>
      </c>
      <c r="C203" s="153">
        <v>1011.06</v>
      </c>
      <c r="D203" t="s">
        <v>837</v>
      </c>
      <c r="E203" t="s">
        <v>884</v>
      </c>
      <c r="K203">
        <f>VLOOKUP(A203,расчет!$A$4:$AY$257,51,0)</f>
        <v>793.49037328118129</v>
      </c>
      <c r="L203" s="147">
        <f t="shared" si="3"/>
        <v>-217.56962671881865</v>
      </c>
    </row>
    <row r="204" spans="1:12" x14ac:dyDescent="0.3">
      <c r="A204" s="148" t="s">
        <v>123</v>
      </c>
      <c r="B204" s="148" t="s">
        <v>124</v>
      </c>
      <c r="C204" s="153">
        <v>1546.94</v>
      </c>
      <c r="D204" t="s">
        <v>838</v>
      </c>
      <c r="E204" t="s">
        <v>884</v>
      </c>
      <c r="K204">
        <f>VLOOKUP(A204,расчет!$A$4:$AY$257,51,0)</f>
        <v>1214.0566994923252</v>
      </c>
      <c r="L204" s="147">
        <f t="shared" si="3"/>
        <v>-332.8833005076749</v>
      </c>
    </row>
    <row r="205" spans="1:12" x14ac:dyDescent="0.3">
      <c r="A205" s="148" t="s">
        <v>125</v>
      </c>
      <c r="B205" s="148" t="s">
        <v>126</v>
      </c>
      <c r="C205" s="153">
        <v>1566.25</v>
      </c>
      <c r="D205" t="s">
        <v>839</v>
      </c>
      <c r="E205" t="s">
        <v>884</v>
      </c>
      <c r="K205">
        <f>VLOOKUP(A205,расчет!$A$4:$AY$257,51,0)</f>
        <v>828.00715857152056</v>
      </c>
      <c r="L205" s="147">
        <f t="shared" si="3"/>
        <v>-738.24284142847944</v>
      </c>
    </row>
    <row r="206" spans="1:12" x14ac:dyDescent="0.3">
      <c r="A206" s="148" t="s">
        <v>127</v>
      </c>
      <c r="B206" s="148" t="s">
        <v>128</v>
      </c>
      <c r="C206" s="153">
        <v>1165.27</v>
      </c>
      <c r="D206" t="s">
        <v>840</v>
      </c>
      <c r="E206" t="s">
        <v>884</v>
      </c>
      <c r="K206">
        <f>VLOOKUP(A206,расчет!$A$4:$AY$257,51,0)</f>
        <v>683.73514974489387</v>
      </c>
      <c r="L206" s="147">
        <f t="shared" si="3"/>
        <v>-481.53485025510611</v>
      </c>
    </row>
    <row r="207" spans="1:12" x14ac:dyDescent="0.3">
      <c r="A207" s="148" t="s">
        <v>129</v>
      </c>
      <c r="B207" s="148" t="s">
        <v>130</v>
      </c>
      <c r="C207" s="153">
        <v>1516.47</v>
      </c>
      <c r="D207" t="s">
        <v>841</v>
      </c>
      <c r="E207" t="s">
        <v>884</v>
      </c>
      <c r="K207">
        <f>VLOOKUP(A207,расчет!$A$4:$AY$257,51,0)</f>
        <v>891.58025598613119</v>
      </c>
      <c r="L207" s="147">
        <f t="shared" si="3"/>
        <v>-624.88974401386884</v>
      </c>
    </row>
    <row r="208" spans="1:12" x14ac:dyDescent="0.3">
      <c r="A208" s="148" t="s">
        <v>131</v>
      </c>
      <c r="B208" s="148" t="s">
        <v>132</v>
      </c>
      <c r="C208" s="153">
        <v>1838.38</v>
      </c>
      <c r="D208" t="s">
        <v>842</v>
      </c>
      <c r="E208" t="s">
        <v>884</v>
      </c>
      <c r="K208">
        <f>VLOOKUP(A208,расчет!$A$4:$AY$257,51,0)</f>
        <v>1439.6063039031012</v>
      </c>
      <c r="L208" s="147">
        <f t="shared" si="3"/>
        <v>-398.7736960968989</v>
      </c>
    </row>
    <row r="209" spans="1:12" x14ac:dyDescent="0.3">
      <c r="A209" s="148" t="s">
        <v>133</v>
      </c>
      <c r="B209" s="148" t="s">
        <v>134</v>
      </c>
      <c r="C209" s="153">
        <v>1008.97</v>
      </c>
      <c r="D209" t="s">
        <v>843</v>
      </c>
      <c r="E209" t="s">
        <v>884</v>
      </c>
      <c r="K209">
        <f>VLOOKUP(A209,расчет!$A$4:$AY$257,51,0)</f>
        <v>791.84753606941911</v>
      </c>
      <c r="L209" s="147">
        <f t="shared" si="3"/>
        <v>-217.12246393058092</v>
      </c>
    </row>
    <row r="210" spans="1:12" x14ac:dyDescent="0.3">
      <c r="A210" s="148" t="s">
        <v>135</v>
      </c>
      <c r="B210" s="148" t="s">
        <v>136</v>
      </c>
      <c r="C210" s="153">
        <v>1011.06</v>
      </c>
      <c r="D210" t="s">
        <v>844</v>
      </c>
      <c r="E210" t="s">
        <v>884</v>
      </c>
      <c r="K210">
        <f>VLOOKUP(A210,расчет!$A$4:$AY$257,51,0)</f>
        <v>621.71894451186552</v>
      </c>
      <c r="L210" s="147">
        <f t="shared" si="3"/>
        <v>-389.34105548813443</v>
      </c>
    </row>
    <row r="211" spans="1:12" x14ac:dyDescent="0.3">
      <c r="A211" s="148" t="s">
        <v>137</v>
      </c>
      <c r="B211" s="148" t="s">
        <v>138</v>
      </c>
      <c r="C211" s="153">
        <v>1546.94</v>
      </c>
      <c r="D211" t="s">
        <v>845</v>
      </c>
      <c r="E211" t="s">
        <v>884</v>
      </c>
      <c r="K211">
        <f>VLOOKUP(A211,расчет!$A$4:$AY$257,51,0)</f>
        <v>950.22319482573084</v>
      </c>
      <c r="L211" s="147">
        <f t="shared" si="3"/>
        <v>-596.71680517426921</v>
      </c>
    </row>
    <row r="212" spans="1:12" x14ac:dyDescent="0.3">
      <c r="A212" s="148" t="s">
        <v>139</v>
      </c>
      <c r="B212" s="148" t="s">
        <v>140</v>
      </c>
      <c r="C212" s="153">
        <v>2230.52</v>
      </c>
      <c r="D212" t="s">
        <v>846</v>
      </c>
      <c r="E212" t="s">
        <v>884</v>
      </c>
      <c r="K212">
        <f>VLOOKUP(A212,расчет!$A$4:$AY$257,51,0)</f>
        <v>1365.134961217414</v>
      </c>
      <c r="L212" s="147">
        <f t="shared" si="3"/>
        <v>-865.38503878258598</v>
      </c>
    </row>
    <row r="213" spans="1:12" x14ac:dyDescent="0.3">
      <c r="A213" s="148" t="s">
        <v>141</v>
      </c>
      <c r="B213" s="148" t="s">
        <v>142</v>
      </c>
      <c r="C213" s="153">
        <v>1752.09</v>
      </c>
      <c r="D213" t="s">
        <v>847</v>
      </c>
      <c r="E213" t="s">
        <v>884</v>
      </c>
      <c r="K213">
        <f>VLOOKUP(A213,расчет!$A$4:$AY$257,51,0)</f>
        <v>891.8397380163949</v>
      </c>
      <c r="L213" s="147">
        <f t="shared" si="3"/>
        <v>-860.25026198360501</v>
      </c>
    </row>
    <row r="214" spans="1:12" x14ac:dyDescent="0.3">
      <c r="A214" s="148" t="s">
        <v>143</v>
      </c>
      <c r="B214" s="148" t="s">
        <v>144</v>
      </c>
      <c r="C214" s="153">
        <v>1706.03</v>
      </c>
      <c r="D214" t="s">
        <v>848</v>
      </c>
      <c r="E214" t="s">
        <v>884</v>
      </c>
      <c r="K214">
        <f>VLOOKUP(A214,расчет!$A$4:$AY$257,51,0)</f>
        <v>1338.9123275862585</v>
      </c>
      <c r="L214" s="147">
        <f t="shared" si="3"/>
        <v>-367.1176724137415</v>
      </c>
    </row>
    <row r="215" spans="1:12" x14ac:dyDescent="0.3">
      <c r="A215" s="148" t="s">
        <v>145</v>
      </c>
      <c r="B215" s="148" t="s">
        <v>146</v>
      </c>
      <c r="C215" s="153">
        <v>2068.17</v>
      </c>
      <c r="D215" t="s">
        <v>849</v>
      </c>
      <c r="E215" t="s">
        <v>884</v>
      </c>
      <c r="K215">
        <f>VLOOKUP(A215,расчет!$A$4:$AY$257,51,0)</f>
        <v>1623.1231652211329</v>
      </c>
      <c r="L215" s="147">
        <f t="shared" si="3"/>
        <v>-445.04683477886715</v>
      </c>
    </row>
    <row r="216" spans="1:12" x14ac:dyDescent="0.3">
      <c r="A216" s="148" t="s">
        <v>147</v>
      </c>
      <c r="B216" s="148" t="s">
        <v>148</v>
      </c>
      <c r="C216" s="153">
        <v>1006.87</v>
      </c>
      <c r="D216" t="s">
        <v>850</v>
      </c>
      <c r="E216" t="s">
        <v>884</v>
      </c>
      <c r="K216">
        <f>VLOOKUP(A216,расчет!$A$4:$AY$257,51,0)</f>
        <v>790.20469885765681</v>
      </c>
      <c r="L216" s="147">
        <f t="shared" si="3"/>
        <v>-216.6653011423432</v>
      </c>
    </row>
    <row r="217" spans="1:12" x14ac:dyDescent="0.3">
      <c r="A217" s="148" t="s">
        <v>149</v>
      </c>
      <c r="B217" s="148" t="s">
        <v>150</v>
      </c>
      <c r="C217" s="153">
        <v>1549.04</v>
      </c>
      <c r="D217" t="s">
        <v>851</v>
      </c>
      <c r="E217" t="s">
        <v>884</v>
      </c>
      <c r="K217">
        <f>VLOOKUP(A217,расчет!$A$4:$AY$257,51,0)</f>
        <v>1215.6995367040874</v>
      </c>
      <c r="L217" s="147">
        <f t="shared" si="3"/>
        <v>-333.34046329591251</v>
      </c>
    </row>
    <row r="218" spans="1:12" x14ac:dyDescent="0.3">
      <c r="A218" s="148" t="s">
        <v>151</v>
      </c>
      <c r="B218" s="148" t="s">
        <v>152</v>
      </c>
      <c r="C218" s="153">
        <v>1786.28</v>
      </c>
      <c r="D218" t="s">
        <v>852</v>
      </c>
      <c r="E218" t="s">
        <v>884</v>
      </c>
      <c r="K218">
        <f>VLOOKUP(A218,расчет!$A$4:$AY$257,51,0)</f>
        <v>1577.1237232917892</v>
      </c>
      <c r="L218" s="147">
        <f t="shared" si="3"/>
        <v>-209.15627670821073</v>
      </c>
    </row>
    <row r="219" spans="1:12" x14ac:dyDescent="0.3">
      <c r="A219" s="148" t="s">
        <v>153</v>
      </c>
      <c r="B219" s="148" t="s">
        <v>154</v>
      </c>
      <c r="C219" s="153">
        <v>1754.18</v>
      </c>
      <c r="D219" t="s">
        <v>853</v>
      </c>
      <c r="E219" t="s">
        <v>884</v>
      </c>
      <c r="K219">
        <f>VLOOKUP(A219,расчет!$A$4:$AY$257,51,0)</f>
        <v>1376.6975834567909</v>
      </c>
      <c r="L219" s="147">
        <f t="shared" si="3"/>
        <v>-377.48241654320918</v>
      </c>
    </row>
    <row r="220" spans="1:12" x14ac:dyDescent="0.3">
      <c r="A220" s="148" t="s">
        <v>155</v>
      </c>
      <c r="B220" s="148" t="s">
        <v>156</v>
      </c>
      <c r="C220" s="153">
        <v>1542.76</v>
      </c>
      <c r="D220" t="s">
        <v>854</v>
      </c>
      <c r="E220" t="s">
        <v>884</v>
      </c>
      <c r="K220">
        <f>VLOOKUP(A220,расчет!$A$4:$AY$257,51,0)</f>
        <v>1210.7710250688006</v>
      </c>
      <c r="L220" s="147">
        <f t="shared" si="3"/>
        <v>-331.98897493119944</v>
      </c>
    </row>
    <row r="221" spans="1:12" x14ac:dyDescent="0.3">
      <c r="A221" s="148" t="s">
        <v>157</v>
      </c>
      <c r="B221" s="148" t="s">
        <v>158</v>
      </c>
      <c r="C221" s="149">
        <v>759.17</v>
      </c>
      <c r="D221" t="s">
        <v>855</v>
      </c>
      <c r="E221" t="s">
        <v>884</v>
      </c>
      <c r="K221">
        <f>VLOOKUP(A221,расчет!$A$4:$AY$257,51,0)</f>
        <v>1340.5551647980205</v>
      </c>
      <c r="L221" s="147">
        <f t="shared" si="3"/>
        <v>581.38516479802058</v>
      </c>
    </row>
    <row r="222" spans="1:12" x14ac:dyDescent="0.3">
      <c r="A222" s="148" t="s">
        <v>159</v>
      </c>
      <c r="B222" s="148" t="s">
        <v>160</v>
      </c>
      <c r="C222" s="153">
        <v>2063.9899999999998</v>
      </c>
      <c r="D222" t="s">
        <v>856</v>
      </c>
      <c r="E222" t="s">
        <v>884</v>
      </c>
      <c r="K222">
        <f>VLOOKUP(A222,расчет!$A$4:$AY$257,51,0)</f>
        <v>1619.8374907976083</v>
      </c>
      <c r="L222" s="147">
        <f t="shared" si="3"/>
        <v>-444.15250920239146</v>
      </c>
    </row>
    <row r="223" spans="1:12" x14ac:dyDescent="0.3">
      <c r="A223" s="148" t="s">
        <v>161</v>
      </c>
      <c r="B223" s="148" t="s">
        <v>162</v>
      </c>
      <c r="C223" s="153">
        <v>1011.06</v>
      </c>
      <c r="D223" t="s">
        <v>857</v>
      </c>
      <c r="E223" t="s">
        <v>884</v>
      </c>
      <c r="K223">
        <f>VLOOKUP(A223,расчет!$A$4:$AY$257,51,0)</f>
        <v>793.49037328118129</v>
      </c>
      <c r="L223" s="147">
        <f t="shared" si="3"/>
        <v>-217.56962671881865</v>
      </c>
    </row>
    <row r="224" spans="1:12" x14ac:dyDescent="0.3">
      <c r="A224" s="148" t="s">
        <v>163</v>
      </c>
      <c r="B224" s="148" t="s">
        <v>164</v>
      </c>
      <c r="C224" s="153">
        <v>1546.94</v>
      </c>
      <c r="D224" t="s">
        <v>858</v>
      </c>
      <c r="E224" t="s">
        <v>884</v>
      </c>
      <c r="K224">
        <f>VLOOKUP(A224,расчет!$A$4:$AY$257,51,0)</f>
        <v>1214.0566994923252</v>
      </c>
      <c r="L224" s="147">
        <f t="shared" si="3"/>
        <v>-332.8833005076749</v>
      </c>
    </row>
    <row r="225" spans="1:12" x14ac:dyDescent="0.3">
      <c r="A225" s="148" t="s">
        <v>165</v>
      </c>
      <c r="B225" s="148" t="s">
        <v>166</v>
      </c>
      <c r="C225" s="153">
        <v>2009.56</v>
      </c>
      <c r="D225" t="s">
        <v>859</v>
      </c>
      <c r="E225" t="s">
        <v>884</v>
      </c>
      <c r="K225">
        <f>VLOOKUP(A225,расчет!$A$4:$AY$257,51,0)</f>
        <v>1577.1237232917892</v>
      </c>
      <c r="L225" s="147">
        <f t="shared" si="3"/>
        <v>-432.4362767082107</v>
      </c>
    </row>
    <row r="226" spans="1:12" x14ac:dyDescent="0.3">
      <c r="A226" s="148" t="s">
        <v>167</v>
      </c>
      <c r="B226" s="148" t="s">
        <v>168</v>
      </c>
      <c r="C226" s="153">
        <v>1555.55</v>
      </c>
      <c r="D226" t="s">
        <v>860</v>
      </c>
      <c r="E226" t="s">
        <v>884</v>
      </c>
      <c r="K226">
        <f>VLOOKUP(A226,расчет!$A$4:$AY$257,51,0)</f>
        <v>1373.4119090332663</v>
      </c>
      <c r="L226" s="147">
        <f t="shared" si="3"/>
        <v>-182.13809096673367</v>
      </c>
    </row>
    <row r="227" spans="1:12" x14ac:dyDescent="0.3">
      <c r="A227" s="148" t="s">
        <v>169</v>
      </c>
      <c r="B227" s="148" t="s">
        <v>170</v>
      </c>
      <c r="C227" s="153">
        <v>1703.94</v>
      </c>
      <c r="D227" t="s">
        <v>861</v>
      </c>
      <c r="E227" t="s">
        <v>884</v>
      </c>
      <c r="K227">
        <f>VLOOKUP(A227,расчет!$A$4:$AY$257,51,0)</f>
        <v>1337.2694903744964</v>
      </c>
      <c r="L227" s="147">
        <f t="shared" si="3"/>
        <v>-366.67050962550366</v>
      </c>
    </row>
    <row r="228" spans="1:12" x14ac:dyDescent="0.3">
      <c r="A228" s="148" t="s">
        <v>171</v>
      </c>
      <c r="B228" s="148" t="s">
        <v>172</v>
      </c>
      <c r="C228" s="153">
        <v>2061.89</v>
      </c>
      <c r="D228" t="s">
        <v>862</v>
      </c>
      <c r="E228" t="s">
        <v>884</v>
      </c>
      <c r="K228">
        <f>VLOOKUP(A228,расчет!$A$4:$AY$257,51,0)</f>
        <v>1618.194653585846</v>
      </c>
      <c r="L228" s="147">
        <f t="shared" si="3"/>
        <v>-443.69534641415385</v>
      </c>
    </row>
    <row r="229" spans="1:12" x14ac:dyDescent="0.3">
      <c r="A229" s="148" t="s">
        <v>173</v>
      </c>
      <c r="B229" s="148" t="s">
        <v>174</v>
      </c>
      <c r="C229" s="149">
        <v>449.36</v>
      </c>
      <c r="D229" t="s">
        <v>863</v>
      </c>
      <c r="E229" t="s">
        <v>884</v>
      </c>
      <c r="K229">
        <f>VLOOKUP(A229,расчет!$A$4:$AY$257,51,0)</f>
        <v>0</v>
      </c>
      <c r="L229" s="147">
        <f t="shared" si="3"/>
        <v>-449.36</v>
      </c>
    </row>
    <row r="230" spans="1:12" x14ac:dyDescent="0.3">
      <c r="A230" s="148" t="s">
        <v>175</v>
      </c>
      <c r="B230" s="148" t="s">
        <v>176</v>
      </c>
      <c r="C230" s="153">
        <v>1553.22</v>
      </c>
      <c r="D230" t="s">
        <v>864</v>
      </c>
      <c r="E230" t="s">
        <v>884</v>
      </c>
      <c r="K230">
        <f>VLOOKUP(A230,расчет!$A$4:$AY$257,51,0)</f>
        <v>1218.985211127612</v>
      </c>
      <c r="L230" s="147">
        <f t="shared" si="3"/>
        <v>-334.23478887238798</v>
      </c>
    </row>
    <row r="231" spans="1:12" x14ac:dyDescent="0.3">
      <c r="A231" s="148" t="s">
        <v>177</v>
      </c>
      <c r="B231" s="148" t="s">
        <v>178</v>
      </c>
      <c r="C231" s="153">
        <v>2878.51</v>
      </c>
      <c r="D231" t="s">
        <v>865</v>
      </c>
      <c r="E231" t="s">
        <v>884</v>
      </c>
      <c r="K231">
        <f>VLOOKUP(A231,расчет!$A$4:$AY$257,51,0)</f>
        <v>2180.4275003060125</v>
      </c>
      <c r="L231" s="147">
        <f t="shared" si="3"/>
        <v>-698.08249969398776</v>
      </c>
    </row>
    <row r="232" spans="1:12" x14ac:dyDescent="0.3">
      <c r="A232" s="148" t="s">
        <v>179</v>
      </c>
      <c r="B232" s="148" t="s">
        <v>180</v>
      </c>
      <c r="C232" s="153">
        <v>3119.47</v>
      </c>
      <c r="D232" t="s">
        <v>866</v>
      </c>
      <c r="E232" t="s">
        <v>884</v>
      </c>
      <c r="K232">
        <f>VLOOKUP(A232,расчет!$A$4:$AY$257,51,0)</f>
        <v>2347.5339277958469</v>
      </c>
      <c r="L232" s="147">
        <f t="shared" si="3"/>
        <v>-771.93607220415288</v>
      </c>
    </row>
    <row r="233" spans="1:12" x14ac:dyDescent="0.3">
      <c r="A233" s="148" t="s">
        <v>182</v>
      </c>
      <c r="B233" s="148" t="s">
        <v>183</v>
      </c>
      <c r="C233" s="153">
        <v>5249.05</v>
      </c>
      <c r="D233" t="s">
        <v>867</v>
      </c>
      <c r="E233" t="s">
        <v>884</v>
      </c>
      <c r="K233">
        <f>VLOOKUP(A233,расчет!$A$4:$AY$257,51,0)</f>
        <v>2396.8355135459528</v>
      </c>
      <c r="L233" s="147">
        <f t="shared" si="3"/>
        <v>-2852.2144864540473</v>
      </c>
    </row>
    <row r="234" spans="1:12" x14ac:dyDescent="0.3">
      <c r="A234" s="148" t="s">
        <v>185</v>
      </c>
      <c r="B234" s="148" t="s">
        <v>186</v>
      </c>
      <c r="C234" s="153">
        <v>2068.17</v>
      </c>
      <c r="D234" t="s">
        <v>868</v>
      </c>
      <c r="E234" t="s">
        <v>884</v>
      </c>
      <c r="K234">
        <f>VLOOKUP(A234,расчет!$A$4:$AY$257,51,0)</f>
        <v>1623.1231652211329</v>
      </c>
      <c r="L234" s="147">
        <f t="shared" si="3"/>
        <v>-445.04683477886715</v>
      </c>
    </row>
    <row r="235" spans="1:12" x14ac:dyDescent="0.3">
      <c r="A235" s="148" t="s">
        <v>187</v>
      </c>
      <c r="B235" s="148" t="s">
        <v>188</v>
      </c>
      <c r="C235" s="153">
        <v>1015.25</v>
      </c>
      <c r="D235" t="s">
        <v>869</v>
      </c>
      <c r="E235" t="s">
        <v>884</v>
      </c>
      <c r="K235">
        <f>VLOOKUP(A235,расчет!$A$4:$AY$257,51,0)</f>
        <v>796.776047704706</v>
      </c>
      <c r="L235" s="147">
        <f t="shared" si="3"/>
        <v>-218.473952295294</v>
      </c>
    </row>
    <row r="236" spans="1:12" x14ac:dyDescent="0.3">
      <c r="A236" s="148" t="s">
        <v>189</v>
      </c>
      <c r="B236" s="148" t="s">
        <v>190</v>
      </c>
      <c r="C236" s="153">
        <v>1549.04</v>
      </c>
      <c r="D236" t="s">
        <v>870</v>
      </c>
      <c r="E236" t="s">
        <v>884</v>
      </c>
      <c r="K236">
        <f>VLOOKUP(A236,расчет!$A$4:$AY$257,51,0)</f>
        <v>1215.6995367040874</v>
      </c>
      <c r="L236" s="147">
        <f t="shared" si="3"/>
        <v>-333.34046329591251</v>
      </c>
    </row>
    <row r="237" spans="1:12" x14ac:dyDescent="0.3">
      <c r="A237" s="148" t="s">
        <v>191</v>
      </c>
      <c r="B237" s="148" t="s">
        <v>192</v>
      </c>
      <c r="C237" s="153">
        <v>4449.18</v>
      </c>
      <c r="D237" t="s">
        <v>871</v>
      </c>
      <c r="E237" t="s">
        <v>884</v>
      </c>
      <c r="K237">
        <f>VLOOKUP(A237,расчет!$A$4:$AY$257,51,0)</f>
        <v>3718.1180116487994</v>
      </c>
      <c r="L237" s="147">
        <f t="shared" si="3"/>
        <v>-731.06198835120085</v>
      </c>
    </row>
    <row r="238" spans="1:12" x14ac:dyDescent="0.3">
      <c r="A238" s="148" t="s">
        <v>193</v>
      </c>
      <c r="B238" s="148" t="s">
        <v>194</v>
      </c>
      <c r="C238" s="153">
        <v>2344.4899999999998</v>
      </c>
      <c r="D238" t="s">
        <v>872</v>
      </c>
      <c r="E238" t="s">
        <v>884</v>
      </c>
      <c r="K238">
        <f>VLOOKUP(A238,расчет!$A$4:$AY$257,51,0)</f>
        <v>765.9909533384922</v>
      </c>
      <c r="L238" s="147">
        <f t="shared" si="3"/>
        <v>-1578.4990466615077</v>
      </c>
    </row>
    <row r="239" spans="1:12" x14ac:dyDescent="0.3">
      <c r="A239" s="148" t="s">
        <v>195</v>
      </c>
      <c r="B239" s="148" t="s">
        <v>196</v>
      </c>
      <c r="C239" s="153">
        <v>3918.64</v>
      </c>
      <c r="D239" t="s">
        <v>873</v>
      </c>
      <c r="E239" t="s">
        <v>884</v>
      </c>
      <c r="K239">
        <f>VLOOKUP(A239,расчет!$A$4:$AY$257,51,0)</f>
        <v>3508.4565311957158</v>
      </c>
      <c r="L239" s="147">
        <f t="shared" si="3"/>
        <v>-410.18346880428408</v>
      </c>
    </row>
    <row r="240" spans="1:12" x14ac:dyDescent="0.3">
      <c r="A240" s="148" t="s">
        <v>197</v>
      </c>
      <c r="B240" s="148" t="s">
        <v>198</v>
      </c>
      <c r="C240" s="153">
        <v>1019.43</v>
      </c>
      <c r="D240" t="s">
        <v>874</v>
      </c>
      <c r="E240" t="s">
        <v>884</v>
      </c>
      <c r="K240">
        <f>VLOOKUP(A240,расчет!$A$4:$AY$257,51,0)</f>
        <v>696.44976922781598</v>
      </c>
      <c r="L240" s="147">
        <f t="shared" si="3"/>
        <v>-322.98023077218397</v>
      </c>
    </row>
    <row r="241" spans="1:12" x14ac:dyDescent="0.3">
      <c r="A241" s="148" t="s">
        <v>199</v>
      </c>
      <c r="B241" s="148" t="s">
        <v>200</v>
      </c>
      <c r="C241" s="153">
        <v>2101.67</v>
      </c>
      <c r="D241" t="s">
        <v>875</v>
      </c>
      <c r="E241" t="s">
        <v>884</v>
      </c>
      <c r="K241">
        <f>VLOOKUP(A241,расчет!$A$4:$AY$257,51,0)</f>
        <v>1649.4085606093297</v>
      </c>
      <c r="L241" s="147">
        <f t="shared" si="3"/>
        <v>-452.26143939067038</v>
      </c>
    </row>
    <row r="242" spans="1:12" x14ac:dyDescent="0.3">
      <c r="A242" s="148" t="s">
        <v>201</v>
      </c>
      <c r="B242" s="148" t="s">
        <v>202</v>
      </c>
      <c r="C242" s="153">
        <v>1966.76</v>
      </c>
      <c r="D242" t="s">
        <v>876</v>
      </c>
      <c r="E242" t="s">
        <v>884</v>
      </c>
      <c r="K242">
        <f>VLOOKUP(A242,расчет!$A$4:$AY$257,51,0)</f>
        <v>1707.6512411655208</v>
      </c>
      <c r="L242" s="147">
        <f t="shared" si="3"/>
        <v>-259.1087588344792</v>
      </c>
    </row>
    <row r="243" spans="1:12" x14ac:dyDescent="0.3">
      <c r="A243" s="148" t="s">
        <v>203</v>
      </c>
      <c r="B243" s="148" t="s">
        <v>204</v>
      </c>
      <c r="C243" s="153">
        <v>3159.24</v>
      </c>
      <c r="D243" t="s">
        <v>877</v>
      </c>
      <c r="E243" t="s">
        <v>884</v>
      </c>
      <c r="K243">
        <f>VLOOKUP(A243,расчет!$A$4:$AY$257,51,0)</f>
        <v>2648.7925649320205</v>
      </c>
      <c r="L243" s="147">
        <f t="shared" si="3"/>
        <v>-510.44743506797931</v>
      </c>
    </row>
    <row r="244" spans="1:12" x14ac:dyDescent="0.3">
      <c r="A244" s="148" t="s">
        <v>205</v>
      </c>
      <c r="B244" s="148" t="s">
        <v>206</v>
      </c>
      <c r="C244" s="153">
        <v>2591.73</v>
      </c>
      <c r="D244" t="s">
        <v>878</v>
      </c>
      <c r="E244" t="s">
        <v>884</v>
      </c>
      <c r="K244">
        <f>VLOOKUP(A244,расчет!$A$4:$AY$257,51,0)</f>
        <v>2810.7093518165811</v>
      </c>
      <c r="L244" s="147">
        <f t="shared" si="3"/>
        <v>218.97935181658113</v>
      </c>
    </row>
    <row r="245" spans="1:12" x14ac:dyDescent="0.3">
      <c r="C245" s="77">
        <f>SUM(C1:C244)</f>
        <v>170703.38</v>
      </c>
      <c r="K245">
        <f>SUM(K1:K244)</f>
        <v>117569.64505976763</v>
      </c>
      <c r="L245" s="77">
        <f>SUM(L1:L244)</f>
        <v>-53133.734940232367</v>
      </c>
    </row>
    <row r="248" spans="1:12" x14ac:dyDescent="0.3">
      <c r="G248" s="77">
        <f>C245+L245</f>
        <v>117569.64505976764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9"/>
  <sheetViews>
    <sheetView topLeftCell="A219" workbookViewId="0">
      <selection activeCell="D1" sqref="D1:D245"/>
    </sheetView>
  </sheetViews>
  <sheetFormatPr defaultRowHeight="14.4" x14ac:dyDescent="0.3"/>
  <cols>
    <col min="3" max="3" width="9.44140625" bestFit="1" customWidth="1"/>
    <col min="8" max="8" width="9.44140625" bestFit="1" customWidth="1"/>
    <col min="12" max="12" width="9.109375" bestFit="1" customWidth="1"/>
  </cols>
  <sheetData>
    <row r="1" spans="1:12" x14ac:dyDescent="0.3">
      <c r="A1" s="148" t="s">
        <v>208</v>
      </c>
      <c r="B1" s="148" t="s">
        <v>209</v>
      </c>
      <c r="C1" s="149">
        <v>123.74</v>
      </c>
      <c r="D1" t="s">
        <v>633</v>
      </c>
      <c r="E1" t="s">
        <v>885</v>
      </c>
      <c r="K1">
        <f>VLOOKUP(A1,расчет!$A$4:$AZ$257,52,0)</f>
        <v>0</v>
      </c>
      <c r="L1" s="147">
        <f>K1-C1</f>
        <v>-123.74</v>
      </c>
    </row>
    <row r="2" spans="1:12" x14ac:dyDescent="0.3">
      <c r="A2" s="148" t="s">
        <v>210</v>
      </c>
      <c r="B2" s="148" t="s">
        <v>211</v>
      </c>
      <c r="C2" s="149">
        <v>123.74</v>
      </c>
      <c r="D2" t="s">
        <v>635</v>
      </c>
      <c r="E2" t="s">
        <v>885</v>
      </c>
      <c r="K2">
        <f>VLOOKUP(A2,расчет!$A$4:$AZ$257,52,0)</f>
        <v>0</v>
      </c>
      <c r="L2" s="147">
        <f t="shared" ref="L2:L65" si="0">K2-C2</f>
        <v>-123.74</v>
      </c>
    </row>
    <row r="3" spans="1:12" x14ac:dyDescent="0.3">
      <c r="A3" s="148" t="s">
        <v>212</v>
      </c>
      <c r="B3" s="148" t="s">
        <v>213</v>
      </c>
      <c r="C3" s="149">
        <v>123.74</v>
      </c>
      <c r="D3" t="s">
        <v>636</v>
      </c>
      <c r="E3" t="s">
        <v>885</v>
      </c>
      <c r="K3">
        <f>VLOOKUP(A3,расчет!$A$4:$AZ$257,52,0)</f>
        <v>0</v>
      </c>
      <c r="L3" s="147">
        <f t="shared" si="0"/>
        <v>-123.74</v>
      </c>
    </row>
    <row r="4" spans="1:12" x14ac:dyDescent="0.3">
      <c r="A4" s="148" t="s">
        <v>214</v>
      </c>
      <c r="B4" s="148" t="s">
        <v>215</v>
      </c>
      <c r="C4" s="149">
        <v>123.74</v>
      </c>
      <c r="D4" t="s">
        <v>637</v>
      </c>
      <c r="E4" t="s">
        <v>885</v>
      </c>
      <c r="K4">
        <f>VLOOKUP(A4,расчет!$A$4:$AZ$257,52,0)</f>
        <v>0</v>
      </c>
      <c r="L4" s="147">
        <f t="shared" si="0"/>
        <v>-123.74</v>
      </c>
    </row>
    <row r="5" spans="1:12" x14ac:dyDescent="0.3">
      <c r="A5" s="148" t="s">
        <v>216</v>
      </c>
      <c r="B5" s="148" t="s">
        <v>217</v>
      </c>
      <c r="C5" s="149">
        <v>123.74</v>
      </c>
      <c r="D5" t="s">
        <v>638</v>
      </c>
      <c r="E5" t="s">
        <v>885</v>
      </c>
      <c r="K5">
        <f>VLOOKUP(A5,расчет!$A$4:$AZ$257,52,0)</f>
        <v>0</v>
      </c>
      <c r="L5" s="147">
        <f t="shared" si="0"/>
        <v>-123.74</v>
      </c>
    </row>
    <row r="6" spans="1:12" x14ac:dyDescent="0.3">
      <c r="A6" s="148" t="s">
        <v>218</v>
      </c>
      <c r="B6" s="148" t="s">
        <v>219</v>
      </c>
      <c r="C6" s="149">
        <v>123.74</v>
      </c>
      <c r="D6" t="s">
        <v>639</v>
      </c>
      <c r="E6" t="s">
        <v>885</v>
      </c>
      <c r="K6">
        <f>VLOOKUP(A6,расчет!$A$4:$AZ$257,52,0)</f>
        <v>0</v>
      </c>
      <c r="L6" s="147">
        <f t="shared" si="0"/>
        <v>-123.74</v>
      </c>
    </row>
    <row r="7" spans="1:12" x14ac:dyDescent="0.3">
      <c r="A7" s="148" t="s">
        <v>220</v>
      </c>
      <c r="B7" s="148" t="s">
        <v>221</v>
      </c>
      <c r="C7" s="149">
        <v>123.74</v>
      </c>
      <c r="D7" t="s">
        <v>640</v>
      </c>
      <c r="E7" t="s">
        <v>885</v>
      </c>
      <c r="K7">
        <f>VLOOKUP(A7,расчет!$A$4:$AZ$257,52,0)</f>
        <v>0</v>
      </c>
      <c r="L7" s="147">
        <f t="shared" si="0"/>
        <v>-123.74</v>
      </c>
    </row>
    <row r="8" spans="1:12" x14ac:dyDescent="0.3">
      <c r="A8" s="148" t="s">
        <v>222</v>
      </c>
      <c r="B8" s="148" t="s">
        <v>223</v>
      </c>
      <c r="C8" s="149">
        <v>123.74</v>
      </c>
      <c r="D8" t="s">
        <v>641</v>
      </c>
      <c r="E8" t="s">
        <v>885</v>
      </c>
      <c r="K8">
        <f>VLOOKUP(A8,расчет!$A$4:$AZ$257,52,0)</f>
        <v>0</v>
      </c>
      <c r="L8" s="147">
        <f t="shared" si="0"/>
        <v>-123.74</v>
      </c>
    </row>
    <row r="9" spans="1:12" x14ac:dyDescent="0.3">
      <c r="A9" s="148" t="s">
        <v>224</v>
      </c>
      <c r="B9" s="148" t="s">
        <v>225</v>
      </c>
      <c r="C9" s="149">
        <v>123.74</v>
      </c>
      <c r="D9" t="s">
        <v>642</v>
      </c>
      <c r="E9" t="s">
        <v>885</v>
      </c>
      <c r="K9">
        <f>VLOOKUP(A9,расчет!$A$4:$AZ$257,52,0)</f>
        <v>0</v>
      </c>
      <c r="L9" s="147">
        <f t="shared" si="0"/>
        <v>-123.74</v>
      </c>
    </row>
    <row r="10" spans="1:12" x14ac:dyDescent="0.3">
      <c r="A10" s="148" t="s">
        <v>226</v>
      </c>
      <c r="B10" s="148" t="s">
        <v>227</v>
      </c>
      <c r="C10" s="149">
        <v>123.74</v>
      </c>
      <c r="D10" t="s">
        <v>643</v>
      </c>
      <c r="E10" t="s">
        <v>885</v>
      </c>
      <c r="K10">
        <f>VLOOKUP(A10,расчет!$A$4:$AZ$257,52,0)</f>
        <v>0</v>
      </c>
      <c r="L10" s="147">
        <f t="shared" si="0"/>
        <v>-123.74</v>
      </c>
    </row>
    <row r="11" spans="1:12" x14ac:dyDescent="0.3">
      <c r="A11" s="148" t="s">
        <v>228</v>
      </c>
      <c r="B11" s="148" t="s">
        <v>229</v>
      </c>
      <c r="C11" s="149">
        <v>123.74</v>
      </c>
      <c r="D11" t="s">
        <v>644</v>
      </c>
      <c r="E11" t="s">
        <v>885</v>
      </c>
      <c r="K11">
        <f>VLOOKUP(A11,расчет!$A$4:$AZ$257,52,0)</f>
        <v>0</v>
      </c>
      <c r="L11" s="147">
        <f t="shared" si="0"/>
        <v>-123.74</v>
      </c>
    </row>
    <row r="12" spans="1:12" x14ac:dyDescent="0.3">
      <c r="A12" s="148" t="s">
        <v>230</v>
      </c>
      <c r="B12" s="148" t="s">
        <v>231</v>
      </c>
      <c r="C12" s="149">
        <v>123.74</v>
      </c>
      <c r="D12" t="s">
        <v>645</v>
      </c>
      <c r="E12" t="s">
        <v>885</v>
      </c>
      <c r="K12">
        <f>VLOOKUP(A12,расчет!$A$4:$AZ$257,52,0)</f>
        <v>0</v>
      </c>
      <c r="L12" s="147">
        <f t="shared" si="0"/>
        <v>-123.74</v>
      </c>
    </row>
    <row r="13" spans="1:12" x14ac:dyDescent="0.3">
      <c r="A13" s="148" t="s">
        <v>232</v>
      </c>
      <c r="B13" s="148" t="s">
        <v>233</v>
      </c>
      <c r="C13" s="149">
        <v>123.74</v>
      </c>
      <c r="D13" t="s">
        <v>646</v>
      </c>
      <c r="E13" t="s">
        <v>885</v>
      </c>
      <c r="K13">
        <f>VLOOKUP(A13,расчет!$A$4:$AZ$257,52,0)</f>
        <v>0</v>
      </c>
      <c r="L13" s="147">
        <f t="shared" si="0"/>
        <v>-123.74</v>
      </c>
    </row>
    <row r="14" spans="1:12" x14ac:dyDescent="0.3">
      <c r="A14" s="148" t="s">
        <v>234</v>
      </c>
      <c r="B14" s="148" t="s">
        <v>235</v>
      </c>
      <c r="C14" s="149">
        <v>123.74</v>
      </c>
      <c r="D14" t="s">
        <v>647</v>
      </c>
      <c r="E14" t="s">
        <v>885</v>
      </c>
      <c r="K14">
        <f>VLOOKUP(A14,расчет!$A$4:$AZ$257,52,0)</f>
        <v>0</v>
      </c>
      <c r="L14" s="147">
        <f t="shared" si="0"/>
        <v>-123.74</v>
      </c>
    </row>
    <row r="15" spans="1:12" x14ac:dyDescent="0.3">
      <c r="A15" s="148" t="s">
        <v>236</v>
      </c>
      <c r="B15" s="148" t="s">
        <v>237</v>
      </c>
      <c r="C15" s="149">
        <v>123.74</v>
      </c>
      <c r="D15" t="s">
        <v>648</v>
      </c>
      <c r="E15" t="s">
        <v>885</v>
      </c>
      <c r="K15">
        <f>VLOOKUP(A15,расчет!$A$4:$AZ$257,52,0)</f>
        <v>0</v>
      </c>
      <c r="L15" s="147">
        <f t="shared" si="0"/>
        <v>-123.74</v>
      </c>
    </row>
    <row r="16" spans="1:12" x14ac:dyDescent="0.3">
      <c r="A16" s="148" t="s">
        <v>238</v>
      </c>
      <c r="B16" s="148" t="s">
        <v>239</v>
      </c>
      <c r="C16" s="149">
        <v>123.74</v>
      </c>
      <c r="D16" t="s">
        <v>649</v>
      </c>
      <c r="E16" t="s">
        <v>885</v>
      </c>
      <c r="K16">
        <f>VLOOKUP(A16,расчет!$A$4:$AZ$257,52,0)</f>
        <v>0</v>
      </c>
      <c r="L16" s="147">
        <f t="shared" si="0"/>
        <v>-123.74</v>
      </c>
    </row>
    <row r="17" spans="1:12" x14ac:dyDescent="0.3">
      <c r="A17" s="148" t="s">
        <v>240</v>
      </c>
      <c r="B17" s="148" t="s">
        <v>241</v>
      </c>
      <c r="C17" s="149">
        <v>123.74</v>
      </c>
      <c r="D17" t="s">
        <v>650</v>
      </c>
      <c r="E17" t="s">
        <v>885</v>
      </c>
      <c r="K17">
        <f>VLOOKUP(A17,расчет!$A$4:$AZ$257,52,0)</f>
        <v>0</v>
      </c>
      <c r="L17" s="147">
        <f t="shared" si="0"/>
        <v>-123.74</v>
      </c>
    </row>
    <row r="18" spans="1:12" x14ac:dyDescent="0.3">
      <c r="A18" s="148" t="s">
        <v>242</v>
      </c>
      <c r="B18" s="148" t="s">
        <v>243</v>
      </c>
      <c r="C18" s="149">
        <v>123.74</v>
      </c>
      <c r="D18" t="s">
        <v>651</v>
      </c>
      <c r="E18" t="s">
        <v>885</v>
      </c>
      <c r="K18">
        <f>VLOOKUP(A18,расчет!$A$4:$AZ$257,52,0)</f>
        <v>0</v>
      </c>
      <c r="L18" s="147">
        <f t="shared" si="0"/>
        <v>-123.74</v>
      </c>
    </row>
    <row r="19" spans="1:12" x14ac:dyDescent="0.3">
      <c r="A19" s="148" t="s">
        <v>244</v>
      </c>
      <c r="B19" s="148" t="s">
        <v>245</v>
      </c>
      <c r="C19" s="149">
        <v>123.74</v>
      </c>
      <c r="D19" t="s">
        <v>652</v>
      </c>
      <c r="E19" t="s">
        <v>885</v>
      </c>
      <c r="K19">
        <f>VLOOKUP(A19,расчет!$A$4:$AZ$257,52,0)</f>
        <v>0</v>
      </c>
      <c r="L19" s="147">
        <f t="shared" si="0"/>
        <v>-123.74</v>
      </c>
    </row>
    <row r="20" spans="1:12" x14ac:dyDescent="0.3">
      <c r="A20" s="148" t="s">
        <v>246</v>
      </c>
      <c r="B20" s="148" t="s">
        <v>247</v>
      </c>
      <c r="C20" s="149">
        <v>123.74</v>
      </c>
      <c r="D20" t="s">
        <v>653</v>
      </c>
      <c r="E20" t="s">
        <v>885</v>
      </c>
      <c r="K20">
        <f>VLOOKUP(A20,расчет!$A$4:$AZ$257,52,0)</f>
        <v>0</v>
      </c>
      <c r="L20" s="147">
        <f t="shared" si="0"/>
        <v>-123.74</v>
      </c>
    </row>
    <row r="21" spans="1:12" x14ac:dyDescent="0.3">
      <c r="A21" s="148" t="s">
        <v>248</v>
      </c>
      <c r="B21" s="148" t="s">
        <v>249</v>
      </c>
      <c r="C21" s="149">
        <v>123.74</v>
      </c>
      <c r="D21" t="s">
        <v>654</v>
      </c>
      <c r="E21" t="s">
        <v>885</v>
      </c>
      <c r="K21">
        <f>VLOOKUP(A21,расчет!$A$4:$AZ$257,52,0)</f>
        <v>0</v>
      </c>
      <c r="L21" s="147">
        <f t="shared" si="0"/>
        <v>-123.74</v>
      </c>
    </row>
    <row r="22" spans="1:12" x14ac:dyDescent="0.3">
      <c r="A22" s="148" t="s">
        <v>250</v>
      </c>
      <c r="B22" s="148" t="s">
        <v>251</v>
      </c>
      <c r="C22" s="149">
        <v>123.74</v>
      </c>
      <c r="D22" t="s">
        <v>655</v>
      </c>
      <c r="E22" t="s">
        <v>885</v>
      </c>
      <c r="K22">
        <f>VLOOKUP(A22,расчет!$A$4:$AZ$257,52,0)</f>
        <v>0</v>
      </c>
      <c r="L22" s="147">
        <f t="shared" si="0"/>
        <v>-123.74</v>
      </c>
    </row>
    <row r="23" spans="1:12" x14ac:dyDescent="0.3">
      <c r="A23" s="148" t="s">
        <v>252</v>
      </c>
      <c r="B23" s="148" t="s">
        <v>253</v>
      </c>
      <c r="C23" s="149">
        <v>123.74</v>
      </c>
      <c r="D23" t="s">
        <v>656</v>
      </c>
      <c r="E23" t="s">
        <v>885</v>
      </c>
      <c r="K23">
        <f>VLOOKUP(A23,расчет!$A$4:$AZ$257,52,0)</f>
        <v>0</v>
      </c>
      <c r="L23" s="147">
        <f t="shared" si="0"/>
        <v>-123.74</v>
      </c>
    </row>
    <row r="24" spans="1:12" x14ac:dyDescent="0.3">
      <c r="A24" s="148" t="s">
        <v>254</v>
      </c>
      <c r="B24" s="148" t="s">
        <v>255</v>
      </c>
      <c r="C24" s="149">
        <v>123.74</v>
      </c>
      <c r="D24" t="s">
        <v>657</v>
      </c>
      <c r="E24" t="s">
        <v>885</v>
      </c>
      <c r="K24">
        <f>VLOOKUP(A24,расчет!$A$4:$AZ$257,52,0)</f>
        <v>0</v>
      </c>
      <c r="L24" s="147">
        <f t="shared" si="0"/>
        <v>-123.74</v>
      </c>
    </row>
    <row r="25" spans="1:12" x14ac:dyDescent="0.3">
      <c r="A25" s="148" t="s">
        <v>256</v>
      </c>
      <c r="B25" s="148" t="s">
        <v>257</v>
      </c>
      <c r="C25" s="149">
        <v>123.74</v>
      </c>
      <c r="D25" t="s">
        <v>658</v>
      </c>
      <c r="E25" t="s">
        <v>885</v>
      </c>
      <c r="K25">
        <f>VLOOKUP(A25,расчет!$A$4:$AZ$257,52,0)</f>
        <v>0</v>
      </c>
      <c r="L25" s="147">
        <f t="shared" si="0"/>
        <v>-123.74</v>
      </c>
    </row>
    <row r="26" spans="1:12" x14ac:dyDescent="0.3">
      <c r="A26" s="148" t="s">
        <v>258</v>
      </c>
      <c r="B26" s="148" t="s">
        <v>259</v>
      </c>
      <c r="C26" s="149">
        <v>123.74</v>
      </c>
      <c r="D26" t="s">
        <v>659</v>
      </c>
      <c r="E26" t="s">
        <v>885</v>
      </c>
      <c r="K26">
        <f>VLOOKUP(A26,расчет!$A$4:$AZ$257,52,0)</f>
        <v>0</v>
      </c>
      <c r="L26" s="147">
        <f t="shared" si="0"/>
        <v>-123.74</v>
      </c>
    </row>
    <row r="27" spans="1:12" x14ac:dyDescent="0.3">
      <c r="A27" s="148" t="s">
        <v>260</v>
      </c>
      <c r="B27" s="148" t="s">
        <v>261</v>
      </c>
      <c r="C27" s="149">
        <v>123.74</v>
      </c>
      <c r="D27" t="s">
        <v>660</v>
      </c>
      <c r="E27" t="s">
        <v>885</v>
      </c>
      <c r="K27">
        <f>VLOOKUP(A27,расчет!$A$4:$AZ$257,52,0)</f>
        <v>0</v>
      </c>
      <c r="L27" s="147">
        <f t="shared" si="0"/>
        <v>-123.74</v>
      </c>
    </row>
    <row r="28" spans="1:12" x14ac:dyDescent="0.3">
      <c r="A28" s="148" t="s">
        <v>262</v>
      </c>
      <c r="B28" s="148" t="s">
        <v>263</v>
      </c>
      <c r="C28" s="149">
        <v>123.74</v>
      </c>
      <c r="D28" t="s">
        <v>661</v>
      </c>
      <c r="E28" t="s">
        <v>885</v>
      </c>
      <c r="K28">
        <f>VLOOKUP(A28,расчет!$A$4:$AZ$257,52,0)</f>
        <v>0</v>
      </c>
      <c r="L28" s="147">
        <f t="shared" si="0"/>
        <v>-123.74</v>
      </c>
    </row>
    <row r="29" spans="1:12" x14ac:dyDescent="0.3">
      <c r="A29" s="148" t="s">
        <v>264</v>
      </c>
      <c r="B29" s="148" t="s">
        <v>265</v>
      </c>
      <c r="C29" s="149">
        <v>123.74</v>
      </c>
      <c r="D29" t="s">
        <v>662</v>
      </c>
      <c r="E29" t="s">
        <v>885</v>
      </c>
      <c r="K29">
        <f>VLOOKUP(A29,расчет!$A$4:$AZ$257,52,0)</f>
        <v>0</v>
      </c>
      <c r="L29" s="147">
        <f t="shared" si="0"/>
        <v>-123.74</v>
      </c>
    </row>
    <row r="30" spans="1:12" x14ac:dyDescent="0.3">
      <c r="A30" s="148" t="s">
        <v>266</v>
      </c>
      <c r="B30" s="148" t="s">
        <v>267</v>
      </c>
      <c r="C30" s="149">
        <v>123.74</v>
      </c>
      <c r="D30" t="s">
        <v>663</v>
      </c>
      <c r="E30" t="s">
        <v>885</v>
      </c>
      <c r="K30">
        <f>VLOOKUP(A30,расчет!$A$4:$AZ$257,52,0)</f>
        <v>0</v>
      </c>
      <c r="L30" s="147">
        <f t="shared" si="0"/>
        <v>-123.74</v>
      </c>
    </row>
    <row r="31" spans="1:12" x14ac:dyDescent="0.3">
      <c r="A31" s="148" t="s">
        <v>268</v>
      </c>
      <c r="B31" s="148" t="s">
        <v>269</v>
      </c>
      <c r="C31" s="149">
        <v>123.74</v>
      </c>
      <c r="D31" t="s">
        <v>664</v>
      </c>
      <c r="E31" t="s">
        <v>885</v>
      </c>
      <c r="K31">
        <f>VLOOKUP(A31,расчет!$A$4:$AZ$257,52,0)</f>
        <v>0</v>
      </c>
      <c r="L31" s="147">
        <f t="shared" si="0"/>
        <v>-123.74</v>
      </c>
    </row>
    <row r="32" spans="1:12" x14ac:dyDescent="0.3">
      <c r="A32" s="148" t="s">
        <v>270</v>
      </c>
      <c r="B32" s="148" t="s">
        <v>271</v>
      </c>
      <c r="C32" s="149">
        <v>123.74</v>
      </c>
      <c r="D32" t="s">
        <v>665</v>
      </c>
      <c r="E32" t="s">
        <v>885</v>
      </c>
      <c r="K32">
        <f>VLOOKUP(A32,расчет!$A$4:$AZ$257,52,0)</f>
        <v>0</v>
      </c>
      <c r="L32" s="147">
        <f t="shared" si="0"/>
        <v>-123.74</v>
      </c>
    </row>
    <row r="33" spans="1:12" x14ac:dyDescent="0.3">
      <c r="A33" s="148" t="s">
        <v>272</v>
      </c>
      <c r="B33" s="148" t="s">
        <v>273</v>
      </c>
      <c r="C33" s="149">
        <v>123.74</v>
      </c>
      <c r="D33" t="s">
        <v>666</v>
      </c>
      <c r="E33" t="s">
        <v>885</v>
      </c>
      <c r="K33">
        <f>VLOOKUP(A33,расчет!$A$4:$AZ$257,52,0)</f>
        <v>0</v>
      </c>
      <c r="L33" s="147">
        <f t="shared" si="0"/>
        <v>-123.74</v>
      </c>
    </row>
    <row r="34" spans="1:12" x14ac:dyDescent="0.3">
      <c r="A34" s="148" t="s">
        <v>274</v>
      </c>
      <c r="B34" s="148" t="s">
        <v>275</v>
      </c>
      <c r="C34" s="149">
        <v>123.74</v>
      </c>
      <c r="D34" t="s">
        <v>667</v>
      </c>
      <c r="E34" t="s">
        <v>885</v>
      </c>
      <c r="K34">
        <f>VLOOKUP(A34,расчет!$A$4:$AZ$257,52,0)</f>
        <v>0</v>
      </c>
      <c r="L34" s="147">
        <f t="shared" si="0"/>
        <v>-123.74</v>
      </c>
    </row>
    <row r="35" spans="1:12" x14ac:dyDescent="0.3">
      <c r="A35" s="148" t="s">
        <v>276</v>
      </c>
      <c r="B35" s="148" t="s">
        <v>277</v>
      </c>
      <c r="C35" s="149">
        <v>123.74</v>
      </c>
      <c r="D35" t="s">
        <v>668</v>
      </c>
      <c r="E35" t="s">
        <v>885</v>
      </c>
      <c r="K35">
        <f>VLOOKUP(A35,расчет!$A$4:$AZ$257,52,0)</f>
        <v>0</v>
      </c>
      <c r="L35" s="147">
        <f t="shared" si="0"/>
        <v>-123.74</v>
      </c>
    </row>
    <row r="36" spans="1:12" x14ac:dyDescent="0.3">
      <c r="A36" s="148" t="s">
        <v>278</v>
      </c>
      <c r="B36" s="148" t="s">
        <v>279</v>
      </c>
      <c r="C36" s="149">
        <v>123.74</v>
      </c>
      <c r="D36" t="s">
        <v>669</v>
      </c>
      <c r="E36" t="s">
        <v>885</v>
      </c>
      <c r="K36">
        <f>VLOOKUP(A36,расчет!$A$4:$AZ$257,52,0)</f>
        <v>0</v>
      </c>
      <c r="L36" s="147">
        <f t="shared" si="0"/>
        <v>-123.74</v>
      </c>
    </row>
    <row r="37" spans="1:12" x14ac:dyDescent="0.3">
      <c r="A37" s="148" t="s">
        <v>280</v>
      </c>
      <c r="B37" s="148" t="s">
        <v>281</v>
      </c>
      <c r="C37" s="149">
        <v>123.74</v>
      </c>
      <c r="D37" t="s">
        <v>670</v>
      </c>
      <c r="E37" t="s">
        <v>885</v>
      </c>
      <c r="K37">
        <f>VLOOKUP(A37,расчет!$A$4:$AZ$257,52,0)</f>
        <v>0</v>
      </c>
      <c r="L37" s="147">
        <f t="shared" si="0"/>
        <v>-123.74</v>
      </c>
    </row>
    <row r="38" spans="1:12" x14ac:dyDescent="0.3">
      <c r="A38" s="148" t="s">
        <v>282</v>
      </c>
      <c r="B38" s="148" t="s">
        <v>283</v>
      </c>
      <c r="C38" s="149">
        <v>123.74</v>
      </c>
      <c r="D38" t="s">
        <v>671</v>
      </c>
      <c r="E38" t="s">
        <v>885</v>
      </c>
      <c r="K38">
        <f>VLOOKUP(A38,расчет!$A$4:$AZ$257,52,0)</f>
        <v>0</v>
      </c>
      <c r="L38" s="147">
        <f t="shared" si="0"/>
        <v>-123.74</v>
      </c>
    </row>
    <row r="39" spans="1:12" x14ac:dyDescent="0.3">
      <c r="A39" s="148" t="s">
        <v>284</v>
      </c>
      <c r="B39" s="148" t="s">
        <v>285</v>
      </c>
      <c r="C39" s="149">
        <v>123.74</v>
      </c>
      <c r="D39" t="s">
        <v>672</v>
      </c>
      <c r="E39" t="s">
        <v>885</v>
      </c>
      <c r="K39">
        <f>VLOOKUP(A39,расчет!$A$4:$AZ$257,52,0)</f>
        <v>0</v>
      </c>
      <c r="L39" s="147">
        <f t="shared" si="0"/>
        <v>-123.74</v>
      </c>
    </row>
    <row r="40" spans="1:12" x14ac:dyDescent="0.3">
      <c r="A40" s="148" t="s">
        <v>286</v>
      </c>
      <c r="B40" s="148" t="s">
        <v>287</v>
      </c>
      <c r="C40" s="149">
        <v>123.74</v>
      </c>
      <c r="D40" t="s">
        <v>673</v>
      </c>
      <c r="E40" t="s">
        <v>885</v>
      </c>
      <c r="K40">
        <f>VLOOKUP(A40,расчет!$A$4:$AZ$257,52,0)</f>
        <v>0</v>
      </c>
      <c r="L40" s="147">
        <f t="shared" si="0"/>
        <v>-123.74</v>
      </c>
    </row>
    <row r="41" spans="1:12" x14ac:dyDescent="0.3">
      <c r="A41" s="148" t="s">
        <v>288</v>
      </c>
      <c r="B41" s="148" t="s">
        <v>289</v>
      </c>
      <c r="C41" s="149">
        <v>123.74</v>
      </c>
      <c r="D41" t="s">
        <v>674</v>
      </c>
      <c r="E41" t="s">
        <v>885</v>
      </c>
      <c r="K41">
        <f>VLOOKUP(A41,расчет!$A$4:$AZ$257,52,0)</f>
        <v>0</v>
      </c>
      <c r="L41" s="147">
        <f t="shared" si="0"/>
        <v>-123.74</v>
      </c>
    </row>
    <row r="42" spans="1:12" x14ac:dyDescent="0.3">
      <c r="A42" s="148" t="s">
        <v>290</v>
      </c>
      <c r="B42" s="148" t="s">
        <v>291</v>
      </c>
      <c r="C42" s="149">
        <v>123.74</v>
      </c>
      <c r="D42" t="s">
        <v>675</v>
      </c>
      <c r="E42" t="s">
        <v>885</v>
      </c>
      <c r="K42">
        <f>VLOOKUP(A42,расчет!$A$4:$AZ$257,52,0)</f>
        <v>0</v>
      </c>
      <c r="L42" s="147">
        <f t="shared" si="0"/>
        <v>-123.74</v>
      </c>
    </row>
    <row r="43" spans="1:12" x14ac:dyDescent="0.3">
      <c r="A43" s="148" t="s">
        <v>292</v>
      </c>
      <c r="B43" s="148" t="s">
        <v>293</v>
      </c>
      <c r="C43" s="149">
        <v>123.74</v>
      </c>
      <c r="D43" t="s">
        <v>676</v>
      </c>
      <c r="E43" t="s">
        <v>885</v>
      </c>
      <c r="K43">
        <f>VLOOKUP(A43,расчет!$A$4:$AZ$257,52,0)</f>
        <v>0</v>
      </c>
      <c r="L43" s="147">
        <f t="shared" si="0"/>
        <v>-123.74</v>
      </c>
    </row>
    <row r="44" spans="1:12" x14ac:dyDescent="0.3">
      <c r="A44" s="148" t="s">
        <v>294</v>
      </c>
      <c r="B44" s="148" t="s">
        <v>295</v>
      </c>
      <c r="C44" s="149">
        <v>123.74</v>
      </c>
      <c r="D44" t="s">
        <v>677</v>
      </c>
      <c r="E44" t="s">
        <v>885</v>
      </c>
      <c r="K44">
        <f>VLOOKUP(A44,расчет!$A$4:$AZ$257,52,0)</f>
        <v>0</v>
      </c>
      <c r="L44" s="147">
        <f t="shared" si="0"/>
        <v>-123.74</v>
      </c>
    </row>
    <row r="45" spans="1:12" x14ac:dyDescent="0.3">
      <c r="A45" s="148" t="s">
        <v>296</v>
      </c>
      <c r="B45" s="148" t="s">
        <v>297</v>
      </c>
      <c r="C45" s="149">
        <v>123.74</v>
      </c>
      <c r="D45" t="s">
        <v>678</v>
      </c>
      <c r="E45" t="s">
        <v>885</v>
      </c>
      <c r="K45">
        <f>VLOOKUP(A45,расчет!$A$4:$AZ$257,52,0)</f>
        <v>0</v>
      </c>
      <c r="L45" s="147">
        <f t="shared" si="0"/>
        <v>-123.74</v>
      </c>
    </row>
    <row r="46" spans="1:12" x14ac:dyDescent="0.3">
      <c r="A46" s="148" t="s">
        <v>298</v>
      </c>
      <c r="B46" s="148" t="s">
        <v>299</v>
      </c>
      <c r="C46" s="149">
        <v>123.74</v>
      </c>
      <c r="D46" t="s">
        <v>679</v>
      </c>
      <c r="E46" t="s">
        <v>885</v>
      </c>
      <c r="K46">
        <f>VLOOKUP(A46,расчет!$A$4:$AZ$257,52,0)</f>
        <v>0</v>
      </c>
      <c r="L46" s="147">
        <f t="shared" si="0"/>
        <v>-123.74</v>
      </c>
    </row>
    <row r="47" spans="1:12" x14ac:dyDescent="0.3">
      <c r="A47" s="148" t="s">
        <v>300</v>
      </c>
      <c r="B47" s="148" t="s">
        <v>301</v>
      </c>
      <c r="C47" s="149">
        <v>123.74</v>
      </c>
      <c r="D47" t="s">
        <v>680</v>
      </c>
      <c r="E47" t="s">
        <v>885</v>
      </c>
      <c r="K47">
        <f>VLOOKUP(A47,расчет!$A$4:$AZ$257,52,0)</f>
        <v>0</v>
      </c>
      <c r="L47" s="147">
        <f t="shared" si="0"/>
        <v>-123.74</v>
      </c>
    </row>
    <row r="48" spans="1:12" x14ac:dyDescent="0.3">
      <c r="A48" s="148" t="s">
        <v>302</v>
      </c>
      <c r="B48" s="148" t="s">
        <v>303</v>
      </c>
      <c r="C48" s="149">
        <v>123.74</v>
      </c>
      <c r="D48" t="s">
        <v>681</v>
      </c>
      <c r="E48" t="s">
        <v>885</v>
      </c>
      <c r="K48">
        <f>VLOOKUP(A48,расчет!$A$4:$AZ$257,52,0)</f>
        <v>0</v>
      </c>
      <c r="L48" s="147">
        <f t="shared" si="0"/>
        <v>-123.74</v>
      </c>
    </row>
    <row r="49" spans="1:12" x14ac:dyDescent="0.3">
      <c r="A49" s="148" t="s">
        <v>304</v>
      </c>
      <c r="B49" s="148" t="s">
        <v>305</v>
      </c>
      <c r="C49" s="149">
        <v>123.74</v>
      </c>
      <c r="D49" t="s">
        <v>682</v>
      </c>
      <c r="E49" t="s">
        <v>885</v>
      </c>
      <c r="K49">
        <f>VLOOKUP(A49,расчет!$A$4:$AZ$257,52,0)</f>
        <v>0</v>
      </c>
      <c r="L49" s="147">
        <f t="shared" si="0"/>
        <v>-123.74</v>
      </c>
    </row>
    <row r="50" spans="1:12" x14ac:dyDescent="0.3">
      <c r="A50" s="148" t="s">
        <v>306</v>
      </c>
      <c r="B50" s="148" t="s">
        <v>307</v>
      </c>
      <c r="C50" s="149">
        <v>123.74</v>
      </c>
      <c r="D50" t="s">
        <v>683</v>
      </c>
      <c r="E50" t="s">
        <v>885</v>
      </c>
      <c r="K50">
        <f>VLOOKUP(A50,расчет!$A$4:$AZ$257,52,0)</f>
        <v>0</v>
      </c>
      <c r="L50" s="147">
        <f t="shared" si="0"/>
        <v>-123.74</v>
      </c>
    </row>
    <row r="51" spans="1:12" x14ac:dyDescent="0.3">
      <c r="A51" s="148" t="s">
        <v>308</v>
      </c>
      <c r="B51" s="148" t="s">
        <v>309</v>
      </c>
      <c r="C51" s="149">
        <v>123.74</v>
      </c>
      <c r="D51" t="s">
        <v>684</v>
      </c>
      <c r="E51" t="s">
        <v>885</v>
      </c>
      <c r="K51">
        <f>VLOOKUP(A51,расчет!$A$4:$AZ$257,52,0)</f>
        <v>0</v>
      </c>
      <c r="L51" s="147">
        <f t="shared" si="0"/>
        <v>-123.74</v>
      </c>
    </row>
    <row r="52" spans="1:12" x14ac:dyDescent="0.3">
      <c r="A52" s="148" t="s">
        <v>310</v>
      </c>
      <c r="B52" s="148" t="s">
        <v>311</v>
      </c>
      <c r="C52" s="149">
        <v>123.74</v>
      </c>
      <c r="D52" t="s">
        <v>685</v>
      </c>
      <c r="E52" t="s">
        <v>885</v>
      </c>
      <c r="K52">
        <f>VLOOKUP(A52,расчет!$A$4:$AZ$257,52,0)</f>
        <v>0</v>
      </c>
      <c r="L52" s="147">
        <f t="shared" si="0"/>
        <v>-123.74</v>
      </c>
    </row>
    <row r="53" spans="1:12" x14ac:dyDescent="0.3">
      <c r="A53" s="148" t="s">
        <v>312</v>
      </c>
      <c r="B53" s="148" t="s">
        <v>313</v>
      </c>
      <c r="C53" s="149">
        <v>123.74</v>
      </c>
      <c r="D53" t="s">
        <v>686</v>
      </c>
      <c r="E53" t="s">
        <v>885</v>
      </c>
      <c r="K53">
        <f>VLOOKUP(A53,расчет!$A$4:$AZ$257,52,0)</f>
        <v>0</v>
      </c>
      <c r="L53" s="147">
        <f t="shared" si="0"/>
        <v>-123.74</v>
      </c>
    </row>
    <row r="54" spans="1:12" x14ac:dyDescent="0.3">
      <c r="A54" s="148" t="s">
        <v>314</v>
      </c>
      <c r="B54" s="148" t="s">
        <v>315</v>
      </c>
      <c r="C54" s="149">
        <v>123.74</v>
      </c>
      <c r="D54" t="s">
        <v>687</v>
      </c>
      <c r="E54" t="s">
        <v>885</v>
      </c>
      <c r="K54">
        <f>VLOOKUP(A54,расчет!$A$4:$AZ$257,52,0)</f>
        <v>0</v>
      </c>
      <c r="L54" s="147">
        <f t="shared" si="0"/>
        <v>-123.74</v>
      </c>
    </row>
    <row r="55" spans="1:12" x14ac:dyDescent="0.3">
      <c r="A55" s="148" t="s">
        <v>316</v>
      </c>
      <c r="B55" s="148" t="s">
        <v>317</v>
      </c>
      <c r="C55" s="149">
        <v>123.74</v>
      </c>
      <c r="D55" t="s">
        <v>688</v>
      </c>
      <c r="E55" t="s">
        <v>885</v>
      </c>
      <c r="K55">
        <f>VLOOKUP(A55,расчет!$A$4:$AZ$257,52,0)</f>
        <v>0</v>
      </c>
      <c r="L55" s="147">
        <f t="shared" si="0"/>
        <v>-123.74</v>
      </c>
    </row>
    <row r="56" spans="1:12" x14ac:dyDescent="0.3">
      <c r="A56" s="148" t="s">
        <v>318</v>
      </c>
      <c r="B56" s="148" t="s">
        <v>319</v>
      </c>
      <c r="C56" s="149">
        <v>123.74</v>
      </c>
      <c r="D56" t="s">
        <v>689</v>
      </c>
      <c r="E56" t="s">
        <v>885</v>
      </c>
      <c r="K56">
        <f>VLOOKUP(A56,расчет!$A$4:$AZ$257,52,0)</f>
        <v>0</v>
      </c>
      <c r="L56" s="147">
        <f t="shared" si="0"/>
        <v>-123.74</v>
      </c>
    </row>
    <row r="57" spans="1:12" x14ac:dyDescent="0.3">
      <c r="A57" s="148" t="s">
        <v>320</v>
      </c>
      <c r="B57" s="148" t="s">
        <v>321</v>
      </c>
      <c r="C57" s="149">
        <v>123.74</v>
      </c>
      <c r="D57" t="s">
        <v>690</v>
      </c>
      <c r="E57" t="s">
        <v>885</v>
      </c>
      <c r="K57">
        <f>VLOOKUP(A57,расчет!$A$4:$AZ$257,52,0)</f>
        <v>0</v>
      </c>
      <c r="L57" s="147">
        <f t="shared" si="0"/>
        <v>-123.74</v>
      </c>
    </row>
    <row r="58" spans="1:12" x14ac:dyDescent="0.3">
      <c r="A58" s="148" t="s">
        <v>322</v>
      </c>
      <c r="B58" s="148" t="s">
        <v>323</v>
      </c>
      <c r="C58" s="149">
        <v>123.74</v>
      </c>
      <c r="D58" t="s">
        <v>691</v>
      </c>
      <c r="E58" t="s">
        <v>885</v>
      </c>
      <c r="K58">
        <f>VLOOKUP(A58,расчет!$A$4:$AZ$257,52,0)</f>
        <v>0</v>
      </c>
      <c r="L58" s="147">
        <f t="shared" si="0"/>
        <v>-123.74</v>
      </c>
    </row>
    <row r="59" spans="1:12" x14ac:dyDescent="0.3">
      <c r="A59" s="148" t="s">
        <v>324</v>
      </c>
      <c r="B59" s="148" t="s">
        <v>325</v>
      </c>
      <c r="C59" s="149">
        <v>123.74</v>
      </c>
      <c r="D59" t="s">
        <v>692</v>
      </c>
      <c r="E59" t="s">
        <v>885</v>
      </c>
      <c r="K59">
        <f>VLOOKUP(A59,расчет!$A$4:$AZ$257,52,0)</f>
        <v>0</v>
      </c>
      <c r="L59" s="147">
        <f t="shared" si="0"/>
        <v>-123.74</v>
      </c>
    </row>
    <row r="60" spans="1:12" x14ac:dyDescent="0.3">
      <c r="A60" s="148" t="s">
        <v>326</v>
      </c>
      <c r="B60" s="148" t="s">
        <v>327</v>
      </c>
      <c r="C60" s="149">
        <v>123.74</v>
      </c>
      <c r="D60" t="s">
        <v>693</v>
      </c>
      <c r="E60" t="s">
        <v>885</v>
      </c>
      <c r="K60">
        <f>VLOOKUP(A60,расчет!$A$4:$AZ$257,52,0)</f>
        <v>0</v>
      </c>
      <c r="L60" s="147">
        <f t="shared" si="0"/>
        <v>-123.74</v>
      </c>
    </row>
    <row r="61" spans="1:12" x14ac:dyDescent="0.3">
      <c r="A61" s="148" t="s">
        <v>328</v>
      </c>
      <c r="B61" s="148" t="s">
        <v>329</v>
      </c>
      <c r="C61" s="149">
        <v>123.74</v>
      </c>
      <c r="D61" t="s">
        <v>694</v>
      </c>
      <c r="E61" t="s">
        <v>885</v>
      </c>
      <c r="K61">
        <f>VLOOKUP(A61,расчет!$A$4:$AZ$257,52,0)</f>
        <v>0</v>
      </c>
      <c r="L61" s="147">
        <f t="shared" si="0"/>
        <v>-123.74</v>
      </c>
    </row>
    <row r="62" spans="1:12" x14ac:dyDescent="0.3">
      <c r="A62" s="148" t="s">
        <v>330</v>
      </c>
      <c r="B62" s="148" t="s">
        <v>331</v>
      </c>
      <c r="C62" s="149">
        <v>123.74</v>
      </c>
      <c r="D62" t="s">
        <v>695</v>
      </c>
      <c r="E62" t="s">
        <v>885</v>
      </c>
      <c r="K62">
        <f>VLOOKUP(A62,расчет!$A$4:$AZ$257,52,0)</f>
        <v>0</v>
      </c>
      <c r="L62" s="147">
        <f t="shared" si="0"/>
        <v>-123.74</v>
      </c>
    </row>
    <row r="63" spans="1:12" x14ac:dyDescent="0.3">
      <c r="A63" s="148" t="s">
        <v>332</v>
      </c>
      <c r="B63" s="148" t="s">
        <v>333</v>
      </c>
      <c r="C63" s="149">
        <v>123.74</v>
      </c>
      <c r="D63" t="s">
        <v>696</v>
      </c>
      <c r="E63" t="s">
        <v>885</v>
      </c>
      <c r="K63">
        <f>VLOOKUP(A63,расчет!$A$4:$AZ$257,52,0)</f>
        <v>0</v>
      </c>
      <c r="L63" s="147">
        <f t="shared" si="0"/>
        <v>-123.74</v>
      </c>
    </row>
    <row r="64" spans="1:12" x14ac:dyDescent="0.3">
      <c r="A64" s="148" t="s">
        <v>334</v>
      </c>
      <c r="B64" s="148" t="s">
        <v>335</v>
      </c>
      <c r="C64" s="149">
        <v>123.74</v>
      </c>
      <c r="D64" t="s">
        <v>697</v>
      </c>
      <c r="E64" t="s">
        <v>885</v>
      </c>
      <c r="K64">
        <f>VLOOKUP(A64,расчет!$A$4:$AZ$257,52,0)</f>
        <v>0</v>
      </c>
      <c r="L64" s="147">
        <f t="shared" si="0"/>
        <v>-123.74</v>
      </c>
    </row>
    <row r="65" spans="1:12" x14ac:dyDescent="0.3">
      <c r="A65" s="148" t="s">
        <v>336</v>
      </c>
      <c r="B65" s="148" t="s">
        <v>337</v>
      </c>
      <c r="C65" s="149">
        <v>123.74</v>
      </c>
      <c r="D65" t="s">
        <v>698</v>
      </c>
      <c r="E65" t="s">
        <v>885</v>
      </c>
      <c r="K65">
        <f>VLOOKUP(A65,расчет!$A$4:$AZ$257,52,0)</f>
        <v>0</v>
      </c>
      <c r="L65" s="147">
        <f t="shared" si="0"/>
        <v>-123.74</v>
      </c>
    </row>
    <row r="66" spans="1:12" x14ac:dyDescent="0.3">
      <c r="A66" s="148" t="s">
        <v>338</v>
      </c>
      <c r="B66" s="148" t="s">
        <v>339</v>
      </c>
      <c r="C66" s="149">
        <v>123.74</v>
      </c>
      <c r="D66" t="s">
        <v>699</v>
      </c>
      <c r="E66" t="s">
        <v>885</v>
      </c>
      <c r="K66">
        <f>VLOOKUP(A66,расчет!$A$4:$AZ$257,52,0)</f>
        <v>0</v>
      </c>
      <c r="L66" s="147">
        <f t="shared" ref="L66:L129" si="1">K66-C66</f>
        <v>-123.74</v>
      </c>
    </row>
    <row r="67" spans="1:12" x14ac:dyDescent="0.3">
      <c r="A67" s="148" t="s">
        <v>340</v>
      </c>
      <c r="B67" s="148" t="s">
        <v>341</v>
      </c>
      <c r="C67" s="149">
        <v>123.74</v>
      </c>
      <c r="D67" t="s">
        <v>700</v>
      </c>
      <c r="E67" t="s">
        <v>885</v>
      </c>
      <c r="K67">
        <f>VLOOKUP(A67,расчет!$A$4:$AZ$257,52,0)</f>
        <v>0</v>
      </c>
      <c r="L67" s="147">
        <f t="shared" si="1"/>
        <v>-123.74</v>
      </c>
    </row>
    <row r="68" spans="1:12" x14ac:dyDescent="0.3">
      <c r="A68" s="148" t="s">
        <v>342</v>
      </c>
      <c r="B68" s="148" t="s">
        <v>343</v>
      </c>
      <c r="C68" s="149">
        <v>123.74</v>
      </c>
      <c r="D68" t="s">
        <v>701</v>
      </c>
      <c r="E68" t="s">
        <v>885</v>
      </c>
      <c r="K68">
        <f>VLOOKUP(A68,расчет!$A$4:$AZ$257,52,0)</f>
        <v>0</v>
      </c>
      <c r="L68" s="147">
        <f t="shared" si="1"/>
        <v>-123.74</v>
      </c>
    </row>
    <row r="69" spans="1:12" x14ac:dyDescent="0.3">
      <c r="A69" s="148" t="s">
        <v>344</v>
      </c>
      <c r="B69" s="148" t="s">
        <v>345</v>
      </c>
      <c r="C69" s="149">
        <v>123.74</v>
      </c>
      <c r="D69" t="s">
        <v>702</v>
      </c>
      <c r="E69" t="s">
        <v>885</v>
      </c>
      <c r="K69">
        <f>VLOOKUP(A69,расчет!$A$4:$AZ$257,52,0)</f>
        <v>0</v>
      </c>
      <c r="L69" s="147">
        <f t="shared" si="1"/>
        <v>-123.74</v>
      </c>
    </row>
    <row r="70" spans="1:12" x14ac:dyDescent="0.3">
      <c r="A70" s="148" t="s">
        <v>346</v>
      </c>
      <c r="B70" s="148" t="s">
        <v>347</v>
      </c>
      <c r="C70" s="149">
        <v>123.74</v>
      </c>
      <c r="D70" t="s">
        <v>703</v>
      </c>
      <c r="E70" t="s">
        <v>885</v>
      </c>
      <c r="K70">
        <f>VLOOKUP(A70,расчет!$A$4:$AZ$257,52,0)</f>
        <v>0</v>
      </c>
      <c r="L70" s="147">
        <f t="shared" si="1"/>
        <v>-123.74</v>
      </c>
    </row>
    <row r="71" spans="1:12" x14ac:dyDescent="0.3">
      <c r="A71" s="148" t="s">
        <v>348</v>
      </c>
      <c r="B71" s="148" t="s">
        <v>349</v>
      </c>
      <c r="C71" s="149">
        <v>123.74</v>
      </c>
      <c r="D71" t="s">
        <v>704</v>
      </c>
      <c r="E71" t="s">
        <v>885</v>
      </c>
      <c r="K71">
        <f>VLOOKUP(A71,расчет!$A$4:$AZ$257,52,0)</f>
        <v>0</v>
      </c>
      <c r="L71" s="147">
        <f t="shared" si="1"/>
        <v>-123.74</v>
      </c>
    </row>
    <row r="72" spans="1:12" x14ac:dyDescent="0.3">
      <c r="A72" s="148" t="s">
        <v>350</v>
      </c>
      <c r="B72" s="148" t="s">
        <v>351</v>
      </c>
      <c r="C72" s="149">
        <v>123.74</v>
      </c>
      <c r="D72" t="s">
        <v>705</v>
      </c>
      <c r="E72" t="s">
        <v>885</v>
      </c>
      <c r="K72">
        <f>VLOOKUP(A72,расчет!$A$4:$AZ$257,52,0)</f>
        <v>0</v>
      </c>
      <c r="L72" s="147">
        <f t="shared" si="1"/>
        <v>-123.74</v>
      </c>
    </row>
    <row r="73" spans="1:12" x14ac:dyDescent="0.3">
      <c r="A73" s="148" t="s">
        <v>352</v>
      </c>
      <c r="B73" s="148" t="s">
        <v>353</v>
      </c>
      <c r="C73" s="149">
        <v>123.74</v>
      </c>
      <c r="D73" t="s">
        <v>706</v>
      </c>
      <c r="E73" t="s">
        <v>885</v>
      </c>
      <c r="K73">
        <f>VLOOKUP(A73,расчет!$A$4:$AZ$257,52,0)</f>
        <v>0</v>
      </c>
      <c r="L73" s="147">
        <f t="shared" si="1"/>
        <v>-123.74</v>
      </c>
    </row>
    <row r="74" spans="1:12" x14ac:dyDescent="0.3">
      <c r="A74" s="148" t="s">
        <v>355</v>
      </c>
      <c r="B74" s="148" t="s">
        <v>354</v>
      </c>
      <c r="C74" s="149">
        <v>123.74</v>
      </c>
      <c r="D74" t="s">
        <v>707</v>
      </c>
      <c r="E74" t="s">
        <v>885</v>
      </c>
      <c r="K74">
        <f>VLOOKUP(A74,расчет!$A$4:$AZ$257,52,0)</f>
        <v>0</v>
      </c>
      <c r="L74" s="147">
        <f t="shared" si="1"/>
        <v>-123.74</v>
      </c>
    </row>
    <row r="75" spans="1:12" x14ac:dyDescent="0.3">
      <c r="A75" s="148" t="s">
        <v>357</v>
      </c>
      <c r="B75" s="148" t="s">
        <v>356</v>
      </c>
      <c r="C75" s="149">
        <v>123.74</v>
      </c>
      <c r="D75" t="s">
        <v>708</v>
      </c>
      <c r="E75" t="s">
        <v>885</v>
      </c>
      <c r="K75">
        <f>VLOOKUP(A75,расчет!$A$4:$AZ$257,52,0)</f>
        <v>0</v>
      </c>
      <c r="L75" s="147">
        <f t="shared" si="1"/>
        <v>-123.74</v>
      </c>
    </row>
    <row r="76" spans="1:12" x14ac:dyDescent="0.3">
      <c r="A76" s="148" t="s">
        <v>358</v>
      </c>
      <c r="B76" s="148" t="s">
        <v>359</v>
      </c>
      <c r="C76" s="149">
        <v>123.74</v>
      </c>
      <c r="D76" t="s">
        <v>709</v>
      </c>
      <c r="E76" t="s">
        <v>885</v>
      </c>
      <c r="K76">
        <f>VLOOKUP(A76,расчет!$A$4:$AZ$257,52,0)</f>
        <v>0</v>
      </c>
      <c r="L76" s="147">
        <f t="shared" si="1"/>
        <v>-123.74</v>
      </c>
    </row>
    <row r="77" spans="1:12" x14ac:dyDescent="0.3">
      <c r="A77" s="148" t="s">
        <v>360</v>
      </c>
      <c r="B77" s="148" t="s">
        <v>361</v>
      </c>
      <c r="C77" s="149">
        <v>123.74</v>
      </c>
      <c r="D77" t="s">
        <v>710</v>
      </c>
      <c r="E77" t="s">
        <v>885</v>
      </c>
      <c r="K77">
        <f>VLOOKUP(A77,расчет!$A$4:$AZ$257,52,0)</f>
        <v>0</v>
      </c>
      <c r="L77" s="147">
        <f t="shared" si="1"/>
        <v>-123.74</v>
      </c>
    </row>
    <row r="78" spans="1:12" x14ac:dyDescent="0.3">
      <c r="A78" s="148" t="s">
        <v>362</v>
      </c>
      <c r="B78" s="148" t="s">
        <v>363</v>
      </c>
      <c r="C78" s="149">
        <v>123.74</v>
      </c>
      <c r="D78" t="s">
        <v>711</v>
      </c>
      <c r="E78" t="s">
        <v>885</v>
      </c>
      <c r="K78">
        <f>VLOOKUP(A78,расчет!$A$4:$AZ$257,52,0)</f>
        <v>0</v>
      </c>
      <c r="L78" s="147">
        <f t="shared" si="1"/>
        <v>-123.74</v>
      </c>
    </row>
    <row r="79" spans="1:12" x14ac:dyDescent="0.3">
      <c r="A79" s="148" t="s">
        <v>364</v>
      </c>
      <c r="B79" s="148" t="s">
        <v>365</v>
      </c>
      <c r="C79" s="149">
        <v>123.74</v>
      </c>
      <c r="D79" t="s">
        <v>712</v>
      </c>
      <c r="E79" t="s">
        <v>885</v>
      </c>
      <c r="K79">
        <f>VLOOKUP(A79,расчет!$A$4:$AZ$257,52,0)</f>
        <v>0</v>
      </c>
      <c r="L79" s="147">
        <f t="shared" si="1"/>
        <v>-123.74</v>
      </c>
    </row>
    <row r="80" spans="1:12" x14ac:dyDescent="0.3">
      <c r="A80" s="148" t="s">
        <v>366</v>
      </c>
      <c r="B80" s="148" t="s">
        <v>367</v>
      </c>
      <c r="C80" s="149">
        <v>123.74</v>
      </c>
      <c r="D80" t="s">
        <v>713</v>
      </c>
      <c r="E80" t="s">
        <v>885</v>
      </c>
      <c r="K80">
        <f>VLOOKUP(A80,расчет!$A$4:$AZ$257,52,0)</f>
        <v>0</v>
      </c>
      <c r="L80" s="147">
        <f t="shared" si="1"/>
        <v>-123.74</v>
      </c>
    </row>
    <row r="81" spans="1:12" x14ac:dyDescent="0.3">
      <c r="A81" s="148" t="s">
        <v>368</v>
      </c>
      <c r="B81" s="148" t="s">
        <v>369</v>
      </c>
      <c r="C81" s="149">
        <v>123.74</v>
      </c>
      <c r="D81" t="s">
        <v>714</v>
      </c>
      <c r="E81" t="s">
        <v>885</v>
      </c>
      <c r="K81">
        <f>VLOOKUP(A81,расчет!$A$4:$AZ$257,52,0)</f>
        <v>0</v>
      </c>
      <c r="L81" s="147">
        <f t="shared" si="1"/>
        <v>-123.74</v>
      </c>
    </row>
    <row r="82" spans="1:12" x14ac:dyDescent="0.3">
      <c r="A82" s="148" t="s">
        <v>370</v>
      </c>
      <c r="B82" s="148" t="s">
        <v>371</v>
      </c>
      <c r="C82" s="149">
        <v>123.74</v>
      </c>
      <c r="D82" t="s">
        <v>715</v>
      </c>
      <c r="E82" t="s">
        <v>885</v>
      </c>
      <c r="K82">
        <f>VLOOKUP(A82,расчет!$A$4:$AZ$257,52,0)</f>
        <v>0</v>
      </c>
      <c r="L82" s="147">
        <f t="shared" si="1"/>
        <v>-123.74</v>
      </c>
    </row>
    <row r="83" spans="1:12" x14ac:dyDescent="0.3">
      <c r="A83" s="148" t="s">
        <v>372</v>
      </c>
      <c r="B83" s="148" t="s">
        <v>373</v>
      </c>
      <c r="C83" s="149">
        <v>123.74</v>
      </c>
      <c r="D83" t="s">
        <v>716</v>
      </c>
      <c r="E83" t="s">
        <v>885</v>
      </c>
      <c r="K83">
        <f>VLOOKUP(A83,расчет!$A$4:$AZ$257,52,0)</f>
        <v>0</v>
      </c>
      <c r="L83" s="147">
        <f t="shared" si="1"/>
        <v>-123.74</v>
      </c>
    </row>
    <row r="84" spans="1:12" x14ac:dyDescent="0.3">
      <c r="A84" s="148" t="s">
        <v>374</v>
      </c>
      <c r="B84" s="148" t="s">
        <v>375</v>
      </c>
      <c r="C84" s="149">
        <v>123.74</v>
      </c>
      <c r="D84" t="s">
        <v>717</v>
      </c>
      <c r="E84" t="s">
        <v>885</v>
      </c>
      <c r="K84">
        <f>VLOOKUP(A84,расчет!$A$4:$AZ$257,52,0)</f>
        <v>0</v>
      </c>
      <c r="L84" s="147">
        <f t="shared" si="1"/>
        <v>-123.74</v>
      </c>
    </row>
    <row r="85" spans="1:12" x14ac:dyDescent="0.3">
      <c r="A85" s="148" t="s">
        <v>376</v>
      </c>
      <c r="B85" s="148" t="s">
        <v>377</v>
      </c>
      <c r="C85" s="149">
        <v>123.74</v>
      </c>
      <c r="D85" t="s">
        <v>718</v>
      </c>
      <c r="E85" t="s">
        <v>885</v>
      </c>
      <c r="K85">
        <f>VLOOKUP(A85,расчет!$A$4:$AZ$257,52,0)</f>
        <v>0</v>
      </c>
      <c r="L85" s="147">
        <f t="shared" si="1"/>
        <v>-123.74</v>
      </c>
    </row>
    <row r="86" spans="1:12" x14ac:dyDescent="0.3">
      <c r="A86" s="148" t="s">
        <v>378</v>
      </c>
      <c r="B86" s="148" t="s">
        <v>379</v>
      </c>
      <c r="C86" s="149">
        <v>123.74</v>
      </c>
      <c r="D86" t="s">
        <v>719</v>
      </c>
      <c r="E86" t="s">
        <v>885</v>
      </c>
      <c r="K86">
        <f>VLOOKUP(A86,расчет!$A$4:$AZ$257,52,0)</f>
        <v>0</v>
      </c>
      <c r="L86" s="147">
        <f t="shared" si="1"/>
        <v>-123.74</v>
      </c>
    </row>
    <row r="87" spans="1:12" x14ac:dyDescent="0.3">
      <c r="A87" s="148" t="s">
        <v>380</v>
      </c>
      <c r="B87" s="148" t="s">
        <v>381</v>
      </c>
      <c r="C87" s="149">
        <v>123.74</v>
      </c>
      <c r="D87" t="s">
        <v>720</v>
      </c>
      <c r="E87" t="s">
        <v>885</v>
      </c>
      <c r="K87">
        <f>VLOOKUP(A87,расчет!$A$4:$AZ$257,52,0)</f>
        <v>0</v>
      </c>
      <c r="L87" s="147">
        <f t="shared" si="1"/>
        <v>-123.74</v>
      </c>
    </row>
    <row r="88" spans="1:12" x14ac:dyDescent="0.3">
      <c r="A88" s="148" t="s">
        <v>382</v>
      </c>
      <c r="B88" s="148" t="s">
        <v>383</v>
      </c>
      <c r="C88" s="149">
        <v>123.74</v>
      </c>
      <c r="D88" t="s">
        <v>721</v>
      </c>
      <c r="E88" t="s">
        <v>885</v>
      </c>
      <c r="K88">
        <f>VLOOKUP(A88,расчет!$A$4:$AZ$257,52,0)</f>
        <v>0</v>
      </c>
      <c r="L88" s="147">
        <f t="shared" si="1"/>
        <v>-123.74</v>
      </c>
    </row>
    <row r="89" spans="1:12" x14ac:dyDescent="0.3">
      <c r="A89" s="148" t="s">
        <v>384</v>
      </c>
      <c r="B89" s="148" t="s">
        <v>385</v>
      </c>
      <c r="C89" s="149">
        <v>123.74</v>
      </c>
      <c r="D89" t="s">
        <v>722</v>
      </c>
      <c r="E89" t="s">
        <v>885</v>
      </c>
      <c r="K89">
        <f>VLOOKUP(A89,расчет!$A$4:$AZ$257,52,0)</f>
        <v>0</v>
      </c>
      <c r="L89" s="147">
        <f t="shared" si="1"/>
        <v>-123.74</v>
      </c>
    </row>
    <row r="90" spans="1:12" x14ac:dyDescent="0.3">
      <c r="A90" s="148" t="s">
        <v>386</v>
      </c>
      <c r="B90" s="148" t="s">
        <v>387</v>
      </c>
      <c r="C90" s="149">
        <v>123.74</v>
      </c>
      <c r="D90" t="s">
        <v>723</v>
      </c>
      <c r="E90" t="s">
        <v>885</v>
      </c>
      <c r="K90">
        <f>VLOOKUP(A90,расчет!$A$4:$AZ$257,52,0)</f>
        <v>0</v>
      </c>
      <c r="L90" s="147">
        <f t="shared" si="1"/>
        <v>-123.74</v>
      </c>
    </row>
    <row r="91" spans="1:12" x14ac:dyDescent="0.3">
      <c r="A91" s="148" t="s">
        <v>388</v>
      </c>
      <c r="B91" s="148" t="s">
        <v>389</v>
      </c>
      <c r="C91" s="149">
        <v>123.74</v>
      </c>
      <c r="D91" t="s">
        <v>724</v>
      </c>
      <c r="E91" t="s">
        <v>885</v>
      </c>
      <c r="K91">
        <f>VLOOKUP(A91,расчет!$A$4:$AZ$257,52,0)</f>
        <v>0</v>
      </c>
      <c r="L91" s="147">
        <f t="shared" si="1"/>
        <v>-123.74</v>
      </c>
    </row>
    <row r="92" spans="1:12" x14ac:dyDescent="0.3">
      <c r="A92" s="148" t="s">
        <v>390</v>
      </c>
      <c r="B92" s="148" t="s">
        <v>391</v>
      </c>
      <c r="C92" s="149">
        <v>123.74</v>
      </c>
      <c r="D92" t="s">
        <v>725</v>
      </c>
      <c r="E92" t="s">
        <v>885</v>
      </c>
      <c r="K92">
        <f>VLOOKUP(A92,расчет!$A$4:$AZ$257,52,0)</f>
        <v>0</v>
      </c>
      <c r="L92" s="147">
        <f t="shared" si="1"/>
        <v>-123.74</v>
      </c>
    </row>
    <row r="93" spans="1:12" x14ac:dyDescent="0.3">
      <c r="A93" s="148" t="s">
        <v>392</v>
      </c>
      <c r="B93" s="148" t="s">
        <v>393</v>
      </c>
      <c r="C93" s="149">
        <v>123.74</v>
      </c>
      <c r="D93" t="s">
        <v>726</v>
      </c>
      <c r="E93" t="s">
        <v>885</v>
      </c>
      <c r="K93">
        <f>VLOOKUP(A93,расчет!$A$4:$AZ$257,52,0)</f>
        <v>0</v>
      </c>
      <c r="L93" s="147">
        <f t="shared" si="1"/>
        <v>-123.74</v>
      </c>
    </row>
    <row r="94" spans="1:12" x14ac:dyDescent="0.3">
      <c r="A94" s="148" t="s">
        <v>394</v>
      </c>
      <c r="B94" s="148" t="s">
        <v>395</v>
      </c>
      <c r="C94" s="149">
        <v>123.74</v>
      </c>
      <c r="D94" t="s">
        <v>727</v>
      </c>
      <c r="E94" t="s">
        <v>885</v>
      </c>
      <c r="K94">
        <f>VLOOKUP(A94,расчет!$A$4:$AZ$257,52,0)</f>
        <v>0</v>
      </c>
      <c r="L94" s="147">
        <f t="shared" si="1"/>
        <v>-123.74</v>
      </c>
    </row>
    <row r="95" spans="1:12" x14ac:dyDescent="0.3">
      <c r="A95" s="148" t="s">
        <v>396</v>
      </c>
      <c r="B95" s="148" t="s">
        <v>397</v>
      </c>
      <c r="C95" s="149">
        <v>123.74</v>
      </c>
      <c r="D95" t="s">
        <v>728</v>
      </c>
      <c r="E95" t="s">
        <v>885</v>
      </c>
      <c r="K95">
        <f>VLOOKUP(A95,расчет!$A$4:$AZ$257,52,0)</f>
        <v>0</v>
      </c>
      <c r="L95" s="147">
        <f t="shared" si="1"/>
        <v>-123.74</v>
      </c>
    </row>
    <row r="96" spans="1:12" x14ac:dyDescent="0.3">
      <c r="A96" s="148" t="s">
        <v>398</v>
      </c>
      <c r="B96" s="148" t="s">
        <v>399</v>
      </c>
      <c r="C96" s="149">
        <v>31.63</v>
      </c>
      <c r="D96" t="s">
        <v>729</v>
      </c>
      <c r="E96" t="s">
        <v>885</v>
      </c>
      <c r="K96">
        <f>VLOOKUP(A96,расчет!$A$4:$AZ$257,52,0)</f>
        <v>0</v>
      </c>
      <c r="L96" s="147">
        <f t="shared" si="1"/>
        <v>-31.63</v>
      </c>
    </row>
    <row r="97" spans="1:12" x14ac:dyDescent="0.3">
      <c r="A97" s="148" t="s">
        <v>400</v>
      </c>
      <c r="B97" s="148" t="s">
        <v>401</v>
      </c>
      <c r="C97" s="149">
        <v>31.63</v>
      </c>
      <c r="D97" t="s">
        <v>730</v>
      </c>
      <c r="E97" t="s">
        <v>885</v>
      </c>
      <c r="K97">
        <f>VLOOKUP(A97,расчет!$A$4:$AZ$257,52,0)</f>
        <v>0</v>
      </c>
      <c r="L97" s="147">
        <f t="shared" si="1"/>
        <v>-31.63</v>
      </c>
    </row>
    <row r="98" spans="1:12" x14ac:dyDescent="0.3">
      <c r="A98" s="148" t="s">
        <v>402</v>
      </c>
      <c r="B98" s="148" t="s">
        <v>403</v>
      </c>
      <c r="C98" s="149">
        <v>31.63</v>
      </c>
      <c r="D98" t="s">
        <v>731</v>
      </c>
      <c r="E98" t="s">
        <v>885</v>
      </c>
      <c r="K98">
        <f>VLOOKUP(A98,расчет!$A$4:$AZ$257,52,0)</f>
        <v>0</v>
      </c>
      <c r="L98" s="147">
        <f t="shared" si="1"/>
        <v>-31.63</v>
      </c>
    </row>
    <row r="99" spans="1:12" x14ac:dyDescent="0.3">
      <c r="A99" s="148" t="s">
        <v>404</v>
      </c>
      <c r="B99" s="148" t="s">
        <v>405</v>
      </c>
      <c r="C99" s="149">
        <v>31.63</v>
      </c>
      <c r="D99" t="s">
        <v>732</v>
      </c>
      <c r="E99" t="s">
        <v>885</v>
      </c>
      <c r="K99">
        <f>VLOOKUP(A99,расчет!$A$4:$AZ$257,52,0)</f>
        <v>0</v>
      </c>
      <c r="L99" s="147">
        <f t="shared" si="1"/>
        <v>-31.63</v>
      </c>
    </row>
    <row r="100" spans="1:12" x14ac:dyDescent="0.3">
      <c r="A100" s="148" t="s">
        <v>406</v>
      </c>
      <c r="B100" s="148" t="s">
        <v>407</v>
      </c>
      <c r="C100" s="149">
        <v>48.38</v>
      </c>
      <c r="D100" t="s">
        <v>733</v>
      </c>
      <c r="E100" t="s">
        <v>885</v>
      </c>
      <c r="K100">
        <f>VLOOKUP(A100,расчет!$A$4:$AZ$257,52,0)</f>
        <v>0</v>
      </c>
      <c r="L100" s="147">
        <f t="shared" si="1"/>
        <v>-48.38</v>
      </c>
    </row>
    <row r="101" spans="1:12" x14ac:dyDescent="0.3">
      <c r="A101" s="148" t="s">
        <v>408</v>
      </c>
      <c r="B101" s="148" t="s">
        <v>409</v>
      </c>
      <c r="C101" s="149">
        <v>26.05</v>
      </c>
      <c r="D101" t="s">
        <v>734</v>
      </c>
      <c r="E101" t="s">
        <v>885</v>
      </c>
      <c r="K101">
        <f>VLOOKUP(A101,расчет!$A$4:$AZ$257,52,0)</f>
        <v>0</v>
      </c>
      <c r="L101" s="147">
        <f t="shared" si="1"/>
        <v>-26.05</v>
      </c>
    </row>
    <row r="102" spans="1:12" x14ac:dyDescent="0.3">
      <c r="A102" s="148" t="s">
        <v>410</v>
      </c>
      <c r="B102" s="148" t="s">
        <v>411</v>
      </c>
      <c r="C102" s="149">
        <v>25.12</v>
      </c>
      <c r="D102" t="s">
        <v>735</v>
      </c>
      <c r="E102" t="s">
        <v>885</v>
      </c>
      <c r="K102">
        <f>VLOOKUP(A102,расчет!$A$4:$AZ$257,52,0)</f>
        <v>0</v>
      </c>
      <c r="L102" s="147">
        <f t="shared" si="1"/>
        <v>-25.12</v>
      </c>
    </row>
    <row r="103" spans="1:12" x14ac:dyDescent="0.3">
      <c r="A103" s="148" t="s">
        <v>412</v>
      </c>
      <c r="B103" s="148" t="s">
        <v>413</v>
      </c>
      <c r="C103" s="149">
        <v>25.12</v>
      </c>
      <c r="D103" t="s">
        <v>736</v>
      </c>
      <c r="E103" t="s">
        <v>885</v>
      </c>
      <c r="K103">
        <f>VLOOKUP(A103,расчет!$A$4:$AZ$257,52,0)</f>
        <v>0</v>
      </c>
      <c r="L103" s="147">
        <f t="shared" si="1"/>
        <v>-25.12</v>
      </c>
    </row>
    <row r="104" spans="1:12" x14ac:dyDescent="0.3">
      <c r="A104" s="148" t="s">
        <v>414</v>
      </c>
      <c r="B104" s="148" t="s">
        <v>415</v>
      </c>
      <c r="C104" s="149">
        <v>24.19</v>
      </c>
      <c r="D104" t="s">
        <v>737</v>
      </c>
      <c r="E104" t="s">
        <v>885</v>
      </c>
      <c r="K104">
        <f>VLOOKUP(A104,расчет!$A$4:$AZ$257,52,0)</f>
        <v>0</v>
      </c>
      <c r="L104" s="147">
        <f t="shared" si="1"/>
        <v>-24.19</v>
      </c>
    </row>
    <row r="105" spans="1:12" x14ac:dyDescent="0.3">
      <c r="A105" s="148" t="s">
        <v>416</v>
      </c>
      <c r="B105" s="148" t="s">
        <v>417</v>
      </c>
      <c r="C105" s="149">
        <v>20.47</v>
      </c>
      <c r="D105" t="s">
        <v>738</v>
      </c>
      <c r="E105" t="s">
        <v>885</v>
      </c>
      <c r="K105">
        <f>VLOOKUP(A105,расчет!$A$4:$AZ$257,52,0)</f>
        <v>0</v>
      </c>
      <c r="L105" s="147">
        <f t="shared" si="1"/>
        <v>-20.47</v>
      </c>
    </row>
    <row r="106" spans="1:12" x14ac:dyDescent="0.3">
      <c r="A106" s="148" t="s">
        <v>418</v>
      </c>
      <c r="B106" s="148" t="s">
        <v>419</v>
      </c>
      <c r="C106" s="149">
        <v>48.38</v>
      </c>
      <c r="D106" t="s">
        <v>739</v>
      </c>
      <c r="E106" t="s">
        <v>885</v>
      </c>
      <c r="K106">
        <f>VLOOKUP(A106,расчет!$A$4:$AZ$257,52,0)</f>
        <v>0</v>
      </c>
      <c r="L106" s="147">
        <f t="shared" si="1"/>
        <v>-48.38</v>
      </c>
    </row>
    <row r="107" spans="1:12" x14ac:dyDescent="0.3">
      <c r="A107" s="148" t="s">
        <v>420</v>
      </c>
      <c r="B107" s="148" t="s">
        <v>421</v>
      </c>
      <c r="C107" s="149">
        <v>24.19</v>
      </c>
      <c r="D107" t="s">
        <v>740</v>
      </c>
      <c r="E107" t="s">
        <v>885</v>
      </c>
      <c r="K107">
        <f>VLOOKUP(A107,расчет!$A$4:$AZ$257,52,0)</f>
        <v>0</v>
      </c>
      <c r="L107" s="147">
        <f t="shared" si="1"/>
        <v>-24.19</v>
      </c>
    </row>
    <row r="108" spans="1:12" x14ac:dyDescent="0.3">
      <c r="A108" s="148" t="s">
        <v>422</v>
      </c>
      <c r="B108" s="148" t="s">
        <v>423</v>
      </c>
      <c r="C108" s="149">
        <v>20.47</v>
      </c>
      <c r="D108" t="s">
        <v>741</v>
      </c>
      <c r="E108" t="s">
        <v>885</v>
      </c>
      <c r="K108">
        <f>VLOOKUP(A108,расчет!$A$4:$AZ$257,52,0)</f>
        <v>0</v>
      </c>
      <c r="L108" s="147">
        <f t="shared" si="1"/>
        <v>-20.47</v>
      </c>
    </row>
    <row r="109" spans="1:12" x14ac:dyDescent="0.3">
      <c r="A109" s="148" t="s">
        <v>424</v>
      </c>
      <c r="B109" s="148" t="s">
        <v>425</v>
      </c>
      <c r="C109" s="149">
        <v>25.12</v>
      </c>
      <c r="D109" t="s">
        <v>742</v>
      </c>
      <c r="E109" t="s">
        <v>885</v>
      </c>
      <c r="K109">
        <f>VLOOKUP(A109,расчет!$A$4:$AZ$257,52,0)</f>
        <v>0</v>
      </c>
      <c r="L109" s="147">
        <f t="shared" si="1"/>
        <v>-25.12</v>
      </c>
    </row>
    <row r="110" spans="1:12" x14ac:dyDescent="0.3">
      <c r="A110" s="148" t="s">
        <v>426</v>
      </c>
      <c r="B110" s="148" t="s">
        <v>427</v>
      </c>
      <c r="C110" s="149">
        <v>43.73</v>
      </c>
      <c r="D110" t="s">
        <v>743</v>
      </c>
      <c r="E110" t="s">
        <v>885</v>
      </c>
      <c r="K110">
        <f>VLOOKUP(A110,расчет!$A$4:$AZ$257,52,0)</f>
        <v>0</v>
      </c>
      <c r="L110" s="147">
        <f t="shared" si="1"/>
        <v>-43.73</v>
      </c>
    </row>
    <row r="111" spans="1:12" x14ac:dyDescent="0.3">
      <c r="A111" s="148" t="s">
        <v>428</v>
      </c>
      <c r="B111" s="148" t="s">
        <v>429</v>
      </c>
      <c r="C111" s="149">
        <v>21.4</v>
      </c>
      <c r="D111" t="s">
        <v>744</v>
      </c>
      <c r="E111" t="s">
        <v>885</v>
      </c>
      <c r="K111">
        <f>VLOOKUP(A111,расчет!$A$4:$AZ$257,52,0)</f>
        <v>0</v>
      </c>
      <c r="L111" s="147">
        <f t="shared" si="1"/>
        <v>-21.4</v>
      </c>
    </row>
    <row r="112" spans="1:12" x14ac:dyDescent="0.3">
      <c r="A112" s="148" t="s">
        <v>430</v>
      </c>
      <c r="B112" s="148" t="s">
        <v>431</v>
      </c>
      <c r="C112" s="149">
        <v>26.05</v>
      </c>
      <c r="D112" t="s">
        <v>745</v>
      </c>
      <c r="E112" t="s">
        <v>885</v>
      </c>
      <c r="K112">
        <f>VLOOKUP(A112,расчет!$A$4:$AZ$257,52,0)</f>
        <v>0</v>
      </c>
      <c r="L112" s="147">
        <f t="shared" si="1"/>
        <v>-26.05</v>
      </c>
    </row>
    <row r="113" spans="1:12" x14ac:dyDescent="0.3">
      <c r="A113" s="148" t="s">
        <v>432</v>
      </c>
      <c r="B113" s="148" t="s">
        <v>433</v>
      </c>
      <c r="C113" s="149">
        <v>26.05</v>
      </c>
      <c r="D113" t="s">
        <v>746</v>
      </c>
      <c r="E113" t="s">
        <v>885</v>
      </c>
      <c r="K113">
        <f>VLOOKUP(A113,расчет!$A$4:$AZ$257,52,0)</f>
        <v>0</v>
      </c>
      <c r="L113" s="147">
        <f t="shared" si="1"/>
        <v>-26.05</v>
      </c>
    </row>
    <row r="114" spans="1:12" x14ac:dyDescent="0.3">
      <c r="A114" s="148" t="s">
        <v>434</v>
      </c>
      <c r="B114" s="148" t="s">
        <v>435</v>
      </c>
      <c r="C114" s="149">
        <v>41.87</v>
      </c>
      <c r="D114" t="s">
        <v>747</v>
      </c>
      <c r="E114" t="s">
        <v>885</v>
      </c>
      <c r="K114">
        <f>VLOOKUP(A114,расчет!$A$4:$AZ$257,52,0)</f>
        <v>0</v>
      </c>
      <c r="L114" s="147">
        <f t="shared" si="1"/>
        <v>-41.87</v>
      </c>
    </row>
    <row r="115" spans="1:12" x14ac:dyDescent="0.3">
      <c r="A115" s="148" t="s">
        <v>436</v>
      </c>
      <c r="B115" s="148" t="s">
        <v>437</v>
      </c>
      <c r="C115" s="149">
        <v>36.28</v>
      </c>
      <c r="D115" t="s">
        <v>748</v>
      </c>
      <c r="E115" t="s">
        <v>885</v>
      </c>
      <c r="K115">
        <f>VLOOKUP(A115,расчет!$A$4:$AZ$257,52,0)</f>
        <v>0</v>
      </c>
      <c r="L115" s="147">
        <f t="shared" si="1"/>
        <v>-36.28</v>
      </c>
    </row>
    <row r="116" spans="1:12" x14ac:dyDescent="0.3">
      <c r="A116" s="148" t="s">
        <v>438</v>
      </c>
      <c r="B116" s="148" t="s">
        <v>439</v>
      </c>
      <c r="C116" s="149">
        <v>33.49</v>
      </c>
      <c r="D116" t="s">
        <v>749</v>
      </c>
      <c r="E116" t="s">
        <v>885</v>
      </c>
      <c r="K116">
        <f>VLOOKUP(A116,расчет!$A$4:$AZ$257,52,0)</f>
        <v>0</v>
      </c>
      <c r="L116" s="147">
        <f t="shared" si="1"/>
        <v>-33.49</v>
      </c>
    </row>
    <row r="117" spans="1:12" x14ac:dyDescent="0.3">
      <c r="A117" s="148" t="s">
        <v>440</v>
      </c>
      <c r="B117" s="148" t="s">
        <v>441</v>
      </c>
      <c r="C117" s="149">
        <v>23.26</v>
      </c>
      <c r="D117" t="s">
        <v>750</v>
      </c>
      <c r="E117" t="s">
        <v>885</v>
      </c>
      <c r="K117">
        <f>VLOOKUP(A117,расчет!$A$4:$AZ$257,52,0)</f>
        <v>0</v>
      </c>
      <c r="L117" s="147">
        <f t="shared" si="1"/>
        <v>-23.26</v>
      </c>
    </row>
    <row r="118" spans="1:12" x14ac:dyDescent="0.3">
      <c r="A118" s="148" t="s">
        <v>442</v>
      </c>
      <c r="B118" s="148" t="s">
        <v>443</v>
      </c>
      <c r="C118" s="149">
        <v>33.49</v>
      </c>
      <c r="D118" t="s">
        <v>751</v>
      </c>
      <c r="E118" t="s">
        <v>885</v>
      </c>
      <c r="K118">
        <f>VLOOKUP(A118,расчет!$A$4:$AZ$257,52,0)</f>
        <v>0</v>
      </c>
      <c r="L118" s="147">
        <f t="shared" si="1"/>
        <v>-33.49</v>
      </c>
    </row>
    <row r="119" spans="1:12" x14ac:dyDescent="0.3">
      <c r="A119" s="148" t="s">
        <v>444</v>
      </c>
      <c r="B119" s="148" t="s">
        <v>445</v>
      </c>
      <c r="C119" s="149">
        <v>33.49</v>
      </c>
      <c r="D119" t="s">
        <v>752</v>
      </c>
      <c r="E119" t="s">
        <v>885</v>
      </c>
      <c r="K119">
        <f>VLOOKUP(A119,расчет!$A$4:$AZ$257,52,0)</f>
        <v>0</v>
      </c>
      <c r="L119" s="147">
        <f t="shared" si="1"/>
        <v>-33.49</v>
      </c>
    </row>
    <row r="120" spans="1:12" x14ac:dyDescent="0.3">
      <c r="A120" s="148" t="s">
        <v>446</v>
      </c>
      <c r="B120" s="148" t="s">
        <v>447</v>
      </c>
      <c r="C120" s="149">
        <v>33.49</v>
      </c>
      <c r="D120" t="s">
        <v>753</v>
      </c>
      <c r="E120" t="s">
        <v>885</v>
      </c>
      <c r="K120">
        <f>VLOOKUP(A120,расчет!$A$4:$AZ$257,52,0)</f>
        <v>0</v>
      </c>
      <c r="L120" s="147">
        <f t="shared" si="1"/>
        <v>-33.49</v>
      </c>
    </row>
    <row r="121" spans="1:12" x14ac:dyDescent="0.3">
      <c r="A121" s="148" t="s">
        <v>449</v>
      </c>
      <c r="B121" s="148" t="s">
        <v>448</v>
      </c>
      <c r="C121" s="149">
        <v>33.49</v>
      </c>
      <c r="D121" t="s">
        <v>754</v>
      </c>
      <c r="E121" t="s">
        <v>885</v>
      </c>
      <c r="K121">
        <f>VLOOKUP(A121,расчет!$A$4:$AZ$257,52,0)</f>
        <v>0</v>
      </c>
      <c r="L121" s="147">
        <f t="shared" si="1"/>
        <v>-33.49</v>
      </c>
    </row>
    <row r="122" spans="1:12" x14ac:dyDescent="0.3">
      <c r="A122" s="148" t="s">
        <v>450</v>
      </c>
      <c r="B122" s="148" t="s">
        <v>451</v>
      </c>
      <c r="C122" s="149">
        <v>70.709999999999994</v>
      </c>
      <c r="D122" t="s">
        <v>755</v>
      </c>
      <c r="E122" t="s">
        <v>885</v>
      </c>
      <c r="K122">
        <f>VLOOKUP(A122,расчет!$A$4:$AZ$257,52,0)</f>
        <v>0</v>
      </c>
      <c r="L122" s="147">
        <f t="shared" si="1"/>
        <v>-70.709999999999994</v>
      </c>
    </row>
    <row r="123" spans="1:12" x14ac:dyDescent="0.3">
      <c r="A123" s="148" t="s">
        <v>452</v>
      </c>
      <c r="B123" s="148" t="s">
        <v>453</v>
      </c>
      <c r="C123" s="149">
        <v>55.82</v>
      </c>
      <c r="D123" t="s">
        <v>756</v>
      </c>
      <c r="E123" t="s">
        <v>885</v>
      </c>
      <c r="K123">
        <f>VLOOKUP(A123,расчет!$A$4:$AZ$257,52,0)</f>
        <v>0</v>
      </c>
      <c r="L123" s="147">
        <f t="shared" si="1"/>
        <v>-55.82</v>
      </c>
    </row>
    <row r="124" spans="1:12" x14ac:dyDescent="0.3">
      <c r="A124" s="148" t="s">
        <v>454</v>
      </c>
      <c r="B124" s="148" t="s">
        <v>455</v>
      </c>
      <c r="C124" s="149">
        <v>55.82</v>
      </c>
      <c r="D124" t="s">
        <v>757</v>
      </c>
      <c r="E124" t="s">
        <v>885</v>
      </c>
      <c r="K124">
        <f>VLOOKUP(A124,расчет!$A$4:$AZ$257,52,0)</f>
        <v>0</v>
      </c>
      <c r="L124" s="147">
        <f t="shared" si="1"/>
        <v>-55.82</v>
      </c>
    </row>
    <row r="125" spans="1:12" x14ac:dyDescent="0.3">
      <c r="A125" s="148" t="s">
        <v>456</v>
      </c>
      <c r="B125" s="148" t="s">
        <v>457</v>
      </c>
      <c r="C125" s="149">
        <v>54.89</v>
      </c>
      <c r="D125" t="s">
        <v>758</v>
      </c>
      <c r="E125" t="s">
        <v>885</v>
      </c>
      <c r="K125">
        <f>VLOOKUP(A125,расчет!$A$4:$AZ$257,52,0)</f>
        <v>0</v>
      </c>
      <c r="L125" s="147">
        <f t="shared" si="1"/>
        <v>-54.89</v>
      </c>
    </row>
    <row r="126" spans="1:12" x14ac:dyDescent="0.3">
      <c r="A126" s="148" t="s">
        <v>458</v>
      </c>
      <c r="B126" s="148" t="s">
        <v>459</v>
      </c>
      <c r="C126" s="149">
        <v>54.89</v>
      </c>
      <c r="D126" t="s">
        <v>759</v>
      </c>
      <c r="E126" t="s">
        <v>885</v>
      </c>
      <c r="K126">
        <f>VLOOKUP(A126,расчет!$A$4:$AZ$257,52,0)</f>
        <v>0</v>
      </c>
      <c r="L126" s="147">
        <f t="shared" si="1"/>
        <v>-54.89</v>
      </c>
    </row>
    <row r="127" spans="1:12" x14ac:dyDescent="0.3">
      <c r="A127" s="148" t="s">
        <v>460</v>
      </c>
      <c r="B127" s="148" t="s">
        <v>461</v>
      </c>
      <c r="C127" s="149">
        <v>40.94</v>
      </c>
      <c r="D127" t="s">
        <v>760</v>
      </c>
      <c r="E127" t="s">
        <v>885</v>
      </c>
      <c r="K127">
        <f>VLOOKUP(A127,расчет!$A$4:$AZ$257,52,0)</f>
        <v>0</v>
      </c>
      <c r="L127" s="147">
        <f t="shared" si="1"/>
        <v>-40.94</v>
      </c>
    </row>
    <row r="128" spans="1:12" x14ac:dyDescent="0.3">
      <c r="A128" s="148" t="s">
        <v>462</v>
      </c>
      <c r="B128" s="148" t="s">
        <v>463</v>
      </c>
      <c r="C128" s="149">
        <v>23.26</v>
      </c>
      <c r="D128" t="s">
        <v>761</v>
      </c>
      <c r="E128" t="s">
        <v>885</v>
      </c>
      <c r="K128">
        <f>VLOOKUP(A128,расчет!$A$4:$AZ$257,52,0)</f>
        <v>0</v>
      </c>
      <c r="L128" s="147">
        <f t="shared" si="1"/>
        <v>-23.26</v>
      </c>
    </row>
    <row r="129" spans="1:12" x14ac:dyDescent="0.3">
      <c r="A129" s="148" t="s">
        <v>464</v>
      </c>
      <c r="B129" s="148" t="s">
        <v>465</v>
      </c>
      <c r="C129" s="149">
        <v>35.35</v>
      </c>
      <c r="D129" t="s">
        <v>762</v>
      </c>
      <c r="E129" t="s">
        <v>885</v>
      </c>
      <c r="K129">
        <f>VLOOKUP(A129,расчет!$A$4:$AZ$257,52,0)</f>
        <v>0</v>
      </c>
      <c r="L129" s="147">
        <f t="shared" si="1"/>
        <v>-35.35</v>
      </c>
    </row>
    <row r="130" spans="1:12" x14ac:dyDescent="0.3">
      <c r="A130" s="148" t="s">
        <v>466</v>
      </c>
      <c r="B130" s="148" t="s">
        <v>467</v>
      </c>
      <c r="C130" s="149">
        <v>34.42</v>
      </c>
      <c r="D130" t="s">
        <v>763</v>
      </c>
      <c r="E130" t="s">
        <v>885</v>
      </c>
      <c r="K130">
        <f>VLOOKUP(A130,расчет!$A$4:$AZ$257,52,0)</f>
        <v>0</v>
      </c>
      <c r="L130" s="147">
        <f t="shared" ref="L130:L193" si="2">K130-C130</f>
        <v>-34.42</v>
      </c>
    </row>
    <row r="131" spans="1:12" x14ac:dyDescent="0.3">
      <c r="A131" s="148" t="s">
        <v>468</v>
      </c>
      <c r="B131" s="148" t="s">
        <v>469</v>
      </c>
      <c r="C131" s="149">
        <v>32.56</v>
      </c>
      <c r="D131" t="s">
        <v>764</v>
      </c>
      <c r="E131" t="s">
        <v>885</v>
      </c>
      <c r="K131">
        <f>VLOOKUP(A131,расчет!$A$4:$AZ$257,52,0)</f>
        <v>0</v>
      </c>
      <c r="L131" s="147">
        <f t="shared" si="2"/>
        <v>-32.56</v>
      </c>
    </row>
    <row r="132" spans="1:12" x14ac:dyDescent="0.3">
      <c r="A132" s="148" t="s">
        <v>470</v>
      </c>
      <c r="B132" s="148" t="s">
        <v>471</v>
      </c>
      <c r="C132" s="149">
        <v>31.63</v>
      </c>
      <c r="D132" t="s">
        <v>765</v>
      </c>
      <c r="E132" t="s">
        <v>885</v>
      </c>
      <c r="K132">
        <f>VLOOKUP(A132,расчет!$A$4:$AZ$257,52,0)</f>
        <v>0</v>
      </c>
      <c r="L132" s="147">
        <f t="shared" si="2"/>
        <v>-31.63</v>
      </c>
    </row>
    <row r="133" spans="1:12" x14ac:dyDescent="0.3">
      <c r="A133" s="148" t="s">
        <v>472</v>
      </c>
      <c r="B133" s="148" t="s">
        <v>473</v>
      </c>
      <c r="C133" s="149">
        <v>26.98</v>
      </c>
      <c r="D133" t="s">
        <v>766</v>
      </c>
      <c r="E133" t="s">
        <v>885</v>
      </c>
      <c r="K133">
        <f>VLOOKUP(A133,расчет!$A$4:$AZ$257,52,0)</f>
        <v>0</v>
      </c>
      <c r="L133" s="147">
        <f t="shared" si="2"/>
        <v>-26.98</v>
      </c>
    </row>
    <row r="134" spans="1:12" x14ac:dyDescent="0.3">
      <c r="A134" s="148" t="s">
        <v>474</v>
      </c>
      <c r="B134" s="148" t="s">
        <v>475</v>
      </c>
      <c r="C134" s="149">
        <v>32.56</v>
      </c>
      <c r="D134" t="s">
        <v>767</v>
      </c>
      <c r="E134" t="s">
        <v>885</v>
      </c>
      <c r="K134">
        <f>VLOOKUP(A134,расчет!$A$4:$AZ$257,52,0)</f>
        <v>0</v>
      </c>
      <c r="L134" s="147">
        <f t="shared" si="2"/>
        <v>-32.56</v>
      </c>
    </row>
    <row r="135" spans="1:12" x14ac:dyDescent="0.3">
      <c r="A135" s="148" t="s">
        <v>476</v>
      </c>
      <c r="B135" s="148" t="s">
        <v>477</v>
      </c>
      <c r="C135" s="149">
        <v>34.42</v>
      </c>
      <c r="D135" t="s">
        <v>768</v>
      </c>
      <c r="E135" t="s">
        <v>885</v>
      </c>
      <c r="K135">
        <f>VLOOKUP(A135,расчет!$A$4:$AZ$257,52,0)</f>
        <v>0</v>
      </c>
      <c r="L135" s="147">
        <f t="shared" si="2"/>
        <v>-34.42</v>
      </c>
    </row>
    <row r="136" spans="1:12" x14ac:dyDescent="0.3">
      <c r="A136" s="148" t="s">
        <v>478</v>
      </c>
      <c r="B136" s="148" t="s">
        <v>479</v>
      </c>
      <c r="C136" s="149">
        <v>36.28</v>
      </c>
      <c r="D136" t="s">
        <v>769</v>
      </c>
      <c r="E136" t="s">
        <v>885</v>
      </c>
      <c r="K136">
        <f>VLOOKUP(A136,расчет!$A$4:$AZ$257,52,0)</f>
        <v>0</v>
      </c>
      <c r="L136" s="147">
        <f t="shared" si="2"/>
        <v>-36.28</v>
      </c>
    </row>
    <row r="137" spans="1:12" x14ac:dyDescent="0.3">
      <c r="A137" s="148" t="s">
        <v>480</v>
      </c>
      <c r="B137" s="148" t="s">
        <v>481</v>
      </c>
      <c r="C137" s="149">
        <v>45.59</v>
      </c>
      <c r="D137" t="s">
        <v>770</v>
      </c>
      <c r="E137" t="s">
        <v>885</v>
      </c>
      <c r="K137">
        <f>VLOOKUP(A137,расчет!$A$4:$AZ$257,52,0)</f>
        <v>0</v>
      </c>
      <c r="L137" s="147">
        <f t="shared" si="2"/>
        <v>-45.59</v>
      </c>
    </row>
    <row r="138" spans="1:12" x14ac:dyDescent="0.3">
      <c r="A138" s="148" t="s">
        <v>482</v>
      </c>
      <c r="B138" s="148" t="s">
        <v>483</v>
      </c>
      <c r="C138" s="149">
        <v>19.54</v>
      </c>
      <c r="D138" t="s">
        <v>771</v>
      </c>
      <c r="E138" t="s">
        <v>885</v>
      </c>
      <c r="K138">
        <f>VLOOKUP(A138,расчет!$A$4:$AZ$257,52,0)</f>
        <v>0</v>
      </c>
      <c r="L138" s="147">
        <f t="shared" si="2"/>
        <v>-19.54</v>
      </c>
    </row>
    <row r="139" spans="1:12" x14ac:dyDescent="0.3">
      <c r="A139" s="148" t="s">
        <v>484</v>
      </c>
      <c r="B139" s="148" t="s">
        <v>485</v>
      </c>
      <c r="C139" s="149">
        <v>23.26</v>
      </c>
      <c r="D139" t="s">
        <v>772</v>
      </c>
      <c r="E139" t="s">
        <v>885</v>
      </c>
      <c r="K139">
        <f>VLOOKUP(A139,расчет!$A$4:$AZ$257,52,0)</f>
        <v>0</v>
      </c>
      <c r="L139" s="147">
        <f t="shared" si="2"/>
        <v>-23.26</v>
      </c>
    </row>
    <row r="140" spans="1:12" x14ac:dyDescent="0.3">
      <c r="A140" s="148" t="s">
        <v>486</v>
      </c>
      <c r="B140" s="148" t="s">
        <v>487</v>
      </c>
      <c r="C140" s="149">
        <v>33.49</v>
      </c>
      <c r="D140" t="s">
        <v>773</v>
      </c>
      <c r="E140" t="s">
        <v>885</v>
      </c>
      <c r="K140">
        <f>VLOOKUP(A140,расчет!$A$4:$AZ$257,52,0)</f>
        <v>0</v>
      </c>
      <c r="L140" s="147">
        <f t="shared" si="2"/>
        <v>-33.49</v>
      </c>
    </row>
    <row r="141" spans="1:12" x14ac:dyDescent="0.3">
      <c r="A141" s="148" t="s">
        <v>488</v>
      </c>
      <c r="B141" s="148" t="s">
        <v>489</v>
      </c>
      <c r="C141" s="149">
        <v>37.21</v>
      </c>
      <c r="D141" t="s">
        <v>774</v>
      </c>
      <c r="E141" t="s">
        <v>885</v>
      </c>
      <c r="K141">
        <f>VLOOKUP(A141,расчет!$A$4:$AZ$257,52,0)</f>
        <v>0</v>
      </c>
      <c r="L141" s="147">
        <f t="shared" si="2"/>
        <v>-37.21</v>
      </c>
    </row>
    <row r="142" spans="1:12" x14ac:dyDescent="0.3">
      <c r="A142" s="148" t="s">
        <v>490</v>
      </c>
      <c r="B142" s="148" t="s">
        <v>491</v>
      </c>
      <c r="C142" s="149">
        <v>39.07</v>
      </c>
      <c r="D142" t="s">
        <v>775</v>
      </c>
      <c r="E142" t="s">
        <v>885</v>
      </c>
      <c r="K142">
        <f>VLOOKUP(A142,расчет!$A$4:$AZ$257,52,0)</f>
        <v>0</v>
      </c>
      <c r="L142" s="147">
        <f t="shared" si="2"/>
        <v>-39.07</v>
      </c>
    </row>
    <row r="143" spans="1:12" x14ac:dyDescent="0.3">
      <c r="A143" s="148" t="s">
        <v>492</v>
      </c>
      <c r="B143" s="148" t="s">
        <v>493</v>
      </c>
      <c r="C143" s="149">
        <v>37.21</v>
      </c>
      <c r="D143" t="s">
        <v>776</v>
      </c>
      <c r="E143" t="s">
        <v>885</v>
      </c>
      <c r="K143">
        <f>VLOOKUP(A143,расчет!$A$4:$AZ$257,52,0)</f>
        <v>0</v>
      </c>
      <c r="L143" s="147">
        <f t="shared" si="2"/>
        <v>-37.21</v>
      </c>
    </row>
    <row r="144" spans="1:12" x14ac:dyDescent="0.3">
      <c r="A144" s="148" t="s">
        <v>494</v>
      </c>
      <c r="B144" s="148" t="s">
        <v>495</v>
      </c>
      <c r="C144" s="149">
        <v>28.84</v>
      </c>
      <c r="D144" t="s">
        <v>777</v>
      </c>
      <c r="E144" t="s">
        <v>885</v>
      </c>
      <c r="K144">
        <f>VLOOKUP(A144,расчет!$A$4:$AZ$257,52,0)</f>
        <v>0</v>
      </c>
      <c r="L144" s="147">
        <f t="shared" si="2"/>
        <v>-28.84</v>
      </c>
    </row>
    <row r="145" spans="1:12" x14ac:dyDescent="0.3">
      <c r="A145" s="148" t="s">
        <v>496</v>
      </c>
      <c r="B145" s="148" t="s">
        <v>497</v>
      </c>
      <c r="C145" s="149">
        <v>24.19</v>
      </c>
      <c r="D145" t="s">
        <v>778</v>
      </c>
      <c r="E145" t="s">
        <v>885</v>
      </c>
      <c r="K145">
        <f>VLOOKUP(A145,расчет!$A$4:$AZ$257,52,0)</f>
        <v>0</v>
      </c>
      <c r="L145" s="147">
        <f t="shared" si="2"/>
        <v>-24.19</v>
      </c>
    </row>
    <row r="146" spans="1:12" x14ac:dyDescent="0.3">
      <c r="A146" s="148" t="s">
        <v>498</v>
      </c>
      <c r="B146" s="148" t="s">
        <v>499</v>
      </c>
      <c r="C146" s="149">
        <v>34.42</v>
      </c>
      <c r="D146" t="s">
        <v>779</v>
      </c>
      <c r="E146" t="s">
        <v>885</v>
      </c>
      <c r="K146">
        <f>VLOOKUP(A146,расчет!$A$4:$AZ$257,52,0)</f>
        <v>0</v>
      </c>
      <c r="L146" s="147">
        <f t="shared" si="2"/>
        <v>-34.42</v>
      </c>
    </row>
    <row r="147" spans="1:12" x14ac:dyDescent="0.3">
      <c r="A147" s="148" t="s">
        <v>500</v>
      </c>
      <c r="B147" s="148" t="s">
        <v>501</v>
      </c>
      <c r="C147" s="149">
        <v>77.22</v>
      </c>
      <c r="D147" t="s">
        <v>780</v>
      </c>
      <c r="E147" t="s">
        <v>885</v>
      </c>
      <c r="K147">
        <f>VLOOKUP(A147,расчет!$A$4:$AZ$257,52,0)</f>
        <v>0</v>
      </c>
      <c r="L147" s="147">
        <f t="shared" si="2"/>
        <v>-77.22</v>
      </c>
    </row>
    <row r="148" spans="1:12" x14ac:dyDescent="0.3">
      <c r="A148" s="148" t="s">
        <v>502</v>
      </c>
      <c r="B148" s="148" t="s">
        <v>503</v>
      </c>
      <c r="C148" s="149">
        <v>32.56</v>
      </c>
      <c r="D148" t="s">
        <v>781</v>
      </c>
      <c r="E148" t="s">
        <v>885</v>
      </c>
      <c r="K148">
        <f>VLOOKUP(A148,расчет!$A$4:$AZ$257,52,0)</f>
        <v>0</v>
      </c>
      <c r="L148" s="147">
        <f t="shared" si="2"/>
        <v>-32.56</v>
      </c>
    </row>
    <row r="149" spans="1:12" x14ac:dyDescent="0.3">
      <c r="A149" s="148" t="s">
        <v>504</v>
      </c>
      <c r="B149" s="148" t="s">
        <v>505</v>
      </c>
      <c r="C149" s="149">
        <v>33.49</v>
      </c>
      <c r="D149" t="s">
        <v>782</v>
      </c>
      <c r="E149" t="s">
        <v>885</v>
      </c>
      <c r="K149">
        <f>VLOOKUP(A149,расчет!$A$4:$AZ$257,52,0)</f>
        <v>0</v>
      </c>
      <c r="L149" s="147">
        <f t="shared" si="2"/>
        <v>-33.49</v>
      </c>
    </row>
    <row r="150" spans="1:12" x14ac:dyDescent="0.3">
      <c r="A150" s="148" t="s">
        <v>506</v>
      </c>
      <c r="B150" s="148" t="s">
        <v>507</v>
      </c>
      <c r="C150" s="149">
        <v>26.98</v>
      </c>
      <c r="D150" t="s">
        <v>783</v>
      </c>
      <c r="E150" t="s">
        <v>885</v>
      </c>
      <c r="K150">
        <f>VLOOKUP(A150,расчет!$A$4:$AZ$257,52,0)</f>
        <v>0</v>
      </c>
      <c r="L150" s="147">
        <f t="shared" si="2"/>
        <v>-26.98</v>
      </c>
    </row>
    <row r="151" spans="1:12" x14ac:dyDescent="0.3">
      <c r="A151" s="148" t="s">
        <v>508</v>
      </c>
      <c r="B151" s="148" t="s">
        <v>509</v>
      </c>
      <c r="C151" s="149">
        <v>27.91</v>
      </c>
      <c r="D151" t="s">
        <v>784</v>
      </c>
      <c r="E151" t="s">
        <v>885</v>
      </c>
      <c r="K151">
        <f>VLOOKUP(A151,расчет!$A$4:$AZ$257,52,0)</f>
        <v>0</v>
      </c>
      <c r="L151" s="147">
        <f t="shared" si="2"/>
        <v>-27.91</v>
      </c>
    </row>
    <row r="152" spans="1:12" x14ac:dyDescent="0.3">
      <c r="A152" s="148" t="s">
        <v>510</v>
      </c>
      <c r="B152" s="148" t="s">
        <v>511</v>
      </c>
      <c r="C152" s="149">
        <v>23.26</v>
      </c>
      <c r="D152" t="s">
        <v>785</v>
      </c>
      <c r="E152" t="s">
        <v>885</v>
      </c>
      <c r="K152">
        <f>VLOOKUP(A152,расчет!$A$4:$AZ$257,52,0)</f>
        <v>0</v>
      </c>
      <c r="L152" s="147">
        <f t="shared" si="2"/>
        <v>-23.26</v>
      </c>
    </row>
    <row r="153" spans="1:12" x14ac:dyDescent="0.3">
      <c r="A153" s="148" t="s">
        <v>512</v>
      </c>
      <c r="B153" s="148" t="s">
        <v>513</v>
      </c>
      <c r="C153" s="149">
        <v>25.12</v>
      </c>
      <c r="D153" t="s">
        <v>786</v>
      </c>
      <c r="E153" t="s">
        <v>885</v>
      </c>
      <c r="K153">
        <f>VLOOKUP(A153,расчет!$A$4:$AZ$257,52,0)</f>
        <v>0</v>
      </c>
      <c r="L153" s="147">
        <f t="shared" si="2"/>
        <v>-25.12</v>
      </c>
    </row>
    <row r="154" spans="1:12" x14ac:dyDescent="0.3">
      <c r="A154" s="148" t="s">
        <v>514</v>
      </c>
      <c r="B154" s="148" t="s">
        <v>515</v>
      </c>
      <c r="C154" s="149">
        <v>26.05</v>
      </c>
      <c r="D154" t="s">
        <v>787</v>
      </c>
      <c r="E154" t="s">
        <v>885</v>
      </c>
      <c r="K154">
        <f>VLOOKUP(A154,расчет!$A$4:$AZ$257,52,0)</f>
        <v>0</v>
      </c>
      <c r="L154" s="147">
        <f t="shared" si="2"/>
        <v>-26.05</v>
      </c>
    </row>
    <row r="155" spans="1:12" x14ac:dyDescent="0.3">
      <c r="A155" s="148" t="s">
        <v>25</v>
      </c>
      <c r="B155" s="148" t="s">
        <v>26</v>
      </c>
      <c r="C155" s="153">
        <v>2005.37</v>
      </c>
      <c r="D155" t="s">
        <v>788</v>
      </c>
      <c r="E155" t="s">
        <v>886</v>
      </c>
      <c r="K155">
        <f>VLOOKUP(A155,расчет!$A$4:$AZ$257,52,0)</f>
        <v>1652.1909534243375</v>
      </c>
      <c r="L155" s="147">
        <f t="shared" si="2"/>
        <v>-353.17904657566237</v>
      </c>
    </row>
    <row r="156" spans="1:12" x14ac:dyDescent="0.3">
      <c r="A156" s="148" t="s">
        <v>27</v>
      </c>
      <c r="B156" s="148" t="s">
        <v>28</v>
      </c>
      <c r="C156" s="149">
        <v>973.38</v>
      </c>
      <c r="D156" t="s">
        <v>790</v>
      </c>
      <c r="E156" t="s">
        <v>886</v>
      </c>
      <c r="K156">
        <f>VLOOKUP(A156,расчет!$A$4:$AZ$257,52,0)</f>
        <v>801.95072373937057</v>
      </c>
      <c r="L156" s="147">
        <f t="shared" si="2"/>
        <v>-171.42927626062942</v>
      </c>
    </row>
    <row r="157" spans="1:12" x14ac:dyDescent="0.3">
      <c r="A157" s="148" t="s">
        <v>29</v>
      </c>
      <c r="B157" s="148" t="s">
        <v>30</v>
      </c>
      <c r="C157" s="153">
        <v>1584.62</v>
      </c>
      <c r="D157" t="s">
        <v>791</v>
      </c>
      <c r="E157" t="s">
        <v>886</v>
      </c>
      <c r="K157">
        <f>VLOOKUP(A157,расчет!$A$4:$AZ$257,52,0)</f>
        <v>1305.5412857434483</v>
      </c>
      <c r="L157" s="147">
        <f t="shared" si="2"/>
        <v>-279.07871425655162</v>
      </c>
    </row>
    <row r="158" spans="1:12" x14ac:dyDescent="0.3">
      <c r="A158" s="148" t="s">
        <v>31</v>
      </c>
      <c r="B158" s="148" t="s">
        <v>32</v>
      </c>
      <c r="C158" s="153">
        <v>2030.49</v>
      </c>
      <c r="D158" t="s">
        <v>792</v>
      </c>
      <c r="E158" t="s">
        <v>886</v>
      </c>
      <c r="K158">
        <f>VLOOKUP(A158,расчет!$A$4:$AZ$257,52,0)</f>
        <v>2261.4667964101213</v>
      </c>
      <c r="L158" s="147">
        <f t="shared" si="2"/>
        <v>230.97679641012132</v>
      </c>
    </row>
    <row r="159" spans="1:12" x14ac:dyDescent="0.3">
      <c r="A159" s="148" t="s">
        <v>33</v>
      </c>
      <c r="B159" s="148" t="s">
        <v>34</v>
      </c>
      <c r="C159" s="153">
        <v>1008.97</v>
      </c>
      <c r="D159" t="s">
        <v>793</v>
      </c>
      <c r="E159" t="s">
        <v>886</v>
      </c>
      <c r="K159">
        <f>VLOOKUP(A159,расчет!$A$4:$AZ$257,52,0)</f>
        <v>802.49110843461983</v>
      </c>
      <c r="L159" s="147">
        <f t="shared" si="2"/>
        <v>-206.4788915653802</v>
      </c>
    </row>
    <row r="160" spans="1:12" x14ac:dyDescent="0.3">
      <c r="A160" s="148" t="s">
        <v>35</v>
      </c>
      <c r="B160" s="148" t="s">
        <v>36</v>
      </c>
      <c r="C160" s="153">
        <v>1551.13</v>
      </c>
      <c r="D160" t="s">
        <v>794</v>
      </c>
      <c r="E160" t="s">
        <v>886</v>
      </c>
      <c r="K160">
        <f>VLOOKUP(A160,расчет!$A$4:$AZ$257,52,0)</f>
        <v>1277.9472823459644</v>
      </c>
      <c r="L160" s="147">
        <f t="shared" si="2"/>
        <v>-273.18271765403574</v>
      </c>
    </row>
    <row r="161" spans="1:12" x14ac:dyDescent="0.3">
      <c r="A161" s="148" t="s">
        <v>37</v>
      </c>
      <c r="B161" s="148" t="s">
        <v>38</v>
      </c>
      <c r="C161" s="153">
        <v>3568.83</v>
      </c>
      <c r="D161" t="s">
        <v>795</v>
      </c>
      <c r="E161" t="s">
        <v>886</v>
      </c>
      <c r="K161">
        <f>VLOOKUP(A161,расчет!$A$4:$AZ$257,52,0)</f>
        <v>2087.4030427476223</v>
      </c>
      <c r="L161" s="147">
        <f t="shared" si="2"/>
        <v>-1481.4269572523776</v>
      </c>
    </row>
    <row r="162" spans="1:12" x14ac:dyDescent="0.3">
      <c r="A162" s="148" t="s">
        <v>39</v>
      </c>
      <c r="B162" s="148" t="s">
        <v>40</v>
      </c>
      <c r="C162" s="153">
        <v>1142.01</v>
      </c>
      <c r="D162" t="s">
        <v>796</v>
      </c>
      <c r="E162" t="s">
        <v>886</v>
      </c>
      <c r="K162">
        <f>VLOOKUP(A162,расчет!$A$4:$AZ$257,52,0)</f>
        <v>1125.0129931551191</v>
      </c>
      <c r="L162" s="147">
        <f t="shared" si="2"/>
        <v>-16.997006844880843</v>
      </c>
    </row>
    <row r="163" spans="1:12" x14ac:dyDescent="0.3">
      <c r="A163" s="148" t="s">
        <v>41</v>
      </c>
      <c r="B163" s="148" t="s">
        <v>42</v>
      </c>
      <c r="C163" s="153">
        <v>1081.53</v>
      </c>
      <c r="D163" t="s">
        <v>797</v>
      </c>
      <c r="E163" t="s">
        <v>886</v>
      </c>
      <c r="K163">
        <f>VLOOKUP(A163,расчет!$A$4:$AZ$257,52,0)</f>
        <v>753.73146538988249</v>
      </c>
      <c r="L163" s="147">
        <f t="shared" si="2"/>
        <v>-327.79853461011749</v>
      </c>
    </row>
    <row r="164" spans="1:12" x14ac:dyDescent="0.3">
      <c r="A164" s="148" t="s">
        <v>43</v>
      </c>
      <c r="B164" s="148" t="s">
        <v>44</v>
      </c>
      <c r="C164" s="153">
        <v>1586.72</v>
      </c>
      <c r="D164" t="s">
        <v>798</v>
      </c>
      <c r="E164" t="s">
        <v>886</v>
      </c>
      <c r="K164">
        <f>VLOOKUP(A164,расчет!$A$4:$AZ$257,52,0)</f>
        <v>1307.265910955791</v>
      </c>
      <c r="L164" s="147">
        <f t="shared" si="2"/>
        <v>-279.45408904420901</v>
      </c>
    </row>
    <row r="165" spans="1:12" x14ac:dyDescent="0.3">
      <c r="A165" s="148" t="s">
        <v>45</v>
      </c>
      <c r="B165" s="148" t="s">
        <v>46</v>
      </c>
      <c r="C165" s="153">
        <v>2028.4</v>
      </c>
      <c r="D165" t="s">
        <v>799</v>
      </c>
      <c r="E165" t="s">
        <v>886</v>
      </c>
      <c r="K165">
        <f>VLOOKUP(A165,расчет!$A$4:$AZ$257,52,0)</f>
        <v>1671.1618307601079</v>
      </c>
      <c r="L165" s="147">
        <f t="shared" si="2"/>
        <v>-357.23816923989216</v>
      </c>
    </row>
    <row r="166" spans="1:12" x14ac:dyDescent="0.3">
      <c r="A166" s="148" t="s">
        <v>47</v>
      </c>
      <c r="B166" s="148" t="s">
        <v>48</v>
      </c>
      <c r="C166" s="153">
        <v>1021.53</v>
      </c>
      <c r="D166" t="s">
        <v>800</v>
      </c>
      <c r="E166" t="s">
        <v>886</v>
      </c>
      <c r="K166">
        <f>VLOOKUP(A166,расчет!$A$4:$AZ$257,52,0)</f>
        <v>841.61710362325334</v>
      </c>
      <c r="L166" s="147">
        <f t="shared" si="2"/>
        <v>-179.91289637674663</v>
      </c>
    </row>
    <row r="167" spans="1:12" x14ac:dyDescent="0.3">
      <c r="A167" s="148" t="s">
        <v>49</v>
      </c>
      <c r="B167" s="148" t="s">
        <v>50</v>
      </c>
      <c r="C167" s="149">
        <v>898.72</v>
      </c>
      <c r="D167" t="s">
        <v>801</v>
      </c>
      <c r="E167" t="s">
        <v>886</v>
      </c>
      <c r="K167">
        <f>VLOOKUP(A167,расчет!$A$4:$AZ$257,52,0)</f>
        <v>203.21057939315224</v>
      </c>
      <c r="L167" s="147">
        <f t="shared" si="2"/>
        <v>-695.50942060684781</v>
      </c>
    </row>
    <row r="168" spans="1:12" x14ac:dyDescent="0.3">
      <c r="A168" s="148" t="s">
        <v>51</v>
      </c>
      <c r="B168" s="148" t="s">
        <v>52</v>
      </c>
      <c r="C168" s="153">
        <v>1725.8</v>
      </c>
      <c r="D168" t="s">
        <v>802</v>
      </c>
      <c r="E168" t="s">
        <v>886</v>
      </c>
      <c r="K168">
        <f>VLOOKUP(A168,расчет!$A$4:$AZ$257,52,0)</f>
        <v>1426.8324595996398</v>
      </c>
      <c r="L168" s="147">
        <f t="shared" si="2"/>
        <v>-298.96754040036012</v>
      </c>
    </row>
    <row r="169" spans="1:12" x14ac:dyDescent="0.3">
      <c r="A169" s="148" t="s">
        <v>53</v>
      </c>
      <c r="B169" s="148" t="s">
        <v>54</v>
      </c>
      <c r="C169" s="153">
        <v>1562.99</v>
      </c>
      <c r="D169" t="s">
        <v>803</v>
      </c>
      <c r="E169" t="s">
        <v>886</v>
      </c>
      <c r="K169">
        <f>VLOOKUP(A169,расчет!$A$4:$AZ$257,52,0)</f>
        <v>737.38745096147875</v>
      </c>
      <c r="L169" s="147">
        <f t="shared" si="2"/>
        <v>-825.60254903852126</v>
      </c>
    </row>
    <row r="170" spans="1:12" x14ac:dyDescent="0.3">
      <c r="A170" s="148" t="s">
        <v>55</v>
      </c>
      <c r="B170" s="148" t="s">
        <v>56</v>
      </c>
      <c r="C170" s="153">
        <v>1023.62</v>
      </c>
      <c r="D170" t="s">
        <v>804</v>
      </c>
      <c r="E170" t="s">
        <v>886</v>
      </c>
      <c r="K170">
        <f>VLOOKUP(A170,расчет!$A$4:$AZ$257,52,0)</f>
        <v>843.34172883559609</v>
      </c>
      <c r="L170" s="147">
        <f t="shared" si="2"/>
        <v>-180.27827116440392</v>
      </c>
    </row>
    <row r="171" spans="1:12" x14ac:dyDescent="0.3">
      <c r="A171" s="148" t="s">
        <v>57</v>
      </c>
      <c r="B171" s="148" t="s">
        <v>58</v>
      </c>
      <c r="C171" s="149">
        <v>956.63</v>
      </c>
      <c r="D171" t="s">
        <v>805</v>
      </c>
      <c r="E171" t="s">
        <v>886</v>
      </c>
      <c r="K171">
        <f>VLOOKUP(A171,расчет!$A$4:$AZ$257,52,0)</f>
        <v>475.88322010702001</v>
      </c>
      <c r="L171" s="147">
        <f t="shared" si="2"/>
        <v>-480.74677989297999</v>
      </c>
    </row>
    <row r="172" spans="1:12" x14ac:dyDescent="0.3">
      <c r="A172" s="148" t="s">
        <v>59</v>
      </c>
      <c r="B172" s="148" t="s">
        <v>60</v>
      </c>
      <c r="C172" s="153">
        <v>1582.53</v>
      </c>
      <c r="D172" t="s">
        <v>806</v>
      </c>
      <c r="E172" t="s">
        <v>886</v>
      </c>
      <c r="K172">
        <f>VLOOKUP(A172,расчет!$A$4:$AZ$257,52,0)</f>
        <v>569.58890282986783</v>
      </c>
      <c r="L172" s="147">
        <f t="shared" si="2"/>
        <v>-1012.9410971701321</v>
      </c>
    </row>
    <row r="173" spans="1:12" x14ac:dyDescent="0.3">
      <c r="A173" s="148" t="s">
        <v>61</v>
      </c>
      <c r="B173" s="148" t="s">
        <v>62</v>
      </c>
      <c r="C173" s="153">
        <v>2028.4</v>
      </c>
      <c r="D173" t="s">
        <v>807</v>
      </c>
      <c r="E173" t="s">
        <v>886</v>
      </c>
      <c r="K173">
        <f>VLOOKUP(A173,расчет!$A$4:$AZ$257,52,0)</f>
        <v>1671.1618307601079</v>
      </c>
      <c r="L173" s="147">
        <f t="shared" si="2"/>
        <v>-357.23816923989216</v>
      </c>
    </row>
    <row r="174" spans="1:12" x14ac:dyDescent="0.3">
      <c r="A174" s="148" t="s">
        <v>63</v>
      </c>
      <c r="B174" s="148" t="s">
        <v>64</v>
      </c>
      <c r="C174" s="153">
        <v>1008.97</v>
      </c>
      <c r="D174" t="s">
        <v>808</v>
      </c>
      <c r="E174" t="s">
        <v>886</v>
      </c>
      <c r="K174">
        <f>VLOOKUP(A174,расчет!$A$4:$AZ$257,52,0)</f>
        <v>831.26935234919699</v>
      </c>
      <c r="L174" s="147">
        <f t="shared" si="2"/>
        <v>-177.70064765080303</v>
      </c>
    </row>
    <row r="175" spans="1:12" x14ac:dyDescent="0.3">
      <c r="A175" s="148" t="s">
        <v>65</v>
      </c>
      <c r="B175" s="148" t="s">
        <v>66</v>
      </c>
      <c r="C175" s="153">
        <v>1499.07</v>
      </c>
      <c r="D175" t="s">
        <v>809</v>
      </c>
      <c r="E175" t="s">
        <v>886</v>
      </c>
      <c r="K175">
        <f>VLOOKUP(A175,расчет!$A$4:$AZ$257,52,0)</f>
        <v>1235.0541843228598</v>
      </c>
      <c r="L175" s="147">
        <f t="shared" si="2"/>
        <v>-264.01581567714015</v>
      </c>
    </row>
    <row r="176" spans="1:12" x14ac:dyDescent="0.3">
      <c r="A176" s="148" t="s">
        <v>517</v>
      </c>
      <c r="B176" s="148" t="s">
        <v>66</v>
      </c>
      <c r="C176" s="149">
        <v>49.97</v>
      </c>
      <c r="D176" t="s">
        <v>888</v>
      </c>
      <c r="E176" t="s">
        <v>889</v>
      </c>
      <c r="K176">
        <f>VLOOKUP(A176,расчет!$A$4:$AZ$257,52,0)</f>
        <v>41.168472810761997</v>
      </c>
      <c r="L176" s="147">
        <f t="shared" si="2"/>
        <v>-8.8015271892380014</v>
      </c>
    </row>
    <row r="177" spans="1:12" x14ac:dyDescent="0.3">
      <c r="A177" s="148" t="s">
        <v>67</v>
      </c>
      <c r="B177" s="148" t="s">
        <v>68</v>
      </c>
      <c r="C177" s="153">
        <v>2760.59</v>
      </c>
      <c r="D177" t="s">
        <v>810</v>
      </c>
      <c r="E177" t="s">
        <v>886</v>
      </c>
      <c r="K177">
        <f>VLOOKUP(A177,расчет!$A$4:$AZ$257,52,0)</f>
        <v>1976.5361448749495</v>
      </c>
      <c r="L177" s="147">
        <f t="shared" si="2"/>
        <v>-784.05385512505063</v>
      </c>
    </row>
    <row r="178" spans="1:12" x14ac:dyDescent="0.3">
      <c r="A178" s="148" t="s">
        <v>69</v>
      </c>
      <c r="B178" s="148" t="s">
        <v>70</v>
      </c>
      <c r="C178" s="149">
        <v>973.38</v>
      </c>
      <c r="D178" t="s">
        <v>811</v>
      </c>
      <c r="E178" t="s">
        <v>886</v>
      </c>
      <c r="K178">
        <f>VLOOKUP(A178,расчет!$A$4:$AZ$257,52,0)</f>
        <v>801.95072373937057</v>
      </c>
      <c r="L178" s="147">
        <f t="shared" si="2"/>
        <v>-171.42927626062942</v>
      </c>
    </row>
    <row r="179" spans="1:12" x14ac:dyDescent="0.3">
      <c r="A179" s="148" t="s">
        <v>71</v>
      </c>
      <c r="B179" s="148" t="s">
        <v>72</v>
      </c>
      <c r="C179" s="153">
        <v>1023.62</v>
      </c>
      <c r="D179" t="s">
        <v>812</v>
      </c>
      <c r="E179" t="s">
        <v>886</v>
      </c>
      <c r="K179">
        <f>VLOOKUP(A179,расчет!$A$4:$AZ$257,52,0)</f>
        <v>843.34172883559609</v>
      </c>
      <c r="L179" s="147">
        <f t="shared" si="2"/>
        <v>-180.27827116440392</v>
      </c>
    </row>
    <row r="180" spans="1:12" x14ac:dyDescent="0.3">
      <c r="A180" s="148" t="s">
        <v>73</v>
      </c>
      <c r="B180" s="148" t="s">
        <v>74</v>
      </c>
      <c r="C180" s="149">
        <v>973.38</v>
      </c>
      <c r="D180" t="s">
        <v>813</v>
      </c>
      <c r="E180" t="s">
        <v>886</v>
      </c>
      <c r="K180">
        <f>VLOOKUP(A180,расчет!$A$4:$AZ$257,52,0)</f>
        <v>801.95072373937057</v>
      </c>
      <c r="L180" s="147">
        <f t="shared" si="2"/>
        <v>-171.42927626062942</v>
      </c>
    </row>
    <row r="181" spans="1:12" x14ac:dyDescent="0.3">
      <c r="A181" s="148" t="s">
        <v>75</v>
      </c>
      <c r="B181" s="148" t="s">
        <v>76</v>
      </c>
      <c r="C181" s="153">
        <v>2641.04</v>
      </c>
      <c r="D181" t="s">
        <v>814</v>
      </c>
      <c r="E181" t="s">
        <v>886</v>
      </c>
      <c r="K181">
        <f>VLOOKUP(A181,расчет!$A$4:$AZ$257,52,0)</f>
        <v>2119.8186713639557</v>
      </c>
      <c r="L181" s="147">
        <f t="shared" si="2"/>
        <v>-521.22132863604429</v>
      </c>
    </row>
    <row r="182" spans="1:12" x14ac:dyDescent="0.3">
      <c r="A182" s="148" t="s">
        <v>77</v>
      </c>
      <c r="B182" s="148" t="s">
        <v>78</v>
      </c>
      <c r="C182" s="153">
        <v>2030.49</v>
      </c>
      <c r="D182" t="s">
        <v>815</v>
      </c>
      <c r="E182" t="s">
        <v>886</v>
      </c>
      <c r="K182">
        <f>VLOOKUP(A182,расчет!$A$4:$AZ$257,52,0)</f>
        <v>1672.8864559724502</v>
      </c>
      <c r="L182" s="147">
        <f t="shared" si="2"/>
        <v>-357.60354402754979</v>
      </c>
    </row>
    <row r="183" spans="1:12" x14ac:dyDescent="0.3">
      <c r="A183" s="148" t="s">
        <v>79</v>
      </c>
      <c r="B183" s="148" t="s">
        <v>80</v>
      </c>
      <c r="C183" s="153">
        <v>1008.97</v>
      </c>
      <c r="D183" t="s">
        <v>816</v>
      </c>
      <c r="E183" t="s">
        <v>886</v>
      </c>
      <c r="K183">
        <f>VLOOKUP(A183,расчет!$A$4:$AZ$257,52,0)</f>
        <v>831.26935234919699</v>
      </c>
      <c r="L183" s="147">
        <f t="shared" si="2"/>
        <v>-177.70064765080303</v>
      </c>
    </row>
    <row r="184" spans="1:12" x14ac:dyDescent="0.3">
      <c r="A184" s="148" t="s">
        <v>81</v>
      </c>
      <c r="B184" s="148" t="s">
        <v>82</v>
      </c>
      <c r="C184" s="153">
        <v>1549.04</v>
      </c>
      <c r="D184" t="s">
        <v>817</v>
      </c>
      <c r="E184" t="s">
        <v>886</v>
      </c>
      <c r="K184">
        <f>VLOOKUP(A184,расчет!$A$4:$AZ$257,52,0)</f>
        <v>1506.3733298178711</v>
      </c>
      <c r="L184" s="147">
        <f t="shared" si="2"/>
        <v>-42.666670182128883</v>
      </c>
    </row>
    <row r="185" spans="1:12" x14ac:dyDescent="0.3">
      <c r="A185" s="148" t="s">
        <v>83</v>
      </c>
      <c r="B185" s="148" t="s">
        <v>84</v>
      </c>
      <c r="C185" s="153">
        <v>2456.13</v>
      </c>
      <c r="D185" t="s">
        <v>818</v>
      </c>
      <c r="E185" t="s">
        <v>886</v>
      </c>
      <c r="K185">
        <f>VLOOKUP(A185,расчет!$A$4:$AZ$257,52,0)</f>
        <v>1752.0783467248727</v>
      </c>
      <c r="L185" s="147">
        <f t="shared" si="2"/>
        <v>-704.05165327512736</v>
      </c>
    </row>
    <row r="186" spans="1:12" x14ac:dyDescent="0.3">
      <c r="A186" s="148" t="s">
        <v>85</v>
      </c>
      <c r="B186" s="148" t="s">
        <v>86</v>
      </c>
      <c r="C186" s="153">
        <v>1023.62</v>
      </c>
      <c r="D186" t="s">
        <v>819</v>
      </c>
      <c r="E186" t="s">
        <v>886</v>
      </c>
      <c r="K186">
        <f>VLOOKUP(A186,расчет!$A$4:$AZ$257,52,0)</f>
        <v>843.34172883559609</v>
      </c>
      <c r="L186" s="147">
        <f t="shared" si="2"/>
        <v>-180.27827116440392</v>
      </c>
    </row>
    <row r="187" spans="1:12" x14ac:dyDescent="0.3">
      <c r="A187" s="148" t="s">
        <v>87</v>
      </c>
      <c r="B187" s="148" t="s">
        <v>88</v>
      </c>
      <c r="C187" s="149">
        <v>973.38</v>
      </c>
      <c r="D187" t="s">
        <v>820</v>
      </c>
      <c r="E187" t="s">
        <v>886</v>
      </c>
      <c r="K187">
        <f>VLOOKUP(A187,расчет!$A$4:$AZ$257,52,0)</f>
        <v>801.95072373937057</v>
      </c>
      <c r="L187" s="147">
        <f t="shared" si="2"/>
        <v>-171.42927626062942</v>
      </c>
    </row>
    <row r="188" spans="1:12" x14ac:dyDescent="0.3">
      <c r="A188" s="148" t="s">
        <v>89</v>
      </c>
      <c r="B188" s="148" t="s">
        <v>90</v>
      </c>
      <c r="C188" s="153">
        <v>1586.72</v>
      </c>
      <c r="D188" t="s">
        <v>821</v>
      </c>
      <c r="E188" t="s">
        <v>886</v>
      </c>
      <c r="K188">
        <f>VLOOKUP(A188,расчет!$A$4:$AZ$257,52,0)</f>
        <v>521.10166002560356</v>
      </c>
      <c r="L188" s="147">
        <f t="shared" si="2"/>
        <v>-1065.6183399743963</v>
      </c>
    </row>
    <row r="189" spans="1:12" x14ac:dyDescent="0.3">
      <c r="A189" s="148" t="s">
        <v>91</v>
      </c>
      <c r="B189" s="148" t="s">
        <v>92</v>
      </c>
      <c r="C189" s="153">
        <v>1582.53</v>
      </c>
      <c r="D189" t="s">
        <v>822</v>
      </c>
      <c r="E189" t="s">
        <v>886</v>
      </c>
      <c r="K189">
        <f>VLOOKUP(A189,расчет!$A$4:$AZ$257,52,0)</f>
        <v>1303.8166605311055</v>
      </c>
      <c r="L189" s="147">
        <f t="shared" si="2"/>
        <v>-278.71333946889445</v>
      </c>
    </row>
    <row r="190" spans="1:12" x14ac:dyDescent="0.3">
      <c r="A190" s="148" t="s">
        <v>93</v>
      </c>
      <c r="B190" s="148" t="s">
        <v>94</v>
      </c>
      <c r="C190" s="153">
        <v>2258.4299999999998</v>
      </c>
      <c r="D190" t="s">
        <v>823</v>
      </c>
      <c r="E190" t="s">
        <v>886</v>
      </c>
      <c r="K190">
        <f>VLOOKUP(A190,расчет!$A$4:$AZ$257,52,0)</f>
        <v>2072.1486292811119</v>
      </c>
      <c r="L190" s="147">
        <f t="shared" si="2"/>
        <v>-186.28137071888796</v>
      </c>
    </row>
    <row r="191" spans="1:12" x14ac:dyDescent="0.3">
      <c r="A191" s="148" t="s">
        <v>95</v>
      </c>
      <c r="B191" s="148" t="s">
        <v>96</v>
      </c>
      <c r="C191" s="153">
        <v>1008.97</v>
      </c>
      <c r="D191" t="s">
        <v>824</v>
      </c>
      <c r="E191" t="s">
        <v>886</v>
      </c>
      <c r="K191">
        <f>VLOOKUP(A191,расчет!$A$4:$AZ$257,52,0)</f>
        <v>831.26935234919699</v>
      </c>
      <c r="L191" s="147">
        <f t="shared" si="2"/>
        <v>-177.70064765080303</v>
      </c>
    </row>
    <row r="192" spans="1:12" x14ac:dyDescent="0.3">
      <c r="A192" s="148" t="s">
        <v>97</v>
      </c>
      <c r="B192" s="148" t="s">
        <v>98</v>
      </c>
      <c r="C192" s="153">
        <v>1549.04</v>
      </c>
      <c r="D192" t="s">
        <v>825</v>
      </c>
      <c r="E192" t="s">
        <v>886</v>
      </c>
      <c r="K192">
        <f>VLOOKUP(A192,расчет!$A$4:$AZ$257,52,0)</f>
        <v>1276.2226571336216</v>
      </c>
      <c r="L192" s="147">
        <f t="shared" si="2"/>
        <v>-272.81734286637834</v>
      </c>
    </row>
    <row r="193" spans="1:12" x14ac:dyDescent="0.3">
      <c r="A193" s="148" t="s">
        <v>99</v>
      </c>
      <c r="B193" s="148" t="s">
        <v>100</v>
      </c>
      <c r="C193" s="153">
        <v>2237.5</v>
      </c>
      <c r="D193" t="s">
        <v>826</v>
      </c>
      <c r="E193" t="s">
        <v>886</v>
      </c>
      <c r="K193">
        <f>VLOOKUP(A193,расчет!$A$4:$AZ$257,52,0)</f>
        <v>2169.12311488964</v>
      </c>
      <c r="L193" s="147">
        <f t="shared" si="2"/>
        <v>-68.376885110360035</v>
      </c>
    </row>
    <row r="194" spans="1:12" x14ac:dyDescent="0.3">
      <c r="A194" s="148" t="s">
        <v>101</v>
      </c>
      <c r="B194" s="148" t="s">
        <v>102</v>
      </c>
      <c r="C194" s="153">
        <v>2005.37</v>
      </c>
      <c r="D194" t="s">
        <v>827</v>
      </c>
      <c r="E194" t="s">
        <v>886</v>
      </c>
      <c r="K194">
        <f>VLOOKUP(A194,расчет!$A$4:$AZ$257,52,0)</f>
        <v>1764.8811580271222</v>
      </c>
      <c r="L194" s="147">
        <f t="shared" ref="L194:L245" si="3">K194-C194</f>
        <v>-240.48884197287771</v>
      </c>
    </row>
    <row r="195" spans="1:12" x14ac:dyDescent="0.3">
      <c r="A195" s="148" t="s">
        <v>103</v>
      </c>
      <c r="B195" s="148" t="s">
        <v>104</v>
      </c>
      <c r="C195" s="153">
        <v>1584.62</v>
      </c>
      <c r="D195" t="s">
        <v>828</v>
      </c>
      <c r="E195" t="s">
        <v>886</v>
      </c>
      <c r="K195">
        <f>VLOOKUP(A195,расчет!$A$4:$AZ$257,52,0)</f>
        <v>1305.5412857434483</v>
      </c>
      <c r="L195" s="147">
        <f t="shared" si="3"/>
        <v>-279.07871425655162</v>
      </c>
    </row>
    <row r="196" spans="1:12" x14ac:dyDescent="0.3">
      <c r="A196" s="148" t="s">
        <v>105</v>
      </c>
      <c r="B196" s="148" t="s">
        <v>106</v>
      </c>
      <c r="C196" s="153">
        <v>2030.49</v>
      </c>
      <c r="D196" t="s">
        <v>829</v>
      </c>
      <c r="E196" t="s">
        <v>886</v>
      </c>
      <c r="K196">
        <f>VLOOKUP(A196,расчет!$A$4:$AZ$257,52,0)</f>
        <v>1672.8864559724502</v>
      </c>
      <c r="L196" s="147">
        <f t="shared" si="3"/>
        <v>-357.60354402754979</v>
      </c>
    </row>
    <row r="197" spans="1:12" x14ac:dyDescent="0.3">
      <c r="A197" s="148" t="s">
        <v>107</v>
      </c>
      <c r="B197" s="148" t="s">
        <v>108</v>
      </c>
      <c r="C197" s="153">
        <v>1006.87</v>
      </c>
      <c r="D197" t="s">
        <v>830</v>
      </c>
      <c r="E197" t="s">
        <v>886</v>
      </c>
      <c r="K197">
        <f>VLOOKUP(A197,расчет!$A$4:$AZ$257,52,0)</f>
        <v>829.54472713685425</v>
      </c>
      <c r="L197" s="147">
        <f t="shared" si="3"/>
        <v>-177.32527286314576</v>
      </c>
    </row>
    <row r="198" spans="1:12" x14ac:dyDescent="0.3">
      <c r="A198" s="148" t="s">
        <v>109</v>
      </c>
      <c r="B198" s="148" t="s">
        <v>110</v>
      </c>
      <c r="C198" s="153">
        <v>2065.38</v>
      </c>
      <c r="D198" t="s">
        <v>831</v>
      </c>
      <c r="E198" t="s">
        <v>886</v>
      </c>
      <c r="K198">
        <f>VLOOKUP(A198,расчет!$A$4:$AZ$257,52,0)</f>
        <v>1519.7209416010676</v>
      </c>
      <c r="L198" s="147">
        <f t="shared" si="3"/>
        <v>-545.65905839893253</v>
      </c>
    </row>
    <row r="199" spans="1:12" x14ac:dyDescent="0.3">
      <c r="A199" s="148" t="s">
        <v>111</v>
      </c>
      <c r="B199" s="148" t="s">
        <v>112</v>
      </c>
      <c r="C199" s="153">
        <v>2030.49</v>
      </c>
      <c r="D199" t="s">
        <v>832</v>
      </c>
      <c r="E199" t="s">
        <v>886</v>
      </c>
      <c r="K199">
        <f>VLOOKUP(A199,расчет!$A$4:$AZ$257,52,0)</f>
        <v>1672.8864559724502</v>
      </c>
      <c r="L199" s="147">
        <f t="shared" si="3"/>
        <v>-357.60354402754979</v>
      </c>
    </row>
    <row r="200" spans="1:12" x14ac:dyDescent="0.3">
      <c r="A200" s="148" t="s">
        <v>113</v>
      </c>
      <c r="B200" s="148" t="s">
        <v>114</v>
      </c>
      <c r="C200" s="153">
        <v>2013.75</v>
      </c>
      <c r="D200" t="s">
        <v>833</v>
      </c>
      <c r="E200" t="s">
        <v>886</v>
      </c>
      <c r="K200">
        <f>VLOOKUP(A200,расчет!$A$4:$AZ$257,52,0)</f>
        <v>1659.0894542737085</v>
      </c>
      <c r="L200" s="147">
        <f t="shared" si="3"/>
        <v>-354.6605457262915</v>
      </c>
    </row>
    <row r="201" spans="1:12" x14ac:dyDescent="0.3">
      <c r="A201" s="148" t="s">
        <v>115</v>
      </c>
      <c r="B201" s="148" t="s">
        <v>116</v>
      </c>
      <c r="C201" s="149">
        <v>922.21</v>
      </c>
      <c r="D201" t="s">
        <v>834</v>
      </c>
      <c r="E201" t="s">
        <v>886</v>
      </c>
      <c r="K201">
        <f>VLOOKUP(A201,расчет!$A$4:$AZ$257,52,0)</f>
        <v>564.68569850134668</v>
      </c>
      <c r="L201" s="147">
        <f t="shared" si="3"/>
        <v>-357.52430149865336</v>
      </c>
    </row>
    <row r="202" spans="1:12" x14ac:dyDescent="0.3">
      <c r="A202" s="148" t="s">
        <v>117</v>
      </c>
      <c r="B202" s="148" t="s">
        <v>118</v>
      </c>
      <c r="C202" s="153">
        <v>1895.59</v>
      </c>
      <c r="D202" t="s">
        <v>835</v>
      </c>
      <c r="E202" t="s">
        <v>886</v>
      </c>
      <c r="K202">
        <f>VLOOKUP(A202,расчет!$A$4:$AZ$257,52,0)</f>
        <v>1943.8481160181425</v>
      </c>
      <c r="L202" s="147">
        <f t="shared" si="3"/>
        <v>48.258116018142573</v>
      </c>
    </row>
    <row r="203" spans="1:12" x14ac:dyDescent="0.3">
      <c r="A203" s="148" t="s">
        <v>119</v>
      </c>
      <c r="B203" s="148" t="s">
        <v>120</v>
      </c>
      <c r="C203" s="153">
        <v>2068.17</v>
      </c>
      <c r="D203" t="s">
        <v>836</v>
      </c>
      <c r="E203" t="s">
        <v>886</v>
      </c>
      <c r="K203">
        <f>VLOOKUP(A203,расчет!$A$4:$AZ$257,52,0)</f>
        <v>1703.9297097946196</v>
      </c>
      <c r="L203" s="147">
        <f t="shared" si="3"/>
        <v>-364.24029020538046</v>
      </c>
    </row>
    <row r="204" spans="1:12" x14ac:dyDescent="0.3">
      <c r="A204" s="148" t="s">
        <v>121</v>
      </c>
      <c r="B204" s="148" t="s">
        <v>122</v>
      </c>
      <c r="C204" s="153">
        <v>1011.06</v>
      </c>
      <c r="D204" t="s">
        <v>837</v>
      </c>
      <c r="E204" t="s">
        <v>886</v>
      </c>
      <c r="K204">
        <f>VLOOKUP(A204,расчет!$A$4:$AZ$257,52,0)</f>
        <v>832.99397756153974</v>
      </c>
      <c r="L204" s="147">
        <f t="shared" si="3"/>
        <v>-178.06602243846021</v>
      </c>
    </row>
    <row r="205" spans="1:12" x14ac:dyDescent="0.3">
      <c r="A205" s="148" t="s">
        <v>123</v>
      </c>
      <c r="B205" s="148" t="s">
        <v>124</v>
      </c>
      <c r="C205" s="153">
        <v>1546.94</v>
      </c>
      <c r="D205" t="s">
        <v>838</v>
      </c>
      <c r="E205" t="s">
        <v>886</v>
      </c>
      <c r="K205">
        <f>VLOOKUP(A205,расчет!$A$4:$AZ$257,52,0)</f>
        <v>1274.4980319212793</v>
      </c>
      <c r="L205" s="147">
        <f t="shared" si="3"/>
        <v>-272.44196807872072</v>
      </c>
    </row>
    <row r="206" spans="1:12" x14ac:dyDescent="0.3">
      <c r="A206" s="148" t="s">
        <v>125</v>
      </c>
      <c r="B206" s="148" t="s">
        <v>126</v>
      </c>
      <c r="C206" s="153">
        <v>1566.25</v>
      </c>
      <c r="D206" t="s">
        <v>839</v>
      </c>
      <c r="E206" t="s">
        <v>886</v>
      </c>
      <c r="K206">
        <f>VLOOKUP(A206,расчет!$A$4:$AZ$257,52,0)</f>
        <v>869.22916735060164</v>
      </c>
      <c r="L206" s="147">
        <f t="shared" si="3"/>
        <v>-697.02083264939836</v>
      </c>
    </row>
    <row r="207" spans="1:12" x14ac:dyDescent="0.3">
      <c r="A207" s="148" t="s">
        <v>127</v>
      </c>
      <c r="B207" s="148" t="s">
        <v>128</v>
      </c>
      <c r="C207" s="153">
        <v>1165.27</v>
      </c>
      <c r="D207" t="s">
        <v>840</v>
      </c>
      <c r="E207" t="s">
        <v>886</v>
      </c>
      <c r="K207">
        <f>VLOOKUP(A207,расчет!$A$4:$AZ$257,52,0)</f>
        <v>717.77463364739424</v>
      </c>
      <c r="L207" s="147">
        <f t="shared" si="3"/>
        <v>-447.49536635260574</v>
      </c>
    </row>
    <row r="208" spans="1:12" x14ac:dyDescent="0.3">
      <c r="A208" s="148" t="s">
        <v>129</v>
      </c>
      <c r="B208" s="148" t="s">
        <v>130</v>
      </c>
      <c r="C208" s="153">
        <v>1516.47</v>
      </c>
      <c r="D208" t="s">
        <v>841</v>
      </c>
      <c r="E208" t="s">
        <v>886</v>
      </c>
      <c r="K208">
        <f>VLOOKUP(A208,расчет!$A$4:$AZ$257,52,0)</f>
        <v>935.96722626658334</v>
      </c>
      <c r="L208" s="147">
        <f t="shared" si="3"/>
        <v>-580.50277373341669</v>
      </c>
    </row>
    <row r="209" spans="1:12" x14ac:dyDescent="0.3">
      <c r="A209" s="148" t="s">
        <v>131</v>
      </c>
      <c r="B209" s="148" t="s">
        <v>132</v>
      </c>
      <c r="C209" s="153">
        <v>1838.38</v>
      </c>
      <c r="D209" t="s">
        <v>842</v>
      </c>
      <c r="E209" t="s">
        <v>886</v>
      </c>
      <c r="K209">
        <f>VLOOKUP(A209,расчет!$A$4:$AZ$257,52,0)</f>
        <v>1511.2765341463924</v>
      </c>
      <c r="L209" s="147">
        <f t="shared" si="3"/>
        <v>-327.10346585360776</v>
      </c>
    </row>
    <row r="210" spans="1:12" x14ac:dyDescent="0.3">
      <c r="A210" s="148" t="s">
        <v>133</v>
      </c>
      <c r="B210" s="148" t="s">
        <v>134</v>
      </c>
      <c r="C210" s="153">
        <v>1008.97</v>
      </c>
      <c r="D210" t="s">
        <v>843</v>
      </c>
      <c r="E210" t="s">
        <v>886</v>
      </c>
      <c r="K210">
        <f>VLOOKUP(A210,расчет!$A$4:$AZ$257,52,0)</f>
        <v>831.26935234919699</v>
      </c>
      <c r="L210" s="147">
        <f t="shared" si="3"/>
        <v>-177.70064765080303</v>
      </c>
    </row>
    <row r="211" spans="1:12" x14ac:dyDescent="0.3">
      <c r="A211" s="148" t="s">
        <v>135</v>
      </c>
      <c r="B211" s="148" t="s">
        <v>136</v>
      </c>
      <c r="C211" s="153">
        <v>1011.06</v>
      </c>
      <c r="D211" t="s">
        <v>844</v>
      </c>
      <c r="E211" t="s">
        <v>886</v>
      </c>
      <c r="K211">
        <f>VLOOKUP(A211,расчет!$A$4:$AZ$257,52,0)</f>
        <v>652.67097617425304</v>
      </c>
      <c r="L211" s="147">
        <f t="shared" si="3"/>
        <v>-358.3890238257469</v>
      </c>
    </row>
    <row r="212" spans="1:12" x14ac:dyDescent="0.3">
      <c r="A212" s="148" t="s">
        <v>137</v>
      </c>
      <c r="B212" s="148" t="s">
        <v>138</v>
      </c>
      <c r="C212" s="153">
        <v>1546.94</v>
      </c>
      <c r="D212" t="s">
        <v>845</v>
      </c>
      <c r="E212" t="s">
        <v>886</v>
      </c>
      <c r="K212">
        <f>VLOOKUP(A212,расчет!$A$4:$AZ$257,52,0)</f>
        <v>997.52968061357024</v>
      </c>
      <c r="L212" s="147">
        <f t="shared" si="3"/>
        <v>-549.41031938642982</v>
      </c>
    </row>
    <row r="213" spans="1:12" x14ac:dyDescent="0.3">
      <c r="A213" s="148" t="s">
        <v>139</v>
      </c>
      <c r="B213" s="148" t="s">
        <v>140</v>
      </c>
      <c r="C213" s="153">
        <v>2230.52</v>
      </c>
      <c r="D213" t="s">
        <v>846</v>
      </c>
      <c r="E213" t="s">
        <v>886</v>
      </c>
      <c r="K213">
        <f>VLOOKUP(A213,расчет!$A$4:$AZ$257,52,0)</f>
        <v>1433.0976651305277</v>
      </c>
      <c r="L213" s="147">
        <f t="shared" si="3"/>
        <v>-797.42233486947225</v>
      </c>
    </row>
    <row r="214" spans="1:12" x14ac:dyDescent="0.3">
      <c r="A214" s="148" t="s">
        <v>141</v>
      </c>
      <c r="B214" s="148" t="s">
        <v>142</v>
      </c>
      <c r="C214" s="153">
        <v>1752.09</v>
      </c>
      <c r="D214" t="s">
        <v>847</v>
      </c>
      <c r="E214" t="s">
        <v>886</v>
      </c>
      <c r="K214">
        <f>VLOOKUP(A214,расчет!$A$4:$AZ$257,52,0)</f>
        <v>936.23962650705676</v>
      </c>
      <c r="L214" s="147">
        <f t="shared" si="3"/>
        <v>-815.85037349294316</v>
      </c>
    </row>
    <row r="215" spans="1:12" x14ac:dyDescent="0.3">
      <c r="A215" s="148" t="s">
        <v>143</v>
      </c>
      <c r="B215" s="148" t="s">
        <v>144</v>
      </c>
      <c r="C215" s="153">
        <v>1706.03</v>
      </c>
      <c r="D215" t="s">
        <v>848</v>
      </c>
      <c r="E215" t="s">
        <v>886</v>
      </c>
      <c r="K215">
        <f>VLOOKUP(A215,расчет!$A$4:$AZ$257,52,0)</f>
        <v>1405.569548059327</v>
      </c>
      <c r="L215" s="147">
        <f t="shared" si="3"/>
        <v>-300.46045194067301</v>
      </c>
    </row>
    <row r="216" spans="1:12" x14ac:dyDescent="0.3">
      <c r="A216" s="148" t="s">
        <v>145</v>
      </c>
      <c r="B216" s="148" t="s">
        <v>146</v>
      </c>
      <c r="C216" s="153">
        <v>2068.17</v>
      </c>
      <c r="D216" t="s">
        <v>849</v>
      </c>
      <c r="E216" t="s">
        <v>886</v>
      </c>
      <c r="K216">
        <f>VLOOKUP(A216,расчет!$A$4:$AZ$257,52,0)</f>
        <v>1703.9297097946196</v>
      </c>
      <c r="L216" s="147">
        <f t="shared" si="3"/>
        <v>-364.24029020538046</v>
      </c>
    </row>
    <row r="217" spans="1:12" x14ac:dyDescent="0.3">
      <c r="A217" s="148" t="s">
        <v>147</v>
      </c>
      <c r="B217" s="148" t="s">
        <v>148</v>
      </c>
      <c r="C217" s="153">
        <v>1006.87</v>
      </c>
      <c r="D217" t="s">
        <v>850</v>
      </c>
      <c r="E217" t="s">
        <v>886</v>
      </c>
      <c r="K217">
        <f>VLOOKUP(A217,расчет!$A$4:$AZ$257,52,0)</f>
        <v>829.54472713685425</v>
      </c>
      <c r="L217" s="147">
        <f t="shared" si="3"/>
        <v>-177.32527286314576</v>
      </c>
    </row>
    <row r="218" spans="1:12" x14ac:dyDescent="0.3">
      <c r="A218" s="148" t="s">
        <v>149</v>
      </c>
      <c r="B218" s="148" t="s">
        <v>150</v>
      </c>
      <c r="C218" s="153">
        <v>1549.04</v>
      </c>
      <c r="D218" t="s">
        <v>851</v>
      </c>
      <c r="E218" t="s">
        <v>886</v>
      </c>
      <c r="K218">
        <f>VLOOKUP(A218,расчет!$A$4:$AZ$257,52,0)</f>
        <v>1276.2226571336216</v>
      </c>
      <c r="L218" s="147">
        <f t="shared" si="3"/>
        <v>-272.81734286637834</v>
      </c>
    </row>
    <row r="219" spans="1:12" x14ac:dyDescent="0.3">
      <c r="A219" s="148" t="s">
        <v>151</v>
      </c>
      <c r="B219" s="148" t="s">
        <v>152</v>
      </c>
      <c r="C219" s="153">
        <v>1786.28</v>
      </c>
      <c r="D219" t="s">
        <v>852</v>
      </c>
      <c r="E219" t="s">
        <v>886</v>
      </c>
      <c r="K219">
        <f>VLOOKUP(A219,расчет!$A$4:$AZ$257,52,0)</f>
        <v>1655.640203849023</v>
      </c>
      <c r="L219" s="147">
        <f t="shared" si="3"/>
        <v>-130.63979615097696</v>
      </c>
    </row>
    <row r="220" spans="1:12" x14ac:dyDescent="0.3">
      <c r="A220" s="148" t="s">
        <v>153</v>
      </c>
      <c r="B220" s="148" t="s">
        <v>154</v>
      </c>
      <c r="C220" s="153">
        <v>1754.18</v>
      </c>
      <c r="D220" t="s">
        <v>853</v>
      </c>
      <c r="E220" t="s">
        <v>886</v>
      </c>
      <c r="K220">
        <f>VLOOKUP(A220,расчет!$A$4:$AZ$257,52,0)</f>
        <v>1445.2359279432098</v>
      </c>
      <c r="L220" s="147">
        <f t="shared" si="3"/>
        <v>-308.94407205679022</v>
      </c>
    </row>
    <row r="221" spans="1:12" x14ac:dyDescent="0.3">
      <c r="A221" s="148" t="s">
        <v>155</v>
      </c>
      <c r="B221" s="148" t="s">
        <v>156</v>
      </c>
      <c r="C221" s="153">
        <v>1542.76</v>
      </c>
      <c r="D221" t="s">
        <v>854</v>
      </c>
      <c r="E221" t="s">
        <v>886</v>
      </c>
      <c r="K221">
        <f>VLOOKUP(A221,расчет!$A$4:$AZ$257,52,0)</f>
        <v>1271.0487814965936</v>
      </c>
      <c r="L221" s="147">
        <f t="shared" si="3"/>
        <v>-271.71121850340637</v>
      </c>
    </row>
    <row r="222" spans="1:12" x14ac:dyDescent="0.3">
      <c r="A222" s="148" t="s">
        <v>157</v>
      </c>
      <c r="B222" s="148" t="s">
        <v>158</v>
      </c>
      <c r="C222" s="149">
        <v>759.17</v>
      </c>
      <c r="D222" t="s">
        <v>855</v>
      </c>
      <c r="E222" t="s">
        <v>886</v>
      </c>
      <c r="K222">
        <f>VLOOKUP(A222,расчет!$A$4:$AZ$257,52,0)</f>
        <v>1407.2941732716693</v>
      </c>
      <c r="L222" s="147">
        <f t="shared" si="3"/>
        <v>648.12417327166929</v>
      </c>
    </row>
    <row r="223" spans="1:12" x14ac:dyDescent="0.3">
      <c r="A223" s="148" t="s">
        <v>159</v>
      </c>
      <c r="B223" s="148" t="s">
        <v>160</v>
      </c>
      <c r="C223" s="153">
        <v>2063.9899999999998</v>
      </c>
      <c r="D223" t="s">
        <v>856</v>
      </c>
      <c r="E223" t="s">
        <v>886</v>
      </c>
      <c r="K223">
        <f>VLOOKUP(A223,расчет!$A$4:$AZ$257,52,0)</f>
        <v>1700.4804593699341</v>
      </c>
      <c r="L223" s="147">
        <f t="shared" si="3"/>
        <v>-363.50954063006566</v>
      </c>
    </row>
    <row r="224" spans="1:12" x14ac:dyDescent="0.3">
      <c r="A224" s="148" t="s">
        <v>161</v>
      </c>
      <c r="B224" s="148" t="s">
        <v>162</v>
      </c>
      <c r="C224" s="153">
        <v>1011.06</v>
      </c>
      <c r="D224" t="s">
        <v>857</v>
      </c>
      <c r="E224" t="s">
        <v>886</v>
      </c>
      <c r="K224">
        <f>VLOOKUP(A224,расчет!$A$4:$AZ$257,52,0)</f>
        <v>832.99397756153974</v>
      </c>
      <c r="L224" s="147">
        <f t="shared" si="3"/>
        <v>-178.06602243846021</v>
      </c>
    </row>
    <row r="225" spans="1:12" x14ac:dyDescent="0.3">
      <c r="A225" s="148" t="s">
        <v>163</v>
      </c>
      <c r="B225" s="148" t="s">
        <v>164</v>
      </c>
      <c r="C225" s="153">
        <v>1546.94</v>
      </c>
      <c r="D225" t="s">
        <v>858</v>
      </c>
      <c r="E225" t="s">
        <v>886</v>
      </c>
      <c r="K225">
        <f>VLOOKUP(A225,расчет!$A$4:$AZ$257,52,0)</f>
        <v>1274.4980319212793</v>
      </c>
      <c r="L225" s="147">
        <f t="shared" si="3"/>
        <v>-272.44196807872072</v>
      </c>
    </row>
    <row r="226" spans="1:12" x14ac:dyDescent="0.3">
      <c r="A226" s="148" t="s">
        <v>165</v>
      </c>
      <c r="B226" s="148" t="s">
        <v>166</v>
      </c>
      <c r="C226" s="153">
        <v>2009.56</v>
      </c>
      <c r="D226" t="s">
        <v>859</v>
      </c>
      <c r="E226" t="s">
        <v>886</v>
      </c>
      <c r="K226">
        <f>VLOOKUP(A226,расчет!$A$4:$AZ$257,52,0)</f>
        <v>1655.640203849023</v>
      </c>
      <c r="L226" s="147">
        <f t="shared" si="3"/>
        <v>-353.91979615097694</v>
      </c>
    </row>
    <row r="227" spans="1:12" x14ac:dyDescent="0.3">
      <c r="A227" s="148" t="s">
        <v>167</v>
      </c>
      <c r="B227" s="148" t="s">
        <v>168</v>
      </c>
      <c r="C227" s="153">
        <v>1555.55</v>
      </c>
      <c r="D227" t="s">
        <v>860</v>
      </c>
      <c r="E227" t="s">
        <v>886</v>
      </c>
      <c r="K227">
        <f>VLOOKUP(A227,расчет!$A$4:$AZ$257,52,0)</f>
        <v>1441.7866775185241</v>
      </c>
      <c r="L227" s="147">
        <f t="shared" si="3"/>
        <v>-113.76332248147583</v>
      </c>
    </row>
    <row r="228" spans="1:12" x14ac:dyDescent="0.3">
      <c r="A228" s="148" t="s">
        <v>169</v>
      </c>
      <c r="B228" s="148" t="s">
        <v>170</v>
      </c>
      <c r="C228" s="153">
        <v>1703.94</v>
      </c>
      <c r="D228" t="s">
        <v>861</v>
      </c>
      <c r="E228" t="s">
        <v>886</v>
      </c>
      <c r="K228">
        <f>VLOOKUP(A228,расчет!$A$4:$AZ$257,52,0)</f>
        <v>1403.8449228469842</v>
      </c>
      <c r="L228" s="147">
        <f t="shared" si="3"/>
        <v>-300.09507715301584</v>
      </c>
    </row>
    <row r="229" spans="1:12" x14ac:dyDescent="0.3">
      <c r="A229" s="148" t="s">
        <v>171</v>
      </c>
      <c r="B229" s="148" t="s">
        <v>172</v>
      </c>
      <c r="C229" s="153">
        <v>2061.89</v>
      </c>
      <c r="D229" t="s">
        <v>862</v>
      </c>
      <c r="E229" t="s">
        <v>886</v>
      </c>
      <c r="K229">
        <f>VLOOKUP(A229,расчет!$A$4:$AZ$257,52,0)</f>
        <v>1698.7558341575914</v>
      </c>
      <c r="L229" s="147">
        <f t="shared" si="3"/>
        <v>-363.13416584240849</v>
      </c>
    </row>
    <row r="230" spans="1:12" x14ac:dyDescent="0.3">
      <c r="A230" s="148" t="s">
        <v>173</v>
      </c>
      <c r="B230" s="148" t="s">
        <v>174</v>
      </c>
      <c r="C230" s="149">
        <v>449.36</v>
      </c>
      <c r="D230" t="s">
        <v>863</v>
      </c>
      <c r="E230" t="s">
        <v>886</v>
      </c>
      <c r="K230">
        <f>VLOOKUP(A230,расчет!$A$4:$AZ$257,52,0)</f>
        <v>0</v>
      </c>
      <c r="L230" s="147">
        <f t="shared" si="3"/>
        <v>-449.36</v>
      </c>
    </row>
    <row r="231" spans="1:12" x14ac:dyDescent="0.3">
      <c r="A231" s="148" t="s">
        <v>175</v>
      </c>
      <c r="B231" s="148" t="s">
        <v>176</v>
      </c>
      <c r="C231" s="153">
        <v>1553.22</v>
      </c>
      <c r="D231" t="s">
        <v>864</v>
      </c>
      <c r="E231" t="s">
        <v>886</v>
      </c>
      <c r="K231">
        <f>VLOOKUP(A231,расчет!$A$4:$AZ$257,52,0)</f>
        <v>1279.6719075583073</v>
      </c>
      <c r="L231" s="147">
        <f t="shared" si="3"/>
        <v>-273.54809244169269</v>
      </c>
    </row>
    <row r="232" spans="1:12" x14ac:dyDescent="0.3">
      <c r="A232" s="148" t="s">
        <v>177</v>
      </c>
      <c r="B232" s="148" t="s">
        <v>178</v>
      </c>
      <c r="C232" s="153">
        <v>2878.51</v>
      </c>
      <c r="D232" t="s">
        <v>865</v>
      </c>
      <c r="E232" t="s">
        <v>886</v>
      </c>
      <c r="K232">
        <f>VLOOKUP(A232,расчет!$A$4:$AZ$257,52,0)</f>
        <v>2288.9792206979332</v>
      </c>
      <c r="L232" s="147">
        <f t="shared" si="3"/>
        <v>-589.530779302067</v>
      </c>
    </row>
    <row r="233" spans="1:12" x14ac:dyDescent="0.3">
      <c r="A233" s="148" t="s">
        <v>179</v>
      </c>
      <c r="B233" s="148" t="s">
        <v>180</v>
      </c>
      <c r="C233" s="153">
        <v>3119.47</v>
      </c>
      <c r="D233" t="s">
        <v>866</v>
      </c>
      <c r="E233" t="s">
        <v>886</v>
      </c>
      <c r="K233">
        <f>VLOOKUP(A233,расчет!$A$4:$AZ$257,52,0)</f>
        <v>2464.4049755627993</v>
      </c>
      <c r="L233" s="147">
        <f t="shared" si="3"/>
        <v>-655.06502443720046</v>
      </c>
    </row>
    <row r="234" spans="1:12" x14ac:dyDescent="0.3">
      <c r="A234" s="148" t="s">
        <v>182</v>
      </c>
      <c r="B234" s="148" t="s">
        <v>183</v>
      </c>
      <c r="C234" s="153">
        <v>5249.05</v>
      </c>
      <c r="D234" t="s">
        <v>867</v>
      </c>
      <c r="E234" t="s">
        <v>886</v>
      </c>
      <c r="K234">
        <f>VLOOKUP(A234,расчет!$A$4:$AZ$257,52,0)</f>
        <v>2516.1610212527444</v>
      </c>
      <c r="L234" s="147">
        <f t="shared" si="3"/>
        <v>-2732.8889787472558</v>
      </c>
    </row>
    <row r="235" spans="1:12" x14ac:dyDescent="0.3">
      <c r="A235" s="148" t="s">
        <v>185</v>
      </c>
      <c r="B235" s="148" t="s">
        <v>186</v>
      </c>
      <c r="C235" s="153">
        <v>2068.17</v>
      </c>
      <c r="D235" t="s">
        <v>868</v>
      </c>
      <c r="E235" t="s">
        <v>886</v>
      </c>
      <c r="K235">
        <f>VLOOKUP(A235,расчет!$A$4:$AZ$257,52,0)</f>
        <v>1703.9297097946196</v>
      </c>
      <c r="L235" s="147">
        <f t="shared" si="3"/>
        <v>-364.24029020538046</v>
      </c>
    </row>
    <row r="236" spans="1:12" x14ac:dyDescent="0.3">
      <c r="A236" s="148" t="s">
        <v>187</v>
      </c>
      <c r="B236" s="148" t="s">
        <v>188</v>
      </c>
      <c r="C236" s="153">
        <v>1015.25</v>
      </c>
      <c r="D236" t="s">
        <v>869</v>
      </c>
      <c r="E236" t="s">
        <v>886</v>
      </c>
      <c r="K236">
        <f>VLOOKUP(A236,расчет!$A$4:$AZ$257,52,0)</f>
        <v>836.44322798622511</v>
      </c>
      <c r="L236" s="147">
        <f t="shared" si="3"/>
        <v>-178.80677201377489</v>
      </c>
    </row>
    <row r="237" spans="1:12" x14ac:dyDescent="0.3">
      <c r="A237" s="148" t="s">
        <v>189</v>
      </c>
      <c r="B237" s="148" t="s">
        <v>190</v>
      </c>
      <c r="C237" s="153">
        <v>1549.04</v>
      </c>
      <c r="D237" t="s">
        <v>870</v>
      </c>
      <c r="E237" t="s">
        <v>886</v>
      </c>
      <c r="K237">
        <f>VLOOKUP(A237,расчет!$A$4:$AZ$257,52,0)</f>
        <v>1276.2226571336216</v>
      </c>
      <c r="L237" s="147">
        <f t="shared" si="3"/>
        <v>-272.81734286637834</v>
      </c>
    </row>
    <row r="238" spans="1:12" x14ac:dyDescent="0.3">
      <c r="A238" s="148" t="s">
        <v>191</v>
      </c>
      <c r="B238" s="148" t="s">
        <v>192</v>
      </c>
      <c r="C238" s="153">
        <v>4449.18</v>
      </c>
      <c r="D238" t="s">
        <v>871</v>
      </c>
      <c r="E238" t="s">
        <v>886</v>
      </c>
      <c r="K238">
        <f>VLOOKUP(A238,расчет!$A$4:$AZ$257,52,0)</f>
        <v>3903.2230457432693</v>
      </c>
      <c r="L238" s="147">
        <f t="shared" si="3"/>
        <v>-545.95695425673102</v>
      </c>
    </row>
    <row r="239" spans="1:12" x14ac:dyDescent="0.3">
      <c r="A239" s="148" t="s">
        <v>193</v>
      </c>
      <c r="B239" s="148" t="s">
        <v>194</v>
      </c>
      <c r="C239" s="153">
        <v>2344.4899999999998</v>
      </c>
      <c r="D239" t="s">
        <v>872</v>
      </c>
      <c r="E239" t="s">
        <v>886</v>
      </c>
      <c r="K239">
        <f>VLOOKUP(A239,расчет!$A$4:$AZ$257,52,0)</f>
        <v>804.12550987746044</v>
      </c>
      <c r="L239" s="147">
        <f t="shared" si="3"/>
        <v>-1540.3644901225393</v>
      </c>
    </row>
    <row r="240" spans="1:12" x14ac:dyDescent="0.3">
      <c r="A240" s="148" t="s">
        <v>195</v>
      </c>
      <c r="B240" s="148" t="s">
        <v>196</v>
      </c>
      <c r="C240" s="153">
        <v>3918.64</v>
      </c>
      <c r="D240" t="s">
        <v>873</v>
      </c>
      <c r="E240" t="s">
        <v>886</v>
      </c>
      <c r="K240">
        <f>VLOOKUP(A240,расчет!$A$4:$AZ$257,52,0)</f>
        <v>3683.1236514407665</v>
      </c>
      <c r="L240" s="147">
        <f t="shared" si="3"/>
        <v>-235.51634855923339</v>
      </c>
    </row>
    <row r="241" spans="1:12" x14ac:dyDescent="0.3">
      <c r="A241" s="148" t="s">
        <v>197</v>
      </c>
      <c r="B241" s="148" t="s">
        <v>198</v>
      </c>
      <c r="C241" s="153">
        <v>1019.43</v>
      </c>
      <c r="D241" t="s">
        <v>874</v>
      </c>
      <c r="E241" t="s">
        <v>886</v>
      </c>
      <c r="K241">
        <f>VLOOKUP(A241,расчет!$A$4:$AZ$257,52,0)</f>
        <v>731.12224543059051</v>
      </c>
      <c r="L241" s="147">
        <f t="shared" si="3"/>
        <v>-288.30775456940944</v>
      </c>
    </row>
    <row r="242" spans="1:12" x14ac:dyDescent="0.3">
      <c r="A242" s="148" t="s">
        <v>199</v>
      </c>
      <c r="B242" s="148" t="s">
        <v>200</v>
      </c>
      <c r="C242" s="153">
        <v>2101.67</v>
      </c>
      <c r="D242" t="s">
        <v>875</v>
      </c>
      <c r="E242" t="s">
        <v>886</v>
      </c>
      <c r="K242">
        <f>VLOOKUP(A242,расчет!$A$4:$AZ$257,52,0)</f>
        <v>1731.5237131921033</v>
      </c>
      <c r="L242" s="147">
        <f t="shared" si="3"/>
        <v>-370.14628680789679</v>
      </c>
    </row>
    <row r="243" spans="1:12" x14ac:dyDescent="0.3">
      <c r="A243" s="148" t="s">
        <v>201</v>
      </c>
      <c r="B243" s="148" t="s">
        <v>202</v>
      </c>
      <c r="C243" s="153">
        <v>1966.76</v>
      </c>
      <c r="D243" t="s">
        <v>876</v>
      </c>
      <c r="E243" t="s">
        <v>886</v>
      </c>
      <c r="K243">
        <f>VLOOKUP(A243,расчет!$A$4:$AZ$257,52,0)</f>
        <v>1792.6659825554088</v>
      </c>
      <c r="L243" s="147">
        <f t="shared" si="3"/>
        <v>-174.09401744459115</v>
      </c>
    </row>
    <row r="244" spans="1:12" x14ac:dyDescent="0.3">
      <c r="A244" s="148" t="s">
        <v>203</v>
      </c>
      <c r="B244" s="148" t="s">
        <v>204</v>
      </c>
      <c r="C244" s="153">
        <v>3159.24</v>
      </c>
      <c r="D244" t="s">
        <v>877</v>
      </c>
      <c r="E244" t="s">
        <v>886</v>
      </c>
      <c r="K244">
        <f>VLOOKUP(A244,расчет!$A$4:$AZ$257,52,0)</f>
        <v>2780.661654752409</v>
      </c>
      <c r="L244" s="147">
        <f t="shared" si="3"/>
        <v>-378.57834524759073</v>
      </c>
    </row>
    <row r="245" spans="1:12" x14ac:dyDescent="0.3">
      <c r="A245" s="148" t="s">
        <v>205</v>
      </c>
      <c r="B245" s="148" t="s">
        <v>206</v>
      </c>
      <c r="C245" s="153">
        <v>2591.73</v>
      </c>
      <c r="D245" t="s">
        <v>878</v>
      </c>
      <c r="E245" t="s">
        <v>886</v>
      </c>
      <c r="K245">
        <f>VLOOKUP(A245,расчет!$A$4:$AZ$257,52,0)</f>
        <v>2950.6394048078087</v>
      </c>
      <c r="L245" s="147">
        <f t="shared" si="3"/>
        <v>358.90940480780864</v>
      </c>
    </row>
    <row r="246" spans="1:12" x14ac:dyDescent="0.3">
      <c r="C246" s="77">
        <f>SUM(C1:C245)</f>
        <v>170703.38</v>
      </c>
      <c r="L246" s="77">
        <f>SUM(L1:L245)</f>
        <v>-47280.576678692312</v>
      </c>
    </row>
    <row r="249" spans="1:12" x14ac:dyDescent="0.3">
      <c r="H249" s="77">
        <f>C246+L246</f>
        <v>123422.8033213077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5"/>
  <sheetViews>
    <sheetView topLeftCell="A220" workbookViewId="0">
      <selection activeCell="I246" sqref="I246"/>
    </sheetView>
  </sheetViews>
  <sheetFormatPr defaultRowHeight="14.4" x14ac:dyDescent="0.3"/>
  <cols>
    <col min="9" max="9" width="9.109375" bestFit="1" customWidth="1"/>
  </cols>
  <sheetData>
    <row r="1" spans="1:9" x14ac:dyDescent="0.3">
      <c r="A1" s="148" t="s">
        <v>208</v>
      </c>
      <c r="B1" s="148" t="s">
        <v>209</v>
      </c>
      <c r="C1" s="149">
        <v>136.68</v>
      </c>
      <c r="D1" t="s">
        <v>904</v>
      </c>
      <c r="E1" t="s">
        <v>633</v>
      </c>
      <c r="H1">
        <f>VLOOKUP(A1,расчет!$A$4:$BE$257,57,0)</f>
        <v>0</v>
      </c>
      <c r="I1" s="147">
        <f>H1-C1</f>
        <v>-136.68</v>
      </c>
    </row>
    <row r="2" spans="1:9" x14ac:dyDescent="0.3">
      <c r="A2" s="148" t="s">
        <v>210</v>
      </c>
      <c r="B2" s="148" t="s">
        <v>211</v>
      </c>
      <c r="C2" s="149">
        <v>136.68</v>
      </c>
      <c r="D2" t="s">
        <v>904</v>
      </c>
      <c r="E2" t="s">
        <v>635</v>
      </c>
      <c r="H2">
        <f>VLOOKUP(A2,расчет!$A$4:$BE$257,57,0)</f>
        <v>0</v>
      </c>
      <c r="I2" s="147">
        <f t="shared" ref="I2:I65" si="0">H2-C2</f>
        <v>-136.68</v>
      </c>
    </row>
    <row r="3" spans="1:9" x14ac:dyDescent="0.3">
      <c r="A3" s="148" t="s">
        <v>212</v>
      </c>
      <c r="B3" s="148" t="s">
        <v>213</v>
      </c>
      <c r="C3" s="149">
        <v>136.68</v>
      </c>
      <c r="D3" t="s">
        <v>904</v>
      </c>
      <c r="E3" t="s">
        <v>636</v>
      </c>
      <c r="H3">
        <f>VLOOKUP(A3,расчет!$A$4:$BE$257,57,0)</f>
        <v>0</v>
      </c>
      <c r="I3" s="147">
        <f t="shared" si="0"/>
        <v>-136.68</v>
      </c>
    </row>
    <row r="4" spans="1:9" x14ac:dyDescent="0.3">
      <c r="A4" s="148" t="s">
        <v>214</v>
      </c>
      <c r="B4" s="148" t="s">
        <v>215</v>
      </c>
      <c r="C4" s="149">
        <v>136.68</v>
      </c>
      <c r="D4" t="s">
        <v>904</v>
      </c>
      <c r="E4" t="s">
        <v>637</v>
      </c>
      <c r="H4">
        <f>VLOOKUP(A4,расчет!$A$4:$BE$257,57,0)</f>
        <v>0</v>
      </c>
      <c r="I4" s="147">
        <f t="shared" si="0"/>
        <v>-136.68</v>
      </c>
    </row>
    <row r="5" spans="1:9" x14ac:dyDescent="0.3">
      <c r="A5" s="148" t="s">
        <v>216</v>
      </c>
      <c r="B5" s="148" t="s">
        <v>217</v>
      </c>
      <c r="C5" s="149">
        <v>136.68</v>
      </c>
      <c r="D5" t="s">
        <v>904</v>
      </c>
      <c r="E5" t="s">
        <v>638</v>
      </c>
      <c r="H5">
        <f>VLOOKUP(A5,расчет!$A$4:$BE$257,57,0)</f>
        <v>0</v>
      </c>
      <c r="I5" s="147">
        <f t="shared" si="0"/>
        <v>-136.68</v>
      </c>
    </row>
    <row r="6" spans="1:9" x14ac:dyDescent="0.3">
      <c r="A6" s="148" t="s">
        <v>218</v>
      </c>
      <c r="B6" s="148" t="s">
        <v>219</v>
      </c>
      <c r="C6" s="149">
        <v>136.68</v>
      </c>
      <c r="D6" t="s">
        <v>904</v>
      </c>
      <c r="E6" t="s">
        <v>639</v>
      </c>
      <c r="H6">
        <f>VLOOKUP(A6,расчет!$A$4:$BE$257,57,0)</f>
        <v>0</v>
      </c>
      <c r="I6" s="147">
        <f t="shared" si="0"/>
        <v>-136.68</v>
      </c>
    </row>
    <row r="7" spans="1:9" x14ac:dyDescent="0.3">
      <c r="A7" s="148" t="s">
        <v>220</v>
      </c>
      <c r="B7" s="148" t="s">
        <v>221</v>
      </c>
      <c r="C7" s="149">
        <v>136.68</v>
      </c>
      <c r="D7" t="s">
        <v>904</v>
      </c>
      <c r="E7" t="s">
        <v>640</v>
      </c>
      <c r="H7">
        <f>VLOOKUP(A7,расчет!$A$4:$BE$257,57,0)</f>
        <v>0</v>
      </c>
      <c r="I7" s="147">
        <f t="shared" si="0"/>
        <v>-136.68</v>
      </c>
    </row>
    <row r="8" spans="1:9" x14ac:dyDescent="0.3">
      <c r="A8" s="148" t="s">
        <v>222</v>
      </c>
      <c r="B8" s="148" t="s">
        <v>223</v>
      </c>
      <c r="C8" s="149">
        <v>136.68</v>
      </c>
      <c r="D8" t="s">
        <v>904</v>
      </c>
      <c r="E8" t="s">
        <v>641</v>
      </c>
      <c r="H8">
        <f>VLOOKUP(A8,расчет!$A$4:$BE$257,57,0)</f>
        <v>0</v>
      </c>
      <c r="I8" s="147">
        <f t="shared" si="0"/>
        <v>-136.68</v>
      </c>
    </row>
    <row r="9" spans="1:9" x14ac:dyDescent="0.3">
      <c r="A9" s="148" t="s">
        <v>224</v>
      </c>
      <c r="B9" s="148" t="s">
        <v>225</v>
      </c>
      <c r="C9" s="149">
        <v>136.68</v>
      </c>
      <c r="D9" t="s">
        <v>904</v>
      </c>
      <c r="E9" t="s">
        <v>642</v>
      </c>
      <c r="H9">
        <f>VLOOKUP(A9,расчет!$A$4:$BE$257,57,0)</f>
        <v>0</v>
      </c>
      <c r="I9" s="147">
        <f t="shared" si="0"/>
        <v>-136.68</v>
      </c>
    </row>
    <row r="10" spans="1:9" x14ac:dyDescent="0.3">
      <c r="A10" s="148" t="s">
        <v>226</v>
      </c>
      <c r="B10" s="148" t="s">
        <v>227</v>
      </c>
      <c r="C10" s="149">
        <v>136.68</v>
      </c>
      <c r="D10" t="s">
        <v>904</v>
      </c>
      <c r="E10" t="s">
        <v>643</v>
      </c>
      <c r="H10">
        <f>VLOOKUP(A10,расчет!$A$4:$BE$257,57,0)</f>
        <v>0</v>
      </c>
      <c r="I10" s="147">
        <f t="shared" si="0"/>
        <v>-136.68</v>
      </c>
    </row>
    <row r="11" spans="1:9" x14ac:dyDescent="0.3">
      <c r="A11" s="148" t="s">
        <v>228</v>
      </c>
      <c r="B11" s="148" t="s">
        <v>229</v>
      </c>
      <c r="C11" s="149">
        <v>136.68</v>
      </c>
      <c r="D11" t="s">
        <v>904</v>
      </c>
      <c r="E11" t="s">
        <v>644</v>
      </c>
      <c r="H11">
        <f>VLOOKUP(A11,расчет!$A$4:$BE$257,57,0)</f>
        <v>0</v>
      </c>
      <c r="I11" s="147">
        <f t="shared" si="0"/>
        <v>-136.68</v>
      </c>
    </row>
    <row r="12" spans="1:9" x14ac:dyDescent="0.3">
      <c r="A12" s="148" t="s">
        <v>230</v>
      </c>
      <c r="B12" s="148" t="s">
        <v>231</v>
      </c>
      <c r="C12" s="149">
        <v>136.68</v>
      </c>
      <c r="D12" t="s">
        <v>904</v>
      </c>
      <c r="E12" t="s">
        <v>645</v>
      </c>
      <c r="H12">
        <f>VLOOKUP(A12,расчет!$A$4:$BE$257,57,0)</f>
        <v>0</v>
      </c>
      <c r="I12" s="147">
        <f t="shared" si="0"/>
        <v>-136.68</v>
      </c>
    </row>
    <row r="13" spans="1:9" x14ac:dyDescent="0.3">
      <c r="A13" s="148" t="s">
        <v>232</v>
      </c>
      <c r="B13" s="148" t="s">
        <v>233</v>
      </c>
      <c r="C13" s="149">
        <v>136.68</v>
      </c>
      <c r="D13" t="s">
        <v>904</v>
      </c>
      <c r="E13" t="s">
        <v>646</v>
      </c>
      <c r="H13">
        <f>VLOOKUP(A13,расчет!$A$4:$BE$257,57,0)</f>
        <v>0</v>
      </c>
      <c r="I13" s="147">
        <f t="shared" si="0"/>
        <v>-136.68</v>
      </c>
    </row>
    <row r="14" spans="1:9" x14ac:dyDescent="0.3">
      <c r="A14" s="148" t="s">
        <v>234</v>
      </c>
      <c r="B14" s="148" t="s">
        <v>235</v>
      </c>
      <c r="C14" s="149">
        <v>136.68</v>
      </c>
      <c r="D14" t="s">
        <v>904</v>
      </c>
      <c r="E14" t="s">
        <v>647</v>
      </c>
      <c r="H14">
        <f>VLOOKUP(A14,расчет!$A$4:$BE$257,57,0)</f>
        <v>0</v>
      </c>
      <c r="I14" s="147">
        <f t="shared" si="0"/>
        <v>-136.68</v>
      </c>
    </row>
    <row r="15" spans="1:9" x14ac:dyDescent="0.3">
      <c r="A15" s="148" t="s">
        <v>236</v>
      </c>
      <c r="B15" s="148" t="s">
        <v>237</v>
      </c>
      <c r="C15" s="149">
        <v>136.68</v>
      </c>
      <c r="D15" t="s">
        <v>904</v>
      </c>
      <c r="E15" t="s">
        <v>648</v>
      </c>
      <c r="H15">
        <f>VLOOKUP(A15,расчет!$A$4:$BE$257,57,0)</f>
        <v>0</v>
      </c>
      <c r="I15" s="147">
        <f t="shared" si="0"/>
        <v>-136.68</v>
      </c>
    </row>
    <row r="16" spans="1:9" x14ac:dyDescent="0.3">
      <c r="A16" s="148" t="s">
        <v>238</v>
      </c>
      <c r="B16" s="148" t="s">
        <v>239</v>
      </c>
      <c r="C16" s="149">
        <v>136.68</v>
      </c>
      <c r="D16" t="s">
        <v>904</v>
      </c>
      <c r="E16" t="s">
        <v>649</v>
      </c>
      <c r="H16">
        <f>VLOOKUP(A16,расчет!$A$4:$BE$257,57,0)</f>
        <v>0</v>
      </c>
      <c r="I16" s="147">
        <f t="shared" si="0"/>
        <v>-136.68</v>
      </c>
    </row>
    <row r="17" spans="1:9" x14ac:dyDescent="0.3">
      <c r="A17" s="148" t="s">
        <v>240</v>
      </c>
      <c r="B17" s="148" t="s">
        <v>241</v>
      </c>
      <c r="C17" s="149">
        <v>136.68</v>
      </c>
      <c r="D17" t="s">
        <v>904</v>
      </c>
      <c r="E17" t="s">
        <v>650</v>
      </c>
      <c r="H17">
        <f>VLOOKUP(A17,расчет!$A$4:$BE$257,57,0)</f>
        <v>0</v>
      </c>
      <c r="I17" s="147">
        <f t="shared" si="0"/>
        <v>-136.68</v>
      </c>
    </row>
    <row r="18" spans="1:9" x14ac:dyDescent="0.3">
      <c r="A18" s="148" t="s">
        <v>242</v>
      </c>
      <c r="B18" s="148" t="s">
        <v>243</v>
      </c>
      <c r="C18" s="149">
        <v>136.68</v>
      </c>
      <c r="D18" t="s">
        <v>904</v>
      </c>
      <c r="E18" t="s">
        <v>651</v>
      </c>
      <c r="H18">
        <f>VLOOKUP(A18,расчет!$A$4:$BE$257,57,0)</f>
        <v>0</v>
      </c>
      <c r="I18" s="147">
        <f t="shared" si="0"/>
        <v>-136.68</v>
      </c>
    </row>
    <row r="19" spans="1:9" x14ac:dyDescent="0.3">
      <c r="A19" s="148" t="s">
        <v>244</v>
      </c>
      <c r="B19" s="148" t="s">
        <v>245</v>
      </c>
      <c r="C19" s="149">
        <v>136.68</v>
      </c>
      <c r="D19" t="s">
        <v>904</v>
      </c>
      <c r="E19" t="s">
        <v>652</v>
      </c>
      <c r="H19">
        <f>VLOOKUP(A19,расчет!$A$4:$BE$257,57,0)</f>
        <v>0</v>
      </c>
      <c r="I19" s="147">
        <f t="shared" si="0"/>
        <v>-136.68</v>
      </c>
    </row>
    <row r="20" spans="1:9" x14ac:dyDescent="0.3">
      <c r="A20" s="148" t="s">
        <v>246</v>
      </c>
      <c r="B20" s="148" t="s">
        <v>247</v>
      </c>
      <c r="C20" s="149">
        <v>136.68</v>
      </c>
      <c r="D20" t="s">
        <v>904</v>
      </c>
      <c r="E20" t="s">
        <v>653</v>
      </c>
      <c r="H20">
        <f>VLOOKUP(A20,расчет!$A$4:$BE$257,57,0)</f>
        <v>0</v>
      </c>
      <c r="I20" s="147">
        <f t="shared" si="0"/>
        <v>-136.68</v>
      </c>
    </row>
    <row r="21" spans="1:9" x14ac:dyDescent="0.3">
      <c r="A21" s="148" t="s">
        <v>248</v>
      </c>
      <c r="B21" s="148" t="s">
        <v>249</v>
      </c>
      <c r="C21" s="149">
        <v>136.68</v>
      </c>
      <c r="D21" t="s">
        <v>904</v>
      </c>
      <c r="E21" t="s">
        <v>654</v>
      </c>
      <c r="H21">
        <f>VLOOKUP(A21,расчет!$A$4:$BE$257,57,0)</f>
        <v>0</v>
      </c>
      <c r="I21" s="147">
        <f t="shared" si="0"/>
        <v>-136.68</v>
      </c>
    </row>
    <row r="22" spans="1:9" x14ac:dyDescent="0.3">
      <c r="A22" s="148" t="s">
        <v>250</v>
      </c>
      <c r="B22" s="148" t="s">
        <v>251</v>
      </c>
      <c r="C22" s="149">
        <v>136.68</v>
      </c>
      <c r="D22" t="s">
        <v>904</v>
      </c>
      <c r="E22" t="s">
        <v>655</v>
      </c>
      <c r="H22">
        <f>VLOOKUP(A22,расчет!$A$4:$BE$257,57,0)</f>
        <v>0</v>
      </c>
      <c r="I22" s="147">
        <f t="shared" si="0"/>
        <v>-136.68</v>
      </c>
    </row>
    <row r="23" spans="1:9" x14ac:dyDescent="0.3">
      <c r="A23" s="148" t="s">
        <v>252</v>
      </c>
      <c r="B23" s="148" t="s">
        <v>253</v>
      </c>
      <c r="C23" s="149">
        <v>136.68</v>
      </c>
      <c r="D23" t="s">
        <v>904</v>
      </c>
      <c r="E23" t="s">
        <v>656</v>
      </c>
      <c r="H23">
        <f>VLOOKUP(A23,расчет!$A$4:$BE$257,57,0)</f>
        <v>0</v>
      </c>
      <c r="I23" s="147">
        <f t="shared" si="0"/>
        <v>-136.68</v>
      </c>
    </row>
    <row r="24" spans="1:9" x14ac:dyDescent="0.3">
      <c r="A24" s="148" t="s">
        <v>254</v>
      </c>
      <c r="B24" s="148" t="s">
        <v>255</v>
      </c>
      <c r="C24" s="149">
        <v>136.68</v>
      </c>
      <c r="D24" t="s">
        <v>904</v>
      </c>
      <c r="E24" t="s">
        <v>657</v>
      </c>
      <c r="H24">
        <f>VLOOKUP(A24,расчет!$A$4:$BE$257,57,0)</f>
        <v>0</v>
      </c>
      <c r="I24" s="147">
        <f t="shared" si="0"/>
        <v>-136.68</v>
      </c>
    </row>
    <row r="25" spans="1:9" x14ac:dyDescent="0.3">
      <c r="A25" s="148" t="s">
        <v>521</v>
      </c>
      <c r="B25" s="148" t="s">
        <v>257</v>
      </c>
      <c r="C25" s="149">
        <v>136.68</v>
      </c>
      <c r="D25" t="s">
        <v>904</v>
      </c>
      <c r="E25" t="s">
        <v>905</v>
      </c>
      <c r="H25">
        <f>VLOOKUP(A25,расчет!$A$4:$BE$257,57,0)</f>
        <v>0</v>
      </c>
      <c r="I25" s="147">
        <f t="shared" si="0"/>
        <v>-136.68</v>
      </c>
    </row>
    <row r="26" spans="1:9" x14ac:dyDescent="0.3">
      <c r="A26" s="148" t="s">
        <v>258</v>
      </c>
      <c r="B26" s="148" t="s">
        <v>259</v>
      </c>
      <c r="C26" s="149">
        <v>136.68</v>
      </c>
      <c r="D26" t="s">
        <v>904</v>
      </c>
      <c r="E26" t="s">
        <v>659</v>
      </c>
      <c r="H26">
        <f>VLOOKUP(A26,расчет!$A$4:$BE$257,57,0)</f>
        <v>0</v>
      </c>
      <c r="I26" s="147">
        <f t="shared" si="0"/>
        <v>-136.68</v>
      </c>
    </row>
    <row r="27" spans="1:9" x14ac:dyDescent="0.3">
      <c r="A27" s="148" t="s">
        <v>260</v>
      </c>
      <c r="B27" s="148" t="s">
        <v>261</v>
      </c>
      <c r="C27" s="149">
        <v>136.68</v>
      </c>
      <c r="D27" t="s">
        <v>904</v>
      </c>
      <c r="E27" t="s">
        <v>660</v>
      </c>
      <c r="H27">
        <f>VLOOKUP(A27,расчет!$A$4:$BE$257,57,0)</f>
        <v>0</v>
      </c>
      <c r="I27" s="147">
        <f t="shared" si="0"/>
        <v>-136.68</v>
      </c>
    </row>
    <row r="28" spans="1:9" x14ac:dyDescent="0.3">
      <c r="A28" s="148" t="s">
        <v>262</v>
      </c>
      <c r="B28" s="148" t="s">
        <v>263</v>
      </c>
      <c r="C28" s="149">
        <v>136.68</v>
      </c>
      <c r="D28" t="s">
        <v>904</v>
      </c>
      <c r="E28" t="s">
        <v>661</v>
      </c>
      <c r="H28">
        <f>VLOOKUP(A28,расчет!$A$4:$BE$257,57,0)</f>
        <v>0</v>
      </c>
      <c r="I28" s="147">
        <f t="shared" si="0"/>
        <v>-136.68</v>
      </c>
    </row>
    <row r="29" spans="1:9" x14ac:dyDescent="0.3">
      <c r="A29" s="148" t="s">
        <v>264</v>
      </c>
      <c r="B29" s="148" t="s">
        <v>265</v>
      </c>
      <c r="C29" s="149">
        <v>136.68</v>
      </c>
      <c r="D29" t="s">
        <v>904</v>
      </c>
      <c r="E29" t="s">
        <v>662</v>
      </c>
      <c r="H29">
        <f>VLOOKUP(A29,расчет!$A$4:$BE$257,57,0)</f>
        <v>0</v>
      </c>
      <c r="I29" s="147">
        <f t="shared" si="0"/>
        <v>-136.68</v>
      </c>
    </row>
    <row r="30" spans="1:9" x14ac:dyDescent="0.3">
      <c r="A30" s="148" t="s">
        <v>266</v>
      </c>
      <c r="B30" s="148" t="s">
        <v>267</v>
      </c>
      <c r="C30" s="149">
        <v>136.68</v>
      </c>
      <c r="D30" t="s">
        <v>904</v>
      </c>
      <c r="E30" t="s">
        <v>663</v>
      </c>
      <c r="H30">
        <f>VLOOKUP(A30,расчет!$A$4:$BE$257,57,0)</f>
        <v>0</v>
      </c>
      <c r="I30" s="147">
        <f t="shared" si="0"/>
        <v>-136.68</v>
      </c>
    </row>
    <row r="31" spans="1:9" x14ac:dyDescent="0.3">
      <c r="A31" s="148" t="s">
        <v>268</v>
      </c>
      <c r="B31" s="148" t="s">
        <v>269</v>
      </c>
      <c r="C31" s="149">
        <v>136.68</v>
      </c>
      <c r="D31" t="s">
        <v>904</v>
      </c>
      <c r="E31" t="s">
        <v>664</v>
      </c>
      <c r="H31">
        <f>VLOOKUP(A31,расчет!$A$4:$BE$257,57,0)</f>
        <v>0</v>
      </c>
      <c r="I31" s="147">
        <f t="shared" si="0"/>
        <v>-136.68</v>
      </c>
    </row>
    <row r="32" spans="1:9" x14ac:dyDescent="0.3">
      <c r="A32" s="148" t="s">
        <v>270</v>
      </c>
      <c r="B32" s="148" t="s">
        <v>271</v>
      </c>
      <c r="C32" s="149">
        <v>136.68</v>
      </c>
      <c r="D32" t="s">
        <v>904</v>
      </c>
      <c r="E32" t="s">
        <v>665</v>
      </c>
      <c r="H32">
        <f>VLOOKUP(A32,расчет!$A$4:$BE$257,57,0)</f>
        <v>0</v>
      </c>
      <c r="I32" s="147">
        <f t="shared" si="0"/>
        <v>-136.68</v>
      </c>
    </row>
    <row r="33" spans="1:9" x14ac:dyDescent="0.3">
      <c r="A33" s="148" t="s">
        <v>272</v>
      </c>
      <c r="B33" s="148" t="s">
        <v>273</v>
      </c>
      <c r="C33" s="149">
        <v>136.68</v>
      </c>
      <c r="D33" t="s">
        <v>904</v>
      </c>
      <c r="E33" t="s">
        <v>666</v>
      </c>
      <c r="H33">
        <f>VLOOKUP(A33,расчет!$A$4:$BE$257,57,0)</f>
        <v>0</v>
      </c>
      <c r="I33" s="147">
        <f t="shared" si="0"/>
        <v>-136.68</v>
      </c>
    </row>
    <row r="34" spans="1:9" x14ac:dyDescent="0.3">
      <c r="A34" s="148" t="s">
        <v>274</v>
      </c>
      <c r="B34" s="148" t="s">
        <v>275</v>
      </c>
      <c r="C34" s="149">
        <v>136.68</v>
      </c>
      <c r="D34" t="s">
        <v>904</v>
      </c>
      <c r="E34" t="s">
        <v>667</v>
      </c>
      <c r="H34">
        <f>VLOOKUP(A34,расчет!$A$4:$BE$257,57,0)</f>
        <v>0</v>
      </c>
      <c r="I34" s="147">
        <f t="shared" si="0"/>
        <v>-136.68</v>
      </c>
    </row>
    <row r="35" spans="1:9" x14ac:dyDescent="0.3">
      <c r="A35" s="148" t="s">
        <v>276</v>
      </c>
      <c r="B35" s="148" t="s">
        <v>277</v>
      </c>
      <c r="C35" s="149">
        <v>136.68</v>
      </c>
      <c r="D35" t="s">
        <v>904</v>
      </c>
      <c r="E35" t="s">
        <v>668</v>
      </c>
      <c r="H35">
        <f>VLOOKUP(A35,расчет!$A$4:$BE$257,57,0)</f>
        <v>0</v>
      </c>
      <c r="I35" s="147">
        <f t="shared" si="0"/>
        <v>-136.68</v>
      </c>
    </row>
    <row r="36" spans="1:9" x14ac:dyDescent="0.3">
      <c r="A36" s="148" t="s">
        <v>278</v>
      </c>
      <c r="B36" s="148" t="s">
        <v>279</v>
      </c>
      <c r="C36" s="149">
        <v>136.68</v>
      </c>
      <c r="D36" t="s">
        <v>904</v>
      </c>
      <c r="E36" t="s">
        <v>669</v>
      </c>
      <c r="H36">
        <f>VLOOKUP(A36,расчет!$A$4:$BE$257,57,0)</f>
        <v>0</v>
      </c>
      <c r="I36" s="147">
        <f t="shared" si="0"/>
        <v>-136.68</v>
      </c>
    </row>
    <row r="37" spans="1:9" x14ac:dyDescent="0.3">
      <c r="A37" s="148" t="s">
        <v>280</v>
      </c>
      <c r="B37" s="148" t="s">
        <v>281</v>
      </c>
      <c r="C37" s="149">
        <v>136.68</v>
      </c>
      <c r="D37" t="s">
        <v>904</v>
      </c>
      <c r="E37" t="s">
        <v>670</v>
      </c>
      <c r="H37">
        <f>VLOOKUP(A37,расчет!$A$4:$BE$257,57,0)</f>
        <v>0</v>
      </c>
      <c r="I37" s="147">
        <f t="shared" si="0"/>
        <v>-136.68</v>
      </c>
    </row>
    <row r="38" spans="1:9" x14ac:dyDescent="0.3">
      <c r="A38" s="148" t="s">
        <v>282</v>
      </c>
      <c r="B38" s="148" t="s">
        <v>283</v>
      </c>
      <c r="C38" s="149">
        <v>136.68</v>
      </c>
      <c r="D38" t="s">
        <v>904</v>
      </c>
      <c r="E38" t="s">
        <v>671</v>
      </c>
      <c r="H38">
        <f>VLOOKUP(A38,расчет!$A$4:$BE$257,57,0)</f>
        <v>0</v>
      </c>
      <c r="I38" s="147">
        <f t="shared" si="0"/>
        <v>-136.68</v>
      </c>
    </row>
    <row r="39" spans="1:9" x14ac:dyDescent="0.3">
      <c r="A39" s="148" t="s">
        <v>284</v>
      </c>
      <c r="B39" s="148" t="s">
        <v>285</v>
      </c>
      <c r="C39" s="149">
        <v>136.68</v>
      </c>
      <c r="D39" t="s">
        <v>904</v>
      </c>
      <c r="E39" t="s">
        <v>672</v>
      </c>
      <c r="H39">
        <f>VLOOKUP(A39,расчет!$A$4:$BE$257,57,0)</f>
        <v>0</v>
      </c>
      <c r="I39" s="147">
        <f t="shared" si="0"/>
        <v>-136.68</v>
      </c>
    </row>
    <row r="40" spans="1:9" x14ac:dyDescent="0.3">
      <c r="A40" s="148" t="s">
        <v>286</v>
      </c>
      <c r="B40" s="148" t="s">
        <v>287</v>
      </c>
      <c r="C40" s="149">
        <v>136.68</v>
      </c>
      <c r="D40" t="s">
        <v>904</v>
      </c>
      <c r="E40" t="s">
        <v>673</v>
      </c>
      <c r="H40">
        <f>VLOOKUP(A40,расчет!$A$4:$BE$257,57,0)</f>
        <v>0</v>
      </c>
      <c r="I40" s="147">
        <f t="shared" si="0"/>
        <v>-136.68</v>
      </c>
    </row>
    <row r="41" spans="1:9" x14ac:dyDescent="0.3">
      <c r="A41" s="148" t="s">
        <v>288</v>
      </c>
      <c r="B41" s="148" t="s">
        <v>289</v>
      </c>
      <c r="C41" s="149">
        <v>136.68</v>
      </c>
      <c r="D41" t="s">
        <v>904</v>
      </c>
      <c r="E41" t="s">
        <v>674</v>
      </c>
      <c r="H41">
        <f>VLOOKUP(A41,расчет!$A$4:$BE$257,57,0)</f>
        <v>0</v>
      </c>
      <c r="I41" s="147">
        <f t="shared" si="0"/>
        <v>-136.68</v>
      </c>
    </row>
    <row r="42" spans="1:9" x14ac:dyDescent="0.3">
      <c r="A42" s="148" t="s">
        <v>290</v>
      </c>
      <c r="B42" s="148" t="s">
        <v>291</v>
      </c>
      <c r="C42" s="149">
        <v>136.68</v>
      </c>
      <c r="D42" t="s">
        <v>904</v>
      </c>
      <c r="E42" t="s">
        <v>675</v>
      </c>
      <c r="H42">
        <f>VLOOKUP(A42,расчет!$A$4:$BE$257,57,0)</f>
        <v>0</v>
      </c>
      <c r="I42" s="147">
        <f t="shared" si="0"/>
        <v>-136.68</v>
      </c>
    </row>
    <row r="43" spans="1:9" x14ac:dyDescent="0.3">
      <c r="A43" s="148" t="s">
        <v>292</v>
      </c>
      <c r="B43" s="148" t="s">
        <v>293</v>
      </c>
      <c r="C43" s="149">
        <v>136.68</v>
      </c>
      <c r="D43" t="s">
        <v>904</v>
      </c>
      <c r="E43" t="s">
        <v>676</v>
      </c>
      <c r="H43">
        <f>VLOOKUP(A43,расчет!$A$4:$BE$257,57,0)</f>
        <v>0</v>
      </c>
      <c r="I43" s="147">
        <f t="shared" si="0"/>
        <v>-136.68</v>
      </c>
    </row>
    <row r="44" spans="1:9" x14ac:dyDescent="0.3">
      <c r="A44" s="148" t="s">
        <v>294</v>
      </c>
      <c r="B44" s="148" t="s">
        <v>295</v>
      </c>
      <c r="C44" s="149">
        <v>136.68</v>
      </c>
      <c r="D44" t="s">
        <v>904</v>
      </c>
      <c r="E44" t="s">
        <v>677</v>
      </c>
      <c r="H44">
        <f>VLOOKUP(A44,расчет!$A$4:$BE$257,57,0)</f>
        <v>0</v>
      </c>
      <c r="I44" s="147">
        <f t="shared" si="0"/>
        <v>-136.68</v>
      </c>
    </row>
    <row r="45" spans="1:9" x14ac:dyDescent="0.3">
      <c r="A45" s="148" t="s">
        <v>296</v>
      </c>
      <c r="B45" s="148" t="s">
        <v>297</v>
      </c>
      <c r="C45" s="149">
        <v>136.68</v>
      </c>
      <c r="D45" t="s">
        <v>904</v>
      </c>
      <c r="E45" t="s">
        <v>678</v>
      </c>
      <c r="H45">
        <f>VLOOKUP(A45,расчет!$A$4:$BE$257,57,0)</f>
        <v>0</v>
      </c>
      <c r="I45" s="147">
        <f t="shared" si="0"/>
        <v>-136.68</v>
      </c>
    </row>
    <row r="46" spans="1:9" x14ac:dyDescent="0.3">
      <c r="A46" s="148" t="s">
        <v>298</v>
      </c>
      <c r="B46" s="148" t="s">
        <v>299</v>
      </c>
      <c r="C46" s="149">
        <v>136.68</v>
      </c>
      <c r="D46" t="s">
        <v>904</v>
      </c>
      <c r="E46" t="s">
        <v>679</v>
      </c>
      <c r="H46">
        <f>VLOOKUP(A46,расчет!$A$4:$BE$257,57,0)</f>
        <v>0</v>
      </c>
      <c r="I46" s="147">
        <f t="shared" si="0"/>
        <v>-136.68</v>
      </c>
    </row>
    <row r="47" spans="1:9" x14ac:dyDescent="0.3">
      <c r="A47" s="148" t="s">
        <v>300</v>
      </c>
      <c r="B47" s="148" t="s">
        <v>301</v>
      </c>
      <c r="C47" s="149">
        <v>136.68</v>
      </c>
      <c r="D47" t="s">
        <v>904</v>
      </c>
      <c r="E47" t="s">
        <v>680</v>
      </c>
      <c r="H47">
        <f>VLOOKUP(A47,расчет!$A$4:$BE$257,57,0)</f>
        <v>0</v>
      </c>
      <c r="I47" s="147">
        <f t="shared" si="0"/>
        <v>-136.68</v>
      </c>
    </row>
    <row r="48" spans="1:9" x14ac:dyDescent="0.3">
      <c r="A48" s="148" t="s">
        <v>302</v>
      </c>
      <c r="B48" s="148" t="s">
        <v>303</v>
      </c>
      <c r="C48" s="149">
        <v>136.68</v>
      </c>
      <c r="D48" t="s">
        <v>904</v>
      </c>
      <c r="E48" t="s">
        <v>681</v>
      </c>
      <c r="H48">
        <f>VLOOKUP(A48,расчет!$A$4:$BE$257,57,0)</f>
        <v>0</v>
      </c>
      <c r="I48" s="147">
        <f t="shared" si="0"/>
        <v>-136.68</v>
      </c>
    </row>
    <row r="49" spans="1:9" x14ac:dyDescent="0.3">
      <c r="A49" s="148" t="s">
        <v>304</v>
      </c>
      <c r="B49" s="148" t="s">
        <v>305</v>
      </c>
      <c r="C49" s="149">
        <v>136.68</v>
      </c>
      <c r="D49" t="s">
        <v>904</v>
      </c>
      <c r="E49" t="s">
        <v>682</v>
      </c>
      <c r="H49">
        <f>VLOOKUP(A49,расчет!$A$4:$BE$257,57,0)</f>
        <v>0</v>
      </c>
      <c r="I49" s="147">
        <f t="shared" si="0"/>
        <v>-136.68</v>
      </c>
    </row>
    <row r="50" spans="1:9" x14ac:dyDescent="0.3">
      <c r="A50" s="148" t="s">
        <v>306</v>
      </c>
      <c r="B50" s="148" t="s">
        <v>307</v>
      </c>
      <c r="C50" s="149">
        <v>136.68</v>
      </c>
      <c r="D50" t="s">
        <v>904</v>
      </c>
      <c r="E50" t="s">
        <v>683</v>
      </c>
      <c r="H50">
        <f>VLOOKUP(A50,расчет!$A$4:$BE$257,57,0)</f>
        <v>0</v>
      </c>
      <c r="I50" s="147">
        <f t="shared" si="0"/>
        <v>-136.68</v>
      </c>
    </row>
    <row r="51" spans="1:9" x14ac:dyDescent="0.3">
      <c r="A51" s="148" t="s">
        <v>308</v>
      </c>
      <c r="B51" s="148" t="s">
        <v>309</v>
      </c>
      <c r="C51" s="149">
        <v>136.68</v>
      </c>
      <c r="D51" t="s">
        <v>904</v>
      </c>
      <c r="E51" t="s">
        <v>684</v>
      </c>
      <c r="H51">
        <f>VLOOKUP(A51,расчет!$A$4:$BE$257,57,0)</f>
        <v>0</v>
      </c>
      <c r="I51" s="147">
        <f t="shared" si="0"/>
        <v>-136.68</v>
      </c>
    </row>
    <row r="52" spans="1:9" x14ac:dyDescent="0.3">
      <c r="A52" s="148" t="s">
        <v>310</v>
      </c>
      <c r="B52" s="148" t="s">
        <v>311</v>
      </c>
      <c r="C52" s="149">
        <v>136.68</v>
      </c>
      <c r="D52" t="s">
        <v>904</v>
      </c>
      <c r="E52" t="s">
        <v>685</v>
      </c>
      <c r="H52">
        <f>VLOOKUP(A52,расчет!$A$4:$BE$257,57,0)</f>
        <v>0</v>
      </c>
      <c r="I52" s="147">
        <f t="shared" si="0"/>
        <v>-136.68</v>
      </c>
    </row>
    <row r="53" spans="1:9" x14ac:dyDescent="0.3">
      <c r="A53" s="148" t="s">
        <v>312</v>
      </c>
      <c r="B53" s="148" t="s">
        <v>313</v>
      </c>
      <c r="C53" s="149">
        <v>136.68</v>
      </c>
      <c r="D53" t="s">
        <v>904</v>
      </c>
      <c r="E53" t="s">
        <v>686</v>
      </c>
      <c r="H53">
        <f>VLOOKUP(A53,расчет!$A$4:$BE$257,57,0)</f>
        <v>0</v>
      </c>
      <c r="I53" s="147">
        <f t="shared" si="0"/>
        <v>-136.68</v>
      </c>
    </row>
    <row r="54" spans="1:9" x14ac:dyDescent="0.3">
      <c r="A54" s="148" t="s">
        <v>314</v>
      </c>
      <c r="B54" s="148" t="s">
        <v>315</v>
      </c>
      <c r="C54" s="149">
        <v>136.68</v>
      </c>
      <c r="D54" t="s">
        <v>904</v>
      </c>
      <c r="E54" t="s">
        <v>687</v>
      </c>
      <c r="H54">
        <f>VLOOKUP(A54,расчет!$A$4:$BE$257,57,0)</f>
        <v>0</v>
      </c>
      <c r="I54" s="147">
        <f t="shared" si="0"/>
        <v>-136.68</v>
      </c>
    </row>
    <row r="55" spans="1:9" x14ac:dyDescent="0.3">
      <c r="A55" s="148" t="s">
        <v>316</v>
      </c>
      <c r="B55" s="148" t="s">
        <v>317</v>
      </c>
      <c r="C55" s="149">
        <v>136.68</v>
      </c>
      <c r="D55" t="s">
        <v>904</v>
      </c>
      <c r="E55" t="s">
        <v>688</v>
      </c>
      <c r="H55">
        <f>VLOOKUP(A55,расчет!$A$4:$BE$257,57,0)</f>
        <v>0</v>
      </c>
      <c r="I55" s="147">
        <f t="shared" si="0"/>
        <v>-136.68</v>
      </c>
    </row>
    <row r="56" spans="1:9" x14ac:dyDescent="0.3">
      <c r="A56" s="148" t="s">
        <v>318</v>
      </c>
      <c r="B56" s="148" t="s">
        <v>319</v>
      </c>
      <c r="C56" s="149">
        <v>136.68</v>
      </c>
      <c r="D56" t="s">
        <v>904</v>
      </c>
      <c r="E56" t="s">
        <v>689</v>
      </c>
      <c r="H56">
        <f>VLOOKUP(A56,расчет!$A$4:$BE$257,57,0)</f>
        <v>0</v>
      </c>
      <c r="I56" s="147">
        <f t="shared" si="0"/>
        <v>-136.68</v>
      </c>
    </row>
    <row r="57" spans="1:9" x14ac:dyDescent="0.3">
      <c r="A57" s="148" t="s">
        <v>320</v>
      </c>
      <c r="B57" s="148" t="s">
        <v>321</v>
      </c>
      <c r="C57" s="149">
        <v>136.68</v>
      </c>
      <c r="D57" t="s">
        <v>904</v>
      </c>
      <c r="E57" t="s">
        <v>690</v>
      </c>
      <c r="H57">
        <f>VLOOKUP(A57,расчет!$A$4:$BE$257,57,0)</f>
        <v>0</v>
      </c>
      <c r="I57" s="147">
        <f t="shared" si="0"/>
        <v>-136.68</v>
      </c>
    </row>
    <row r="58" spans="1:9" x14ac:dyDescent="0.3">
      <c r="A58" s="148" t="s">
        <v>322</v>
      </c>
      <c r="B58" s="148" t="s">
        <v>323</v>
      </c>
      <c r="C58" s="149">
        <v>136.68</v>
      </c>
      <c r="D58" t="s">
        <v>904</v>
      </c>
      <c r="E58" t="s">
        <v>691</v>
      </c>
      <c r="H58">
        <f>VLOOKUP(A58,расчет!$A$4:$BE$257,57,0)</f>
        <v>0</v>
      </c>
      <c r="I58" s="147">
        <f t="shared" si="0"/>
        <v>-136.68</v>
      </c>
    </row>
    <row r="59" spans="1:9" x14ac:dyDescent="0.3">
      <c r="A59" s="148" t="s">
        <v>324</v>
      </c>
      <c r="B59" s="148" t="s">
        <v>325</v>
      </c>
      <c r="C59" s="149">
        <v>136.68</v>
      </c>
      <c r="D59" t="s">
        <v>904</v>
      </c>
      <c r="E59" t="s">
        <v>692</v>
      </c>
      <c r="H59">
        <f>VLOOKUP(A59,расчет!$A$4:$BE$257,57,0)</f>
        <v>0</v>
      </c>
      <c r="I59" s="147">
        <f t="shared" si="0"/>
        <v>-136.68</v>
      </c>
    </row>
    <row r="60" spans="1:9" x14ac:dyDescent="0.3">
      <c r="A60" s="148" t="s">
        <v>326</v>
      </c>
      <c r="B60" s="148" t="s">
        <v>327</v>
      </c>
      <c r="C60" s="149">
        <v>136.68</v>
      </c>
      <c r="D60" t="s">
        <v>904</v>
      </c>
      <c r="E60" t="s">
        <v>693</v>
      </c>
      <c r="H60">
        <f>VLOOKUP(A60,расчет!$A$4:$BE$257,57,0)</f>
        <v>0</v>
      </c>
      <c r="I60" s="147">
        <f t="shared" si="0"/>
        <v>-136.68</v>
      </c>
    </row>
    <row r="61" spans="1:9" x14ac:dyDescent="0.3">
      <c r="A61" s="148" t="s">
        <v>328</v>
      </c>
      <c r="B61" s="148" t="s">
        <v>329</v>
      </c>
      <c r="C61" s="149">
        <v>136.68</v>
      </c>
      <c r="D61" t="s">
        <v>904</v>
      </c>
      <c r="E61" t="s">
        <v>694</v>
      </c>
      <c r="H61">
        <f>VLOOKUP(A61,расчет!$A$4:$BE$257,57,0)</f>
        <v>0</v>
      </c>
      <c r="I61" s="147">
        <f t="shared" si="0"/>
        <v>-136.68</v>
      </c>
    </row>
    <row r="62" spans="1:9" x14ac:dyDescent="0.3">
      <c r="A62" s="148" t="s">
        <v>330</v>
      </c>
      <c r="B62" s="148" t="s">
        <v>331</v>
      </c>
      <c r="C62" s="149">
        <v>136.68</v>
      </c>
      <c r="D62" t="s">
        <v>904</v>
      </c>
      <c r="E62" t="s">
        <v>695</v>
      </c>
      <c r="H62">
        <f>VLOOKUP(A62,расчет!$A$4:$BE$257,57,0)</f>
        <v>0</v>
      </c>
      <c r="I62" s="147">
        <f t="shared" si="0"/>
        <v>-136.68</v>
      </c>
    </row>
    <row r="63" spans="1:9" x14ac:dyDescent="0.3">
      <c r="A63" s="148" t="s">
        <v>332</v>
      </c>
      <c r="B63" s="148" t="s">
        <v>333</v>
      </c>
      <c r="C63" s="149">
        <v>136.68</v>
      </c>
      <c r="D63" t="s">
        <v>904</v>
      </c>
      <c r="E63" t="s">
        <v>696</v>
      </c>
      <c r="H63">
        <f>VLOOKUP(A63,расчет!$A$4:$BE$257,57,0)</f>
        <v>0</v>
      </c>
      <c r="I63" s="147">
        <f t="shared" si="0"/>
        <v>-136.68</v>
      </c>
    </row>
    <row r="64" spans="1:9" x14ac:dyDescent="0.3">
      <c r="A64" s="148" t="s">
        <v>334</v>
      </c>
      <c r="B64" s="148" t="s">
        <v>335</v>
      </c>
      <c r="C64" s="149">
        <v>136.68</v>
      </c>
      <c r="D64" t="s">
        <v>904</v>
      </c>
      <c r="E64" t="s">
        <v>697</v>
      </c>
      <c r="H64">
        <f>VLOOKUP(A64,расчет!$A$4:$BE$257,57,0)</f>
        <v>0</v>
      </c>
      <c r="I64" s="147">
        <f t="shared" si="0"/>
        <v>-136.68</v>
      </c>
    </row>
    <row r="65" spans="1:9" x14ac:dyDescent="0.3">
      <c r="A65" s="148" t="s">
        <v>336</v>
      </c>
      <c r="B65" s="148" t="s">
        <v>337</v>
      </c>
      <c r="C65" s="149">
        <v>136.68</v>
      </c>
      <c r="D65" t="s">
        <v>904</v>
      </c>
      <c r="E65" t="s">
        <v>698</v>
      </c>
      <c r="H65">
        <f>VLOOKUP(A65,расчет!$A$4:$BE$257,57,0)</f>
        <v>0</v>
      </c>
      <c r="I65" s="147">
        <f t="shared" si="0"/>
        <v>-136.68</v>
      </c>
    </row>
    <row r="66" spans="1:9" x14ac:dyDescent="0.3">
      <c r="A66" s="148" t="s">
        <v>338</v>
      </c>
      <c r="B66" s="148" t="s">
        <v>339</v>
      </c>
      <c r="C66" s="149">
        <v>136.68</v>
      </c>
      <c r="D66" t="s">
        <v>904</v>
      </c>
      <c r="E66" t="s">
        <v>699</v>
      </c>
      <c r="H66">
        <f>VLOOKUP(A66,расчет!$A$4:$BE$257,57,0)</f>
        <v>0</v>
      </c>
      <c r="I66" s="147">
        <f t="shared" ref="I66:I129" si="1">H66-C66</f>
        <v>-136.68</v>
      </c>
    </row>
    <row r="67" spans="1:9" x14ac:dyDescent="0.3">
      <c r="A67" s="148" t="s">
        <v>340</v>
      </c>
      <c r="B67" s="148" t="s">
        <v>341</v>
      </c>
      <c r="C67" s="149">
        <v>136.68</v>
      </c>
      <c r="D67" t="s">
        <v>904</v>
      </c>
      <c r="E67" t="s">
        <v>700</v>
      </c>
      <c r="H67">
        <f>VLOOKUP(A67,расчет!$A$4:$BE$257,57,0)</f>
        <v>0</v>
      </c>
      <c r="I67" s="147">
        <f t="shared" si="1"/>
        <v>-136.68</v>
      </c>
    </row>
    <row r="68" spans="1:9" x14ac:dyDescent="0.3">
      <c r="A68" s="148" t="s">
        <v>342</v>
      </c>
      <c r="B68" s="148" t="s">
        <v>343</v>
      </c>
      <c r="C68" s="149">
        <v>136.68</v>
      </c>
      <c r="D68" t="s">
        <v>904</v>
      </c>
      <c r="E68" t="s">
        <v>701</v>
      </c>
      <c r="H68">
        <f>VLOOKUP(A68,расчет!$A$4:$BE$257,57,0)</f>
        <v>0</v>
      </c>
      <c r="I68" s="147">
        <f t="shared" si="1"/>
        <v>-136.68</v>
      </c>
    </row>
    <row r="69" spans="1:9" x14ac:dyDescent="0.3">
      <c r="A69" s="148" t="s">
        <v>344</v>
      </c>
      <c r="B69" s="148" t="s">
        <v>345</v>
      </c>
      <c r="C69" s="149">
        <v>136.68</v>
      </c>
      <c r="D69" t="s">
        <v>904</v>
      </c>
      <c r="E69" t="s">
        <v>702</v>
      </c>
      <c r="H69">
        <f>VLOOKUP(A69,расчет!$A$4:$BE$257,57,0)</f>
        <v>0</v>
      </c>
      <c r="I69" s="147">
        <f t="shared" si="1"/>
        <v>-136.68</v>
      </c>
    </row>
    <row r="70" spans="1:9" x14ac:dyDescent="0.3">
      <c r="A70" s="148" t="s">
        <v>346</v>
      </c>
      <c r="B70" s="148" t="s">
        <v>347</v>
      </c>
      <c r="C70" s="149">
        <v>136.68</v>
      </c>
      <c r="D70" t="s">
        <v>904</v>
      </c>
      <c r="E70" t="s">
        <v>703</v>
      </c>
      <c r="H70">
        <f>VLOOKUP(A70,расчет!$A$4:$BE$257,57,0)</f>
        <v>0</v>
      </c>
      <c r="I70" s="147">
        <f t="shared" si="1"/>
        <v>-136.68</v>
      </c>
    </row>
    <row r="71" spans="1:9" x14ac:dyDescent="0.3">
      <c r="A71" s="148" t="s">
        <v>348</v>
      </c>
      <c r="B71" s="148" t="s">
        <v>349</v>
      </c>
      <c r="C71" s="149">
        <v>136.68</v>
      </c>
      <c r="D71" t="s">
        <v>904</v>
      </c>
      <c r="E71" t="s">
        <v>704</v>
      </c>
      <c r="H71">
        <f>VLOOKUP(A71,расчет!$A$4:$BE$257,57,0)</f>
        <v>0</v>
      </c>
      <c r="I71" s="147">
        <f t="shared" si="1"/>
        <v>-136.68</v>
      </c>
    </row>
    <row r="72" spans="1:9" x14ac:dyDescent="0.3">
      <c r="A72" s="148" t="s">
        <v>350</v>
      </c>
      <c r="B72" s="148" t="s">
        <v>351</v>
      </c>
      <c r="C72" s="149">
        <v>136.68</v>
      </c>
      <c r="D72" t="s">
        <v>904</v>
      </c>
      <c r="E72" t="s">
        <v>705</v>
      </c>
      <c r="H72">
        <f>VLOOKUP(A72,расчет!$A$4:$BE$257,57,0)</f>
        <v>0</v>
      </c>
      <c r="I72" s="147">
        <f t="shared" si="1"/>
        <v>-136.68</v>
      </c>
    </row>
    <row r="73" spans="1:9" x14ac:dyDescent="0.3">
      <c r="A73" s="148" t="s">
        <v>352</v>
      </c>
      <c r="B73" s="148" t="s">
        <v>353</v>
      </c>
      <c r="C73" s="149">
        <v>136.68</v>
      </c>
      <c r="D73" t="s">
        <v>904</v>
      </c>
      <c r="E73" t="s">
        <v>706</v>
      </c>
      <c r="H73">
        <f>VLOOKUP(A73,расчет!$A$4:$BE$257,57,0)</f>
        <v>0</v>
      </c>
      <c r="I73" s="147">
        <f t="shared" si="1"/>
        <v>-136.68</v>
      </c>
    </row>
    <row r="74" spans="1:9" x14ac:dyDescent="0.3">
      <c r="A74" s="148" t="s">
        <v>355</v>
      </c>
      <c r="B74" s="148" t="s">
        <v>354</v>
      </c>
      <c r="C74" s="149">
        <v>136.68</v>
      </c>
      <c r="D74" t="s">
        <v>904</v>
      </c>
      <c r="E74" t="s">
        <v>707</v>
      </c>
      <c r="H74">
        <f>VLOOKUP(A74,расчет!$A$4:$BE$257,57,0)</f>
        <v>0</v>
      </c>
      <c r="I74" s="147">
        <f t="shared" si="1"/>
        <v>-136.68</v>
      </c>
    </row>
    <row r="75" spans="1:9" x14ac:dyDescent="0.3">
      <c r="A75" s="148" t="s">
        <v>357</v>
      </c>
      <c r="B75" s="148" t="s">
        <v>356</v>
      </c>
      <c r="C75" s="149">
        <v>136.68</v>
      </c>
      <c r="D75" t="s">
        <v>904</v>
      </c>
      <c r="E75" t="s">
        <v>708</v>
      </c>
      <c r="H75">
        <f>VLOOKUP(A75,расчет!$A$4:$BE$257,57,0)</f>
        <v>0</v>
      </c>
      <c r="I75" s="147">
        <f t="shared" si="1"/>
        <v>-136.68</v>
      </c>
    </row>
    <row r="76" spans="1:9" x14ac:dyDescent="0.3">
      <c r="A76" s="148" t="s">
        <v>358</v>
      </c>
      <c r="B76" s="148" t="s">
        <v>359</v>
      </c>
      <c r="C76" s="149">
        <v>136.68</v>
      </c>
      <c r="D76" t="s">
        <v>904</v>
      </c>
      <c r="E76" t="s">
        <v>709</v>
      </c>
      <c r="H76">
        <f>VLOOKUP(A76,расчет!$A$4:$BE$257,57,0)</f>
        <v>0</v>
      </c>
      <c r="I76" s="147">
        <f t="shared" si="1"/>
        <v>-136.68</v>
      </c>
    </row>
    <row r="77" spans="1:9" x14ac:dyDescent="0.3">
      <c r="A77" s="148" t="s">
        <v>360</v>
      </c>
      <c r="B77" s="148" t="s">
        <v>361</v>
      </c>
      <c r="C77" s="149">
        <v>136.68</v>
      </c>
      <c r="D77" t="s">
        <v>904</v>
      </c>
      <c r="E77" t="s">
        <v>710</v>
      </c>
      <c r="H77">
        <f>VLOOKUP(A77,расчет!$A$4:$BE$257,57,0)</f>
        <v>0</v>
      </c>
      <c r="I77" s="147">
        <f t="shared" si="1"/>
        <v>-136.68</v>
      </c>
    </row>
    <row r="78" spans="1:9" x14ac:dyDescent="0.3">
      <c r="A78" s="148" t="s">
        <v>362</v>
      </c>
      <c r="B78" s="148" t="s">
        <v>363</v>
      </c>
      <c r="C78" s="149">
        <v>136.68</v>
      </c>
      <c r="D78" t="s">
        <v>904</v>
      </c>
      <c r="E78" t="s">
        <v>711</v>
      </c>
      <c r="H78">
        <f>VLOOKUP(A78,расчет!$A$4:$BE$257,57,0)</f>
        <v>0</v>
      </c>
      <c r="I78" s="147">
        <f t="shared" si="1"/>
        <v>-136.68</v>
      </c>
    </row>
    <row r="79" spans="1:9" x14ac:dyDescent="0.3">
      <c r="A79" s="148" t="s">
        <v>364</v>
      </c>
      <c r="B79" s="148" t="s">
        <v>365</v>
      </c>
      <c r="C79" s="149">
        <v>136.68</v>
      </c>
      <c r="D79" t="s">
        <v>904</v>
      </c>
      <c r="E79" t="s">
        <v>712</v>
      </c>
      <c r="H79">
        <f>VLOOKUP(A79,расчет!$A$4:$BE$257,57,0)</f>
        <v>0</v>
      </c>
      <c r="I79" s="147">
        <f t="shared" si="1"/>
        <v>-136.68</v>
      </c>
    </row>
    <row r="80" spans="1:9" x14ac:dyDescent="0.3">
      <c r="A80" s="148" t="s">
        <v>366</v>
      </c>
      <c r="B80" s="148" t="s">
        <v>367</v>
      </c>
      <c r="C80" s="149">
        <v>136.68</v>
      </c>
      <c r="D80" t="s">
        <v>904</v>
      </c>
      <c r="E80" t="s">
        <v>713</v>
      </c>
      <c r="H80">
        <f>VLOOKUP(A80,расчет!$A$4:$BE$257,57,0)</f>
        <v>0</v>
      </c>
      <c r="I80" s="147">
        <f t="shared" si="1"/>
        <v>-136.68</v>
      </c>
    </row>
    <row r="81" spans="1:9" x14ac:dyDescent="0.3">
      <c r="A81" s="148" t="s">
        <v>368</v>
      </c>
      <c r="B81" s="148" t="s">
        <v>369</v>
      </c>
      <c r="C81" s="149">
        <v>136.68</v>
      </c>
      <c r="D81" t="s">
        <v>904</v>
      </c>
      <c r="E81" t="s">
        <v>714</v>
      </c>
      <c r="H81">
        <f>VLOOKUP(A81,расчет!$A$4:$BE$257,57,0)</f>
        <v>0</v>
      </c>
      <c r="I81" s="147">
        <f t="shared" si="1"/>
        <v>-136.68</v>
      </c>
    </row>
    <row r="82" spans="1:9" x14ac:dyDescent="0.3">
      <c r="A82" s="148" t="s">
        <v>370</v>
      </c>
      <c r="B82" s="148" t="s">
        <v>371</v>
      </c>
      <c r="C82" s="149">
        <v>136.68</v>
      </c>
      <c r="D82" t="s">
        <v>904</v>
      </c>
      <c r="E82" t="s">
        <v>715</v>
      </c>
      <c r="H82">
        <f>VLOOKUP(A82,расчет!$A$4:$BE$257,57,0)</f>
        <v>0</v>
      </c>
      <c r="I82" s="147">
        <f t="shared" si="1"/>
        <v>-136.68</v>
      </c>
    </row>
    <row r="83" spans="1:9" x14ac:dyDescent="0.3">
      <c r="A83" s="148" t="s">
        <v>372</v>
      </c>
      <c r="B83" s="148" t="s">
        <v>373</v>
      </c>
      <c r="C83" s="149">
        <v>136.68</v>
      </c>
      <c r="D83" t="s">
        <v>904</v>
      </c>
      <c r="E83" t="s">
        <v>716</v>
      </c>
      <c r="H83">
        <f>VLOOKUP(A83,расчет!$A$4:$BE$257,57,0)</f>
        <v>0</v>
      </c>
      <c r="I83" s="147">
        <f t="shared" si="1"/>
        <v>-136.68</v>
      </c>
    </row>
    <row r="84" spans="1:9" x14ac:dyDescent="0.3">
      <c r="A84" s="148" t="s">
        <v>374</v>
      </c>
      <c r="B84" s="148" t="s">
        <v>375</v>
      </c>
      <c r="C84" s="149">
        <v>136.68</v>
      </c>
      <c r="D84" t="s">
        <v>904</v>
      </c>
      <c r="E84" t="s">
        <v>717</v>
      </c>
      <c r="H84">
        <f>VLOOKUP(A84,расчет!$A$4:$BE$257,57,0)</f>
        <v>0</v>
      </c>
      <c r="I84" s="147">
        <f t="shared" si="1"/>
        <v>-136.68</v>
      </c>
    </row>
    <row r="85" spans="1:9" x14ac:dyDescent="0.3">
      <c r="A85" s="148" t="s">
        <v>376</v>
      </c>
      <c r="B85" s="148" t="s">
        <v>377</v>
      </c>
      <c r="C85" s="149">
        <v>136.68</v>
      </c>
      <c r="D85" t="s">
        <v>904</v>
      </c>
      <c r="E85" t="s">
        <v>718</v>
      </c>
      <c r="H85">
        <f>VLOOKUP(A85,расчет!$A$4:$BE$257,57,0)</f>
        <v>0</v>
      </c>
      <c r="I85" s="147">
        <f t="shared" si="1"/>
        <v>-136.68</v>
      </c>
    </row>
    <row r="86" spans="1:9" x14ac:dyDescent="0.3">
      <c r="A86" s="148" t="s">
        <v>378</v>
      </c>
      <c r="B86" s="148" t="s">
        <v>379</v>
      </c>
      <c r="C86" s="149">
        <v>136.68</v>
      </c>
      <c r="D86" t="s">
        <v>904</v>
      </c>
      <c r="E86" t="s">
        <v>719</v>
      </c>
      <c r="H86">
        <f>VLOOKUP(A86,расчет!$A$4:$BE$257,57,0)</f>
        <v>0</v>
      </c>
      <c r="I86" s="147">
        <f t="shared" si="1"/>
        <v>-136.68</v>
      </c>
    </row>
    <row r="87" spans="1:9" x14ac:dyDescent="0.3">
      <c r="A87" s="148" t="s">
        <v>380</v>
      </c>
      <c r="B87" s="148" t="s">
        <v>381</v>
      </c>
      <c r="C87" s="149">
        <v>136.68</v>
      </c>
      <c r="D87" t="s">
        <v>904</v>
      </c>
      <c r="E87" t="s">
        <v>720</v>
      </c>
      <c r="H87">
        <f>VLOOKUP(A87,расчет!$A$4:$BE$257,57,0)</f>
        <v>0</v>
      </c>
      <c r="I87" s="147">
        <f t="shared" si="1"/>
        <v>-136.68</v>
      </c>
    </row>
    <row r="88" spans="1:9" x14ac:dyDescent="0.3">
      <c r="A88" s="148" t="s">
        <v>382</v>
      </c>
      <c r="B88" s="148" t="s">
        <v>383</v>
      </c>
      <c r="C88" s="149">
        <v>136.68</v>
      </c>
      <c r="D88" t="s">
        <v>904</v>
      </c>
      <c r="E88" t="s">
        <v>721</v>
      </c>
      <c r="H88">
        <f>VLOOKUP(A88,расчет!$A$4:$BE$257,57,0)</f>
        <v>0</v>
      </c>
      <c r="I88" s="147">
        <f t="shared" si="1"/>
        <v>-136.68</v>
      </c>
    </row>
    <row r="89" spans="1:9" x14ac:dyDescent="0.3">
      <c r="A89" s="148" t="s">
        <v>384</v>
      </c>
      <c r="B89" s="148" t="s">
        <v>385</v>
      </c>
      <c r="C89" s="149">
        <v>136.68</v>
      </c>
      <c r="D89" t="s">
        <v>904</v>
      </c>
      <c r="E89" t="s">
        <v>722</v>
      </c>
      <c r="H89">
        <f>VLOOKUP(A89,расчет!$A$4:$BE$257,57,0)</f>
        <v>0</v>
      </c>
      <c r="I89" s="147">
        <f t="shared" si="1"/>
        <v>-136.68</v>
      </c>
    </row>
    <row r="90" spans="1:9" x14ac:dyDescent="0.3">
      <c r="A90" s="148" t="s">
        <v>386</v>
      </c>
      <c r="B90" s="148" t="s">
        <v>387</v>
      </c>
      <c r="C90" s="149">
        <v>136.68</v>
      </c>
      <c r="D90" t="s">
        <v>904</v>
      </c>
      <c r="E90" t="s">
        <v>723</v>
      </c>
      <c r="H90">
        <f>VLOOKUP(A90,расчет!$A$4:$BE$257,57,0)</f>
        <v>0</v>
      </c>
      <c r="I90" s="147">
        <f t="shared" si="1"/>
        <v>-136.68</v>
      </c>
    </row>
    <row r="91" spans="1:9" x14ac:dyDescent="0.3">
      <c r="A91" s="148" t="s">
        <v>388</v>
      </c>
      <c r="B91" s="148" t="s">
        <v>389</v>
      </c>
      <c r="C91" s="149">
        <v>136.68</v>
      </c>
      <c r="D91" t="s">
        <v>904</v>
      </c>
      <c r="E91" t="s">
        <v>724</v>
      </c>
      <c r="H91">
        <f>VLOOKUP(A91,расчет!$A$4:$BE$257,57,0)</f>
        <v>0</v>
      </c>
      <c r="I91" s="147">
        <f t="shared" si="1"/>
        <v>-136.68</v>
      </c>
    </row>
    <row r="92" spans="1:9" x14ac:dyDescent="0.3">
      <c r="A92" s="148" t="s">
        <v>390</v>
      </c>
      <c r="B92" s="148" t="s">
        <v>391</v>
      </c>
      <c r="C92" s="149">
        <v>136.68</v>
      </c>
      <c r="D92" t="s">
        <v>904</v>
      </c>
      <c r="E92" t="s">
        <v>725</v>
      </c>
      <c r="H92">
        <f>VLOOKUP(A92,расчет!$A$4:$BE$257,57,0)</f>
        <v>0</v>
      </c>
      <c r="I92" s="147">
        <f t="shared" si="1"/>
        <v>-136.68</v>
      </c>
    </row>
    <row r="93" spans="1:9" x14ac:dyDescent="0.3">
      <c r="A93" s="148" t="s">
        <v>392</v>
      </c>
      <c r="B93" s="148" t="s">
        <v>393</v>
      </c>
      <c r="C93" s="149">
        <v>136.68</v>
      </c>
      <c r="D93" t="s">
        <v>904</v>
      </c>
      <c r="E93" t="s">
        <v>726</v>
      </c>
      <c r="H93">
        <f>VLOOKUP(A93,расчет!$A$4:$BE$257,57,0)</f>
        <v>0</v>
      </c>
      <c r="I93" s="147">
        <f t="shared" si="1"/>
        <v>-136.68</v>
      </c>
    </row>
    <row r="94" spans="1:9" x14ac:dyDescent="0.3">
      <c r="A94" s="148" t="s">
        <v>394</v>
      </c>
      <c r="B94" s="148" t="s">
        <v>395</v>
      </c>
      <c r="C94" s="149">
        <v>136.68</v>
      </c>
      <c r="D94" t="s">
        <v>904</v>
      </c>
      <c r="E94" t="s">
        <v>727</v>
      </c>
      <c r="H94">
        <f>VLOOKUP(A94,расчет!$A$4:$BE$257,57,0)</f>
        <v>0</v>
      </c>
      <c r="I94" s="147">
        <f t="shared" si="1"/>
        <v>-136.68</v>
      </c>
    </row>
    <row r="95" spans="1:9" x14ac:dyDescent="0.3">
      <c r="A95" s="148" t="s">
        <v>396</v>
      </c>
      <c r="B95" s="148" t="s">
        <v>397</v>
      </c>
      <c r="C95" s="149">
        <v>136.68</v>
      </c>
      <c r="D95" t="s">
        <v>904</v>
      </c>
      <c r="E95" t="s">
        <v>728</v>
      </c>
      <c r="H95">
        <f>VLOOKUP(A95,расчет!$A$4:$BE$257,57,0)</f>
        <v>0</v>
      </c>
      <c r="I95" s="147">
        <f t="shared" si="1"/>
        <v>-136.68</v>
      </c>
    </row>
    <row r="96" spans="1:9" x14ac:dyDescent="0.3">
      <c r="A96" s="148" t="s">
        <v>398</v>
      </c>
      <c r="B96" s="148" t="s">
        <v>399</v>
      </c>
      <c r="C96" s="149">
        <v>34.94</v>
      </c>
      <c r="D96" t="s">
        <v>904</v>
      </c>
      <c r="E96" t="s">
        <v>729</v>
      </c>
      <c r="H96">
        <f>VLOOKUP(A96,расчет!$A$4:$BE$257,57,0)</f>
        <v>0</v>
      </c>
      <c r="I96" s="147">
        <f t="shared" si="1"/>
        <v>-34.94</v>
      </c>
    </row>
    <row r="97" spans="1:9" x14ac:dyDescent="0.3">
      <c r="A97" s="148" t="s">
        <v>400</v>
      </c>
      <c r="B97" s="148" t="s">
        <v>401</v>
      </c>
      <c r="C97" s="149">
        <v>34.94</v>
      </c>
      <c r="D97" t="s">
        <v>904</v>
      </c>
      <c r="E97" t="s">
        <v>730</v>
      </c>
      <c r="H97">
        <f>VLOOKUP(A97,расчет!$A$4:$BE$257,57,0)</f>
        <v>0</v>
      </c>
      <c r="I97" s="147">
        <f t="shared" si="1"/>
        <v>-34.94</v>
      </c>
    </row>
    <row r="98" spans="1:9" x14ac:dyDescent="0.3">
      <c r="A98" s="148" t="s">
        <v>402</v>
      </c>
      <c r="B98" s="148" t="s">
        <v>403</v>
      </c>
      <c r="C98" s="149">
        <v>34.94</v>
      </c>
      <c r="D98" t="s">
        <v>904</v>
      </c>
      <c r="E98" t="s">
        <v>731</v>
      </c>
      <c r="H98">
        <f>VLOOKUP(A98,расчет!$A$4:$BE$257,57,0)</f>
        <v>0</v>
      </c>
      <c r="I98" s="147">
        <f t="shared" si="1"/>
        <v>-34.94</v>
      </c>
    </row>
    <row r="99" spans="1:9" x14ac:dyDescent="0.3">
      <c r="A99" s="148" t="s">
        <v>404</v>
      </c>
      <c r="B99" s="148" t="s">
        <v>405</v>
      </c>
      <c r="C99" s="149">
        <v>34.94</v>
      </c>
      <c r="D99" t="s">
        <v>904</v>
      </c>
      <c r="E99" t="s">
        <v>732</v>
      </c>
      <c r="H99">
        <f>VLOOKUP(A99,расчет!$A$4:$BE$257,57,0)</f>
        <v>0</v>
      </c>
      <c r="I99" s="147">
        <f t="shared" si="1"/>
        <v>-34.94</v>
      </c>
    </row>
    <row r="100" spans="1:9" x14ac:dyDescent="0.3">
      <c r="A100" s="148" t="s">
        <v>406</v>
      </c>
      <c r="B100" s="148" t="s">
        <v>407</v>
      </c>
      <c r="C100" s="149">
        <v>53.44</v>
      </c>
      <c r="D100" t="s">
        <v>904</v>
      </c>
      <c r="E100" t="s">
        <v>733</v>
      </c>
      <c r="H100">
        <f>VLOOKUP(A100,расчет!$A$4:$BE$257,57,0)</f>
        <v>0</v>
      </c>
      <c r="I100" s="147">
        <f t="shared" si="1"/>
        <v>-53.44</v>
      </c>
    </row>
    <row r="101" spans="1:9" x14ac:dyDescent="0.3">
      <c r="A101" s="148" t="s">
        <v>408</v>
      </c>
      <c r="B101" s="148" t="s">
        <v>409</v>
      </c>
      <c r="C101" s="149">
        <v>28.77</v>
      </c>
      <c r="D101" t="s">
        <v>904</v>
      </c>
      <c r="E101" t="s">
        <v>734</v>
      </c>
      <c r="H101">
        <f>VLOOKUP(A101,расчет!$A$4:$BE$257,57,0)</f>
        <v>0</v>
      </c>
      <c r="I101" s="147">
        <f t="shared" si="1"/>
        <v>-28.77</v>
      </c>
    </row>
    <row r="102" spans="1:9" x14ac:dyDescent="0.3">
      <c r="A102" s="148" t="s">
        <v>410</v>
      </c>
      <c r="B102" s="148" t="s">
        <v>411</v>
      </c>
      <c r="C102" s="149">
        <v>27.75</v>
      </c>
      <c r="D102" t="s">
        <v>904</v>
      </c>
      <c r="E102" t="s">
        <v>735</v>
      </c>
      <c r="H102">
        <f>VLOOKUP(A102,расчет!$A$4:$BE$257,57,0)</f>
        <v>0</v>
      </c>
      <c r="I102" s="147">
        <f t="shared" si="1"/>
        <v>-27.75</v>
      </c>
    </row>
    <row r="103" spans="1:9" x14ac:dyDescent="0.3">
      <c r="A103" s="148" t="s">
        <v>412</v>
      </c>
      <c r="B103" s="148" t="s">
        <v>413</v>
      </c>
      <c r="C103" s="149">
        <v>27.75</v>
      </c>
      <c r="D103" t="s">
        <v>904</v>
      </c>
      <c r="E103" t="s">
        <v>736</v>
      </c>
      <c r="H103">
        <f>VLOOKUP(A103,расчет!$A$4:$BE$257,57,0)</f>
        <v>0</v>
      </c>
      <c r="I103" s="147">
        <f t="shared" si="1"/>
        <v>-27.75</v>
      </c>
    </row>
    <row r="104" spans="1:9" x14ac:dyDescent="0.3">
      <c r="A104" s="148" t="s">
        <v>414</v>
      </c>
      <c r="B104" s="148" t="s">
        <v>415</v>
      </c>
      <c r="C104" s="149">
        <v>26.72</v>
      </c>
      <c r="D104" t="s">
        <v>904</v>
      </c>
      <c r="E104" t="s">
        <v>737</v>
      </c>
      <c r="H104">
        <f>VLOOKUP(A104,расчет!$A$4:$BE$257,57,0)</f>
        <v>0</v>
      </c>
      <c r="I104" s="147">
        <f t="shared" si="1"/>
        <v>-26.72</v>
      </c>
    </row>
    <row r="105" spans="1:9" x14ac:dyDescent="0.3">
      <c r="A105" s="148" t="s">
        <v>416</v>
      </c>
      <c r="B105" s="148" t="s">
        <v>417</v>
      </c>
      <c r="C105" s="149">
        <v>22.61</v>
      </c>
      <c r="D105" t="s">
        <v>904</v>
      </c>
      <c r="E105" t="s">
        <v>738</v>
      </c>
      <c r="H105">
        <f>VLOOKUP(A105,расчет!$A$4:$BE$257,57,0)</f>
        <v>0</v>
      </c>
      <c r="I105" s="147">
        <f t="shared" si="1"/>
        <v>-22.61</v>
      </c>
    </row>
    <row r="106" spans="1:9" x14ac:dyDescent="0.3">
      <c r="A106" s="148" t="s">
        <v>418</v>
      </c>
      <c r="B106" s="148" t="s">
        <v>419</v>
      </c>
      <c r="C106" s="149">
        <v>53.44</v>
      </c>
      <c r="D106" t="s">
        <v>904</v>
      </c>
      <c r="E106" t="s">
        <v>739</v>
      </c>
      <c r="H106">
        <f>VLOOKUP(A106,расчет!$A$4:$BE$257,57,0)</f>
        <v>0</v>
      </c>
      <c r="I106" s="147">
        <f t="shared" si="1"/>
        <v>-53.44</v>
      </c>
    </row>
    <row r="107" spans="1:9" x14ac:dyDescent="0.3">
      <c r="A107" s="148" t="s">
        <v>420</v>
      </c>
      <c r="B107" s="148" t="s">
        <v>421</v>
      </c>
      <c r="C107" s="149">
        <v>26.72</v>
      </c>
      <c r="D107" t="s">
        <v>904</v>
      </c>
      <c r="E107" t="s">
        <v>740</v>
      </c>
      <c r="H107">
        <f>VLOOKUP(A107,расчет!$A$4:$BE$257,57,0)</f>
        <v>0</v>
      </c>
      <c r="I107" s="147">
        <f t="shared" si="1"/>
        <v>-26.72</v>
      </c>
    </row>
    <row r="108" spans="1:9" x14ac:dyDescent="0.3">
      <c r="A108" s="148" t="s">
        <v>422</v>
      </c>
      <c r="B108" s="148" t="s">
        <v>423</v>
      </c>
      <c r="C108" s="149">
        <v>22.61</v>
      </c>
      <c r="D108" t="s">
        <v>904</v>
      </c>
      <c r="E108" t="s">
        <v>741</v>
      </c>
      <c r="H108">
        <f>VLOOKUP(A108,расчет!$A$4:$BE$257,57,0)</f>
        <v>0</v>
      </c>
      <c r="I108" s="147">
        <f t="shared" si="1"/>
        <v>-22.61</v>
      </c>
    </row>
    <row r="109" spans="1:9" x14ac:dyDescent="0.3">
      <c r="A109" s="148" t="s">
        <v>522</v>
      </c>
      <c r="B109" s="148" t="s">
        <v>425</v>
      </c>
      <c r="C109" s="149">
        <v>27.75</v>
      </c>
      <c r="D109" t="s">
        <v>904</v>
      </c>
      <c r="E109" t="s">
        <v>906</v>
      </c>
      <c r="H109">
        <f>VLOOKUP(A109,расчет!$A$4:$BE$257,57,0)</f>
        <v>0</v>
      </c>
      <c r="I109" s="147">
        <f t="shared" si="1"/>
        <v>-27.75</v>
      </c>
    </row>
    <row r="110" spans="1:9" x14ac:dyDescent="0.3">
      <c r="A110" s="148" t="s">
        <v>523</v>
      </c>
      <c r="B110" s="148" t="s">
        <v>427</v>
      </c>
      <c r="C110" s="149">
        <v>48.3</v>
      </c>
      <c r="D110" t="s">
        <v>904</v>
      </c>
      <c r="E110" t="s">
        <v>907</v>
      </c>
      <c r="H110">
        <f>VLOOKUP(A110,расчет!$A$4:$BE$257,57,0)</f>
        <v>0</v>
      </c>
      <c r="I110" s="147">
        <f t="shared" si="1"/>
        <v>-48.3</v>
      </c>
    </row>
    <row r="111" spans="1:9" x14ac:dyDescent="0.3">
      <c r="A111" s="148" t="s">
        <v>428</v>
      </c>
      <c r="B111" s="148" t="s">
        <v>429</v>
      </c>
      <c r="C111" s="149">
        <v>23.64</v>
      </c>
      <c r="D111" t="s">
        <v>904</v>
      </c>
      <c r="E111" t="s">
        <v>744</v>
      </c>
      <c r="H111">
        <f>VLOOKUP(A111,расчет!$A$4:$BE$257,57,0)</f>
        <v>0</v>
      </c>
      <c r="I111" s="147">
        <f t="shared" si="1"/>
        <v>-23.64</v>
      </c>
    </row>
    <row r="112" spans="1:9" x14ac:dyDescent="0.3">
      <c r="A112" s="148" t="s">
        <v>430</v>
      </c>
      <c r="B112" s="148" t="s">
        <v>431</v>
      </c>
      <c r="C112" s="149">
        <v>28.77</v>
      </c>
      <c r="D112" t="s">
        <v>904</v>
      </c>
      <c r="E112" t="s">
        <v>745</v>
      </c>
      <c r="H112">
        <f>VLOOKUP(A112,расчет!$A$4:$BE$257,57,0)</f>
        <v>0</v>
      </c>
      <c r="I112" s="147">
        <f t="shared" si="1"/>
        <v>-28.77</v>
      </c>
    </row>
    <row r="113" spans="1:9" x14ac:dyDescent="0.3">
      <c r="A113" s="148" t="s">
        <v>432</v>
      </c>
      <c r="B113" s="148" t="s">
        <v>433</v>
      </c>
      <c r="C113" s="149">
        <v>28.77</v>
      </c>
      <c r="D113" t="s">
        <v>904</v>
      </c>
      <c r="E113" t="s">
        <v>746</v>
      </c>
      <c r="H113">
        <f>VLOOKUP(A113,расчет!$A$4:$BE$257,57,0)</f>
        <v>0</v>
      </c>
      <c r="I113" s="147">
        <f t="shared" si="1"/>
        <v>-28.77</v>
      </c>
    </row>
    <row r="114" spans="1:9" x14ac:dyDescent="0.3">
      <c r="A114" s="148" t="s">
        <v>434</v>
      </c>
      <c r="B114" s="148" t="s">
        <v>435</v>
      </c>
      <c r="C114" s="149">
        <v>46.24</v>
      </c>
      <c r="D114" t="s">
        <v>904</v>
      </c>
      <c r="E114" t="s">
        <v>747</v>
      </c>
      <c r="H114">
        <f>VLOOKUP(A114,расчет!$A$4:$BE$257,57,0)</f>
        <v>0</v>
      </c>
      <c r="I114" s="147">
        <f t="shared" si="1"/>
        <v>-46.24</v>
      </c>
    </row>
    <row r="115" spans="1:9" x14ac:dyDescent="0.3">
      <c r="A115" s="148" t="s">
        <v>436</v>
      </c>
      <c r="B115" s="148" t="s">
        <v>437</v>
      </c>
      <c r="C115" s="149">
        <v>40.08</v>
      </c>
      <c r="D115" t="s">
        <v>904</v>
      </c>
      <c r="E115" t="s">
        <v>748</v>
      </c>
      <c r="H115">
        <f>VLOOKUP(A115,расчет!$A$4:$BE$257,57,0)</f>
        <v>0</v>
      </c>
      <c r="I115" s="147">
        <f t="shared" si="1"/>
        <v>-40.08</v>
      </c>
    </row>
    <row r="116" spans="1:9" x14ac:dyDescent="0.3">
      <c r="A116" s="148" t="s">
        <v>438</v>
      </c>
      <c r="B116" s="148" t="s">
        <v>439</v>
      </c>
      <c r="C116" s="149">
        <v>37</v>
      </c>
      <c r="D116" t="s">
        <v>904</v>
      </c>
      <c r="E116" t="s">
        <v>749</v>
      </c>
      <c r="H116">
        <f>VLOOKUP(A116,расчет!$A$4:$BE$257,57,0)</f>
        <v>0</v>
      </c>
      <c r="I116" s="147">
        <f t="shared" si="1"/>
        <v>-37</v>
      </c>
    </row>
    <row r="117" spans="1:9" x14ac:dyDescent="0.3">
      <c r="A117" s="148" t="s">
        <v>440</v>
      </c>
      <c r="B117" s="148" t="s">
        <v>441</v>
      </c>
      <c r="C117" s="149">
        <v>25.69</v>
      </c>
      <c r="D117" t="s">
        <v>904</v>
      </c>
      <c r="E117" t="s">
        <v>750</v>
      </c>
      <c r="H117">
        <f>VLOOKUP(A117,расчет!$A$4:$BE$257,57,0)</f>
        <v>0</v>
      </c>
      <c r="I117" s="147">
        <f t="shared" si="1"/>
        <v>-25.69</v>
      </c>
    </row>
    <row r="118" spans="1:9" x14ac:dyDescent="0.3">
      <c r="A118" s="148" t="s">
        <v>442</v>
      </c>
      <c r="B118" s="148" t="s">
        <v>443</v>
      </c>
      <c r="C118" s="149">
        <v>37</v>
      </c>
      <c r="D118" t="s">
        <v>904</v>
      </c>
      <c r="E118" t="s">
        <v>751</v>
      </c>
      <c r="H118">
        <f>VLOOKUP(A118,расчет!$A$4:$BE$257,57,0)</f>
        <v>0</v>
      </c>
      <c r="I118" s="147">
        <f t="shared" si="1"/>
        <v>-37</v>
      </c>
    </row>
    <row r="119" spans="1:9" x14ac:dyDescent="0.3">
      <c r="A119" s="148" t="s">
        <v>444</v>
      </c>
      <c r="B119" s="148" t="s">
        <v>445</v>
      </c>
      <c r="C119" s="149">
        <v>37</v>
      </c>
      <c r="D119" t="s">
        <v>904</v>
      </c>
      <c r="E119" t="s">
        <v>752</v>
      </c>
      <c r="H119">
        <f>VLOOKUP(A119,расчет!$A$4:$BE$257,57,0)</f>
        <v>0</v>
      </c>
      <c r="I119" s="147">
        <f t="shared" si="1"/>
        <v>-37</v>
      </c>
    </row>
    <row r="120" spans="1:9" x14ac:dyDescent="0.3">
      <c r="A120" s="148" t="s">
        <v>446</v>
      </c>
      <c r="B120" s="148" t="s">
        <v>447</v>
      </c>
      <c r="C120" s="149">
        <v>37</v>
      </c>
      <c r="D120" t="s">
        <v>904</v>
      </c>
      <c r="E120" t="s">
        <v>753</v>
      </c>
      <c r="H120">
        <f>VLOOKUP(A120,расчет!$A$4:$BE$257,57,0)</f>
        <v>0</v>
      </c>
      <c r="I120" s="147">
        <f t="shared" si="1"/>
        <v>-37</v>
      </c>
    </row>
    <row r="121" spans="1:9" x14ac:dyDescent="0.3">
      <c r="A121" s="148" t="s">
        <v>449</v>
      </c>
      <c r="B121" s="148" t="s">
        <v>448</v>
      </c>
      <c r="C121" s="149">
        <v>37</v>
      </c>
      <c r="D121" t="s">
        <v>904</v>
      </c>
      <c r="E121" t="s">
        <v>754</v>
      </c>
      <c r="H121">
        <f>VLOOKUP(A121,расчет!$A$4:$BE$257,57,0)</f>
        <v>0</v>
      </c>
      <c r="I121" s="147">
        <f t="shared" si="1"/>
        <v>-37</v>
      </c>
    </row>
    <row r="122" spans="1:9" x14ac:dyDescent="0.3">
      <c r="A122" s="148" t="s">
        <v>450</v>
      </c>
      <c r="B122" s="148" t="s">
        <v>451</v>
      </c>
      <c r="C122" s="149">
        <v>78.099999999999994</v>
      </c>
      <c r="D122" t="s">
        <v>904</v>
      </c>
      <c r="E122" t="s">
        <v>755</v>
      </c>
      <c r="H122">
        <f>VLOOKUP(A122,расчет!$A$4:$BE$257,57,0)</f>
        <v>0</v>
      </c>
      <c r="I122" s="147">
        <f t="shared" si="1"/>
        <v>-78.099999999999994</v>
      </c>
    </row>
    <row r="123" spans="1:9" x14ac:dyDescent="0.3">
      <c r="A123" s="148" t="s">
        <v>452</v>
      </c>
      <c r="B123" s="148" t="s">
        <v>453</v>
      </c>
      <c r="C123" s="149">
        <v>61.66</v>
      </c>
      <c r="D123" t="s">
        <v>904</v>
      </c>
      <c r="E123" t="s">
        <v>756</v>
      </c>
      <c r="H123">
        <f>VLOOKUP(A123,расчет!$A$4:$BE$257,57,0)</f>
        <v>0</v>
      </c>
      <c r="I123" s="147">
        <f t="shared" si="1"/>
        <v>-61.66</v>
      </c>
    </row>
    <row r="124" spans="1:9" x14ac:dyDescent="0.3">
      <c r="A124" s="148" t="s">
        <v>454</v>
      </c>
      <c r="B124" s="148" t="s">
        <v>455</v>
      </c>
      <c r="C124" s="149">
        <v>61.66</v>
      </c>
      <c r="D124" t="s">
        <v>904</v>
      </c>
      <c r="E124" t="s">
        <v>757</v>
      </c>
      <c r="H124">
        <f>VLOOKUP(A124,расчет!$A$4:$BE$257,57,0)</f>
        <v>0</v>
      </c>
      <c r="I124" s="147">
        <f t="shared" si="1"/>
        <v>-61.66</v>
      </c>
    </row>
    <row r="125" spans="1:9" x14ac:dyDescent="0.3">
      <c r="A125" s="148" t="s">
        <v>456</v>
      </c>
      <c r="B125" s="148" t="s">
        <v>457</v>
      </c>
      <c r="C125" s="149">
        <v>60.63</v>
      </c>
      <c r="D125" t="s">
        <v>904</v>
      </c>
      <c r="E125" t="s">
        <v>758</v>
      </c>
      <c r="H125">
        <f>VLOOKUP(A125,расчет!$A$4:$BE$257,57,0)</f>
        <v>0</v>
      </c>
      <c r="I125" s="147">
        <f t="shared" si="1"/>
        <v>-60.63</v>
      </c>
    </row>
    <row r="126" spans="1:9" x14ac:dyDescent="0.3">
      <c r="A126" s="148" t="s">
        <v>458</v>
      </c>
      <c r="B126" s="148" t="s">
        <v>459</v>
      </c>
      <c r="C126" s="149">
        <v>60.63</v>
      </c>
      <c r="D126" t="s">
        <v>904</v>
      </c>
      <c r="E126" t="s">
        <v>759</v>
      </c>
      <c r="H126">
        <f>VLOOKUP(A126,расчет!$A$4:$BE$257,57,0)</f>
        <v>0</v>
      </c>
      <c r="I126" s="147">
        <f t="shared" si="1"/>
        <v>-60.63</v>
      </c>
    </row>
    <row r="127" spans="1:9" x14ac:dyDescent="0.3">
      <c r="A127" s="148" t="s">
        <v>460</v>
      </c>
      <c r="B127" s="148" t="s">
        <v>461</v>
      </c>
      <c r="C127" s="149">
        <v>45.22</v>
      </c>
      <c r="D127" t="s">
        <v>904</v>
      </c>
      <c r="E127" t="s">
        <v>760</v>
      </c>
      <c r="H127">
        <f>VLOOKUP(A127,расчет!$A$4:$BE$257,57,0)</f>
        <v>0</v>
      </c>
      <c r="I127" s="147">
        <f t="shared" si="1"/>
        <v>-45.22</v>
      </c>
    </row>
    <row r="128" spans="1:9" x14ac:dyDescent="0.3">
      <c r="A128" s="148" t="s">
        <v>462</v>
      </c>
      <c r="B128" s="148" t="s">
        <v>463</v>
      </c>
      <c r="C128" s="149">
        <v>25.69</v>
      </c>
      <c r="D128" t="s">
        <v>904</v>
      </c>
      <c r="E128" t="s">
        <v>761</v>
      </c>
      <c r="H128">
        <f>VLOOKUP(A128,расчет!$A$4:$BE$257,57,0)</f>
        <v>0</v>
      </c>
      <c r="I128" s="147">
        <f t="shared" si="1"/>
        <v>-25.69</v>
      </c>
    </row>
    <row r="129" spans="1:9" x14ac:dyDescent="0.3">
      <c r="A129" s="148" t="s">
        <v>464</v>
      </c>
      <c r="B129" s="148" t="s">
        <v>465</v>
      </c>
      <c r="C129" s="149">
        <v>39.049999999999997</v>
      </c>
      <c r="D129" t="s">
        <v>904</v>
      </c>
      <c r="E129" t="s">
        <v>762</v>
      </c>
      <c r="H129">
        <f>VLOOKUP(A129,расчет!$A$4:$BE$257,57,0)</f>
        <v>0</v>
      </c>
      <c r="I129" s="147">
        <f t="shared" si="1"/>
        <v>-39.049999999999997</v>
      </c>
    </row>
    <row r="130" spans="1:9" x14ac:dyDescent="0.3">
      <c r="A130" s="148" t="s">
        <v>466</v>
      </c>
      <c r="B130" s="148" t="s">
        <v>467</v>
      </c>
      <c r="C130" s="149">
        <v>38.020000000000003</v>
      </c>
      <c r="D130" t="s">
        <v>904</v>
      </c>
      <c r="E130" t="s">
        <v>763</v>
      </c>
      <c r="H130">
        <f>VLOOKUP(A130,расчет!$A$4:$BE$257,57,0)</f>
        <v>0</v>
      </c>
      <c r="I130" s="147">
        <f t="shared" ref="I130:I193" si="2">H130-C130</f>
        <v>-38.020000000000003</v>
      </c>
    </row>
    <row r="131" spans="1:9" x14ac:dyDescent="0.3">
      <c r="A131" s="148" t="s">
        <v>468</v>
      </c>
      <c r="B131" s="148" t="s">
        <v>469</v>
      </c>
      <c r="C131" s="149">
        <v>35.97</v>
      </c>
      <c r="D131" t="s">
        <v>904</v>
      </c>
      <c r="E131" t="s">
        <v>764</v>
      </c>
      <c r="H131">
        <f>VLOOKUP(A131,расчет!$A$4:$BE$257,57,0)</f>
        <v>0</v>
      </c>
      <c r="I131" s="147">
        <f t="shared" si="2"/>
        <v>-35.97</v>
      </c>
    </row>
    <row r="132" spans="1:9" x14ac:dyDescent="0.3">
      <c r="A132" s="148" t="s">
        <v>470</v>
      </c>
      <c r="B132" s="148" t="s">
        <v>471</v>
      </c>
      <c r="C132" s="149">
        <v>34.94</v>
      </c>
      <c r="D132" t="s">
        <v>904</v>
      </c>
      <c r="E132" t="s">
        <v>765</v>
      </c>
      <c r="H132">
        <f>VLOOKUP(A132,расчет!$A$4:$BE$257,57,0)</f>
        <v>0</v>
      </c>
      <c r="I132" s="147">
        <f t="shared" si="2"/>
        <v>-34.94</v>
      </c>
    </row>
    <row r="133" spans="1:9" x14ac:dyDescent="0.3">
      <c r="A133" s="148" t="s">
        <v>472</v>
      </c>
      <c r="B133" s="148" t="s">
        <v>473</v>
      </c>
      <c r="C133" s="149">
        <v>29.8</v>
      </c>
      <c r="D133" t="s">
        <v>904</v>
      </c>
      <c r="E133" t="s">
        <v>766</v>
      </c>
      <c r="H133">
        <f>VLOOKUP(A133,расчет!$A$4:$BE$257,57,0)</f>
        <v>0</v>
      </c>
      <c r="I133" s="147">
        <f t="shared" si="2"/>
        <v>-29.8</v>
      </c>
    </row>
    <row r="134" spans="1:9" x14ac:dyDescent="0.3">
      <c r="A134" s="148" t="s">
        <v>474</v>
      </c>
      <c r="B134" s="148" t="s">
        <v>475</v>
      </c>
      <c r="C134" s="149">
        <v>35.97</v>
      </c>
      <c r="D134" t="s">
        <v>904</v>
      </c>
      <c r="E134" t="s">
        <v>767</v>
      </c>
      <c r="H134">
        <f>VLOOKUP(A134,расчет!$A$4:$BE$257,57,0)</f>
        <v>0</v>
      </c>
      <c r="I134" s="147">
        <f t="shared" si="2"/>
        <v>-35.97</v>
      </c>
    </row>
    <row r="135" spans="1:9" x14ac:dyDescent="0.3">
      <c r="A135" s="148" t="s">
        <v>476</v>
      </c>
      <c r="B135" s="148" t="s">
        <v>477</v>
      </c>
      <c r="C135" s="149">
        <v>38.020000000000003</v>
      </c>
      <c r="D135" t="s">
        <v>904</v>
      </c>
      <c r="E135" t="s">
        <v>768</v>
      </c>
      <c r="H135">
        <f>VLOOKUP(A135,расчет!$A$4:$BE$257,57,0)</f>
        <v>0</v>
      </c>
      <c r="I135" s="147">
        <f t="shared" si="2"/>
        <v>-38.020000000000003</v>
      </c>
    </row>
    <row r="136" spans="1:9" x14ac:dyDescent="0.3">
      <c r="A136" s="148" t="s">
        <v>478</v>
      </c>
      <c r="B136" s="148" t="s">
        <v>479</v>
      </c>
      <c r="C136" s="149">
        <v>40.08</v>
      </c>
      <c r="D136" t="s">
        <v>904</v>
      </c>
      <c r="E136" t="s">
        <v>769</v>
      </c>
      <c r="H136">
        <f>VLOOKUP(A136,расчет!$A$4:$BE$257,57,0)</f>
        <v>0</v>
      </c>
      <c r="I136" s="147">
        <f t="shared" si="2"/>
        <v>-40.08</v>
      </c>
    </row>
    <row r="137" spans="1:9" x14ac:dyDescent="0.3">
      <c r="A137" s="148" t="s">
        <v>480</v>
      </c>
      <c r="B137" s="148" t="s">
        <v>481</v>
      </c>
      <c r="C137" s="149">
        <v>50.36</v>
      </c>
      <c r="D137" t="s">
        <v>904</v>
      </c>
      <c r="E137" t="s">
        <v>770</v>
      </c>
      <c r="H137">
        <f>VLOOKUP(A137,расчет!$A$4:$BE$257,57,0)</f>
        <v>0</v>
      </c>
      <c r="I137" s="147">
        <f t="shared" si="2"/>
        <v>-50.36</v>
      </c>
    </row>
    <row r="138" spans="1:9" x14ac:dyDescent="0.3">
      <c r="A138" s="148" t="s">
        <v>482</v>
      </c>
      <c r="B138" s="148" t="s">
        <v>483</v>
      </c>
      <c r="C138" s="149">
        <v>21.58</v>
      </c>
      <c r="D138" t="s">
        <v>904</v>
      </c>
      <c r="E138" t="s">
        <v>771</v>
      </c>
      <c r="H138">
        <f>VLOOKUP(A138,расчет!$A$4:$BE$257,57,0)</f>
        <v>0</v>
      </c>
      <c r="I138" s="147">
        <f t="shared" si="2"/>
        <v>-21.58</v>
      </c>
    </row>
    <row r="139" spans="1:9" x14ac:dyDescent="0.3">
      <c r="A139" s="148" t="s">
        <v>484</v>
      </c>
      <c r="B139" s="148" t="s">
        <v>485</v>
      </c>
      <c r="C139" s="149">
        <v>25.69</v>
      </c>
      <c r="D139" t="s">
        <v>904</v>
      </c>
      <c r="E139" t="s">
        <v>772</v>
      </c>
      <c r="H139">
        <f>VLOOKUP(A139,расчет!$A$4:$BE$257,57,0)</f>
        <v>0</v>
      </c>
      <c r="I139" s="147">
        <f t="shared" si="2"/>
        <v>-25.69</v>
      </c>
    </row>
    <row r="140" spans="1:9" x14ac:dyDescent="0.3">
      <c r="A140" s="148" t="s">
        <v>486</v>
      </c>
      <c r="B140" s="148" t="s">
        <v>487</v>
      </c>
      <c r="C140" s="149">
        <v>37</v>
      </c>
      <c r="D140" t="s">
        <v>904</v>
      </c>
      <c r="E140" t="s">
        <v>773</v>
      </c>
      <c r="H140">
        <f>VLOOKUP(A140,расчет!$A$4:$BE$257,57,0)</f>
        <v>0</v>
      </c>
      <c r="I140" s="147">
        <f t="shared" si="2"/>
        <v>-37</v>
      </c>
    </row>
    <row r="141" spans="1:9" x14ac:dyDescent="0.3">
      <c r="A141" s="148" t="s">
        <v>488</v>
      </c>
      <c r="B141" s="148" t="s">
        <v>489</v>
      </c>
      <c r="C141" s="149">
        <v>41.11</v>
      </c>
      <c r="D141" t="s">
        <v>904</v>
      </c>
      <c r="E141" t="s">
        <v>774</v>
      </c>
      <c r="H141">
        <f>VLOOKUP(A141,расчет!$A$4:$BE$257,57,0)</f>
        <v>0</v>
      </c>
      <c r="I141" s="147">
        <f t="shared" si="2"/>
        <v>-41.11</v>
      </c>
    </row>
    <row r="142" spans="1:9" x14ac:dyDescent="0.3">
      <c r="A142" s="148" t="s">
        <v>490</v>
      </c>
      <c r="B142" s="148" t="s">
        <v>491</v>
      </c>
      <c r="C142" s="149">
        <v>43.16</v>
      </c>
      <c r="D142" t="s">
        <v>904</v>
      </c>
      <c r="E142" t="s">
        <v>775</v>
      </c>
      <c r="H142">
        <f>VLOOKUP(A142,расчет!$A$4:$BE$257,57,0)</f>
        <v>0</v>
      </c>
      <c r="I142" s="147">
        <f t="shared" si="2"/>
        <v>-43.16</v>
      </c>
    </row>
    <row r="143" spans="1:9" x14ac:dyDescent="0.3">
      <c r="A143" s="148" t="s">
        <v>492</v>
      </c>
      <c r="B143" s="148" t="s">
        <v>493</v>
      </c>
      <c r="C143" s="149">
        <v>41.11</v>
      </c>
      <c r="D143" t="s">
        <v>904</v>
      </c>
      <c r="E143" t="s">
        <v>776</v>
      </c>
      <c r="H143">
        <f>VLOOKUP(A143,расчет!$A$4:$BE$257,57,0)</f>
        <v>0</v>
      </c>
      <c r="I143" s="147">
        <f t="shared" si="2"/>
        <v>-41.11</v>
      </c>
    </row>
    <row r="144" spans="1:9" x14ac:dyDescent="0.3">
      <c r="A144" s="148" t="s">
        <v>494</v>
      </c>
      <c r="B144" s="148" t="s">
        <v>495</v>
      </c>
      <c r="C144" s="149">
        <v>31.86</v>
      </c>
      <c r="D144" t="s">
        <v>904</v>
      </c>
      <c r="E144" t="s">
        <v>777</v>
      </c>
      <c r="H144">
        <f>VLOOKUP(A144,расчет!$A$4:$BE$257,57,0)</f>
        <v>0</v>
      </c>
      <c r="I144" s="147">
        <f t="shared" si="2"/>
        <v>-31.86</v>
      </c>
    </row>
    <row r="145" spans="1:9" x14ac:dyDescent="0.3">
      <c r="A145" s="148" t="s">
        <v>496</v>
      </c>
      <c r="B145" s="148" t="s">
        <v>497</v>
      </c>
      <c r="C145" s="149">
        <v>26.72</v>
      </c>
      <c r="D145" t="s">
        <v>904</v>
      </c>
      <c r="E145" t="s">
        <v>778</v>
      </c>
      <c r="H145">
        <f>VLOOKUP(A145,расчет!$A$4:$BE$257,57,0)</f>
        <v>0</v>
      </c>
      <c r="I145" s="147">
        <f t="shared" si="2"/>
        <v>-26.72</v>
      </c>
    </row>
    <row r="146" spans="1:9" x14ac:dyDescent="0.3">
      <c r="A146" s="148" t="s">
        <v>498</v>
      </c>
      <c r="B146" s="148" t="s">
        <v>499</v>
      </c>
      <c r="C146" s="149">
        <v>38.020000000000003</v>
      </c>
      <c r="D146" t="s">
        <v>904</v>
      </c>
      <c r="E146" t="s">
        <v>779</v>
      </c>
      <c r="H146">
        <f>VLOOKUP(A146,расчет!$A$4:$BE$257,57,0)</f>
        <v>0</v>
      </c>
      <c r="I146" s="147">
        <f t="shared" si="2"/>
        <v>-38.020000000000003</v>
      </c>
    </row>
    <row r="147" spans="1:9" x14ac:dyDescent="0.3">
      <c r="A147" s="148" t="s">
        <v>500</v>
      </c>
      <c r="B147" s="148" t="s">
        <v>501</v>
      </c>
      <c r="C147" s="149">
        <v>85.3</v>
      </c>
      <c r="D147" t="s">
        <v>904</v>
      </c>
      <c r="E147" t="s">
        <v>780</v>
      </c>
      <c r="H147">
        <f>VLOOKUP(A147,расчет!$A$4:$BE$257,57,0)</f>
        <v>0</v>
      </c>
      <c r="I147" s="147">
        <f t="shared" si="2"/>
        <v>-85.3</v>
      </c>
    </row>
    <row r="148" spans="1:9" x14ac:dyDescent="0.3">
      <c r="A148" s="148" t="s">
        <v>502</v>
      </c>
      <c r="B148" s="148" t="s">
        <v>503</v>
      </c>
      <c r="C148" s="149">
        <v>35.97</v>
      </c>
      <c r="D148" t="s">
        <v>904</v>
      </c>
      <c r="E148" t="s">
        <v>781</v>
      </c>
      <c r="H148">
        <f>VLOOKUP(A148,расчет!$A$4:$BE$257,57,0)</f>
        <v>0</v>
      </c>
      <c r="I148" s="147">
        <f t="shared" si="2"/>
        <v>-35.97</v>
      </c>
    </row>
    <row r="149" spans="1:9" x14ac:dyDescent="0.3">
      <c r="A149" s="148" t="s">
        <v>504</v>
      </c>
      <c r="B149" s="148" t="s">
        <v>505</v>
      </c>
      <c r="C149" s="149">
        <v>37</v>
      </c>
      <c r="D149" t="s">
        <v>904</v>
      </c>
      <c r="E149" t="s">
        <v>782</v>
      </c>
      <c r="H149">
        <f>VLOOKUP(A149,расчет!$A$4:$BE$257,57,0)</f>
        <v>0</v>
      </c>
      <c r="I149" s="147">
        <f t="shared" si="2"/>
        <v>-37</v>
      </c>
    </row>
    <row r="150" spans="1:9" x14ac:dyDescent="0.3">
      <c r="A150" s="148" t="s">
        <v>506</v>
      </c>
      <c r="B150" s="148" t="s">
        <v>507</v>
      </c>
      <c r="C150" s="149">
        <v>29.8</v>
      </c>
      <c r="D150" t="s">
        <v>904</v>
      </c>
      <c r="E150" t="s">
        <v>783</v>
      </c>
      <c r="H150">
        <f>VLOOKUP(A150,расчет!$A$4:$BE$257,57,0)</f>
        <v>0</v>
      </c>
      <c r="I150" s="147">
        <f t="shared" si="2"/>
        <v>-29.8</v>
      </c>
    </row>
    <row r="151" spans="1:9" x14ac:dyDescent="0.3">
      <c r="A151" s="148" t="s">
        <v>508</v>
      </c>
      <c r="B151" s="148" t="s">
        <v>509</v>
      </c>
      <c r="C151" s="149">
        <v>30.83</v>
      </c>
      <c r="D151" t="s">
        <v>904</v>
      </c>
      <c r="E151" t="s">
        <v>784</v>
      </c>
      <c r="H151">
        <f>VLOOKUP(A151,расчет!$A$4:$BE$257,57,0)</f>
        <v>0</v>
      </c>
      <c r="I151" s="147">
        <f t="shared" si="2"/>
        <v>-30.83</v>
      </c>
    </row>
    <row r="152" spans="1:9" x14ac:dyDescent="0.3">
      <c r="A152" s="148" t="s">
        <v>510</v>
      </c>
      <c r="B152" s="148" t="s">
        <v>511</v>
      </c>
      <c r="C152" s="149">
        <v>25.69</v>
      </c>
      <c r="D152" t="s">
        <v>904</v>
      </c>
      <c r="E152" t="s">
        <v>785</v>
      </c>
      <c r="H152">
        <f>VLOOKUP(A152,расчет!$A$4:$BE$257,57,0)</f>
        <v>0</v>
      </c>
      <c r="I152" s="147">
        <f t="shared" si="2"/>
        <v>-25.69</v>
      </c>
    </row>
    <row r="153" spans="1:9" x14ac:dyDescent="0.3">
      <c r="A153" s="148" t="s">
        <v>512</v>
      </c>
      <c r="B153" s="148" t="s">
        <v>513</v>
      </c>
      <c r="C153" s="149">
        <v>27.75</v>
      </c>
      <c r="D153" t="s">
        <v>904</v>
      </c>
      <c r="E153" t="s">
        <v>786</v>
      </c>
      <c r="H153">
        <f>VLOOKUP(A153,расчет!$A$4:$BE$257,57,0)</f>
        <v>0</v>
      </c>
      <c r="I153" s="147">
        <f t="shared" si="2"/>
        <v>-27.75</v>
      </c>
    </row>
    <row r="154" spans="1:9" x14ac:dyDescent="0.3">
      <c r="A154" s="148" t="s">
        <v>514</v>
      </c>
      <c r="B154" s="148" t="s">
        <v>515</v>
      </c>
      <c r="C154" s="149">
        <v>28.77</v>
      </c>
      <c r="D154" t="s">
        <v>904</v>
      </c>
      <c r="E154" t="s">
        <v>787</v>
      </c>
      <c r="H154">
        <f>VLOOKUP(A154,расчет!$A$4:$BE$257,57,0)</f>
        <v>0</v>
      </c>
      <c r="I154" s="147">
        <f t="shared" si="2"/>
        <v>-28.77</v>
      </c>
    </row>
    <row r="155" spans="1:9" x14ac:dyDescent="0.3">
      <c r="A155" s="148" t="s">
        <v>25</v>
      </c>
      <c r="B155" s="148" t="s">
        <v>26</v>
      </c>
      <c r="C155" s="153">
        <v>2215.13</v>
      </c>
      <c r="D155" t="s">
        <v>908</v>
      </c>
      <c r="E155" t="s">
        <v>788</v>
      </c>
      <c r="H155">
        <f>VLOOKUP(A155,расчет!$A$4:$BE$257,57,0)</f>
        <v>1966.9377488615673</v>
      </c>
      <c r="I155" s="147">
        <f t="shared" si="2"/>
        <v>-248.19225113843277</v>
      </c>
    </row>
    <row r="156" spans="1:9" x14ac:dyDescent="0.3">
      <c r="A156" s="148" t="s">
        <v>27</v>
      </c>
      <c r="B156" s="148" t="s">
        <v>28</v>
      </c>
      <c r="C156" s="153">
        <v>1075.19</v>
      </c>
      <c r="D156" t="s">
        <v>908</v>
      </c>
      <c r="E156" t="s">
        <v>790</v>
      </c>
      <c r="H156">
        <f>VLOOKUP(A156,расчет!$A$4:$BE$257,57,0)</f>
        <v>954.72448144115765</v>
      </c>
      <c r="I156" s="147">
        <f t="shared" si="2"/>
        <v>-120.4655185588424</v>
      </c>
    </row>
    <row r="157" spans="1:9" x14ac:dyDescent="0.3">
      <c r="A157" s="148" t="s">
        <v>29</v>
      </c>
      <c r="B157" s="148" t="s">
        <v>30</v>
      </c>
      <c r="C157" s="153">
        <v>1750.37</v>
      </c>
      <c r="D157" t="s">
        <v>908</v>
      </c>
      <c r="E157" t="s">
        <v>791</v>
      </c>
      <c r="H157">
        <f>VLOOKUP(A157,расчет!$A$4:$BE$257,57,0)</f>
        <v>1554.2503923676477</v>
      </c>
      <c r="I157" s="147">
        <f t="shared" si="2"/>
        <v>-196.1196076323522</v>
      </c>
    </row>
    <row r="158" spans="1:9" x14ac:dyDescent="0.3">
      <c r="A158" s="148" t="s">
        <v>31</v>
      </c>
      <c r="B158" s="148" t="s">
        <v>32</v>
      </c>
      <c r="C158" s="153">
        <v>2242.88</v>
      </c>
      <c r="D158" t="s">
        <v>908</v>
      </c>
      <c r="E158" t="s">
        <v>792</v>
      </c>
      <c r="H158">
        <f>VLOOKUP(A158,расчет!$A$4:$BE$257,57,0)</f>
        <v>2481.5809764854343</v>
      </c>
      <c r="I158" s="147">
        <f t="shared" si="2"/>
        <v>238.70097648543424</v>
      </c>
    </row>
    <row r="159" spans="1:9" x14ac:dyDescent="0.3">
      <c r="A159" s="148" t="s">
        <v>33</v>
      </c>
      <c r="B159" s="148" t="s">
        <v>34</v>
      </c>
      <c r="C159" s="153">
        <v>1114.5</v>
      </c>
      <c r="D159" t="s">
        <v>908</v>
      </c>
      <c r="E159" t="s">
        <v>793</v>
      </c>
      <c r="H159">
        <f>VLOOKUP(A159,расчет!$A$4:$BE$257,57,0)</f>
        <v>1247.1753449575169</v>
      </c>
      <c r="I159" s="147">
        <f t="shared" si="2"/>
        <v>132.67534495751693</v>
      </c>
    </row>
    <row r="160" spans="1:9" x14ac:dyDescent="0.3">
      <c r="A160" s="148" t="s">
        <v>35</v>
      </c>
      <c r="B160" s="148" t="s">
        <v>36</v>
      </c>
      <c r="C160" s="153">
        <v>1713.37</v>
      </c>
      <c r="D160" t="s">
        <v>908</v>
      </c>
      <c r="E160" t="s">
        <v>794</v>
      </c>
      <c r="H160">
        <f>VLOOKUP(A160,расчет!$A$4:$BE$257,57,0)</f>
        <v>1521.3996575223605</v>
      </c>
      <c r="I160" s="147">
        <f t="shared" si="2"/>
        <v>-191.97034247763941</v>
      </c>
    </row>
    <row r="161" spans="1:9" x14ac:dyDescent="0.3">
      <c r="A161" s="148" t="s">
        <v>37</v>
      </c>
      <c r="B161" s="148" t="s">
        <v>38</v>
      </c>
      <c r="C161" s="153">
        <v>3942.12</v>
      </c>
      <c r="D161" t="s">
        <v>908</v>
      </c>
      <c r="E161" t="s">
        <v>795</v>
      </c>
      <c r="H161">
        <f>VLOOKUP(A161,расчет!$A$4:$BE$257,57,0)</f>
        <v>2661.2082787284612</v>
      </c>
      <c r="I161" s="147">
        <f t="shared" si="2"/>
        <v>-1280.9117212715387</v>
      </c>
    </row>
    <row r="162" spans="1:9" x14ac:dyDescent="0.3">
      <c r="A162" s="148" t="s">
        <v>39</v>
      </c>
      <c r="B162" s="148" t="s">
        <v>40</v>
      </c>
      <c r="C162" s="153">
        <v>1261.46</v>
      </c>
      <c r="D162" t="s">
        <v>908</v>
      </c>
      <c r="E162" t="s">
        <v>796</v>
      </c>
      <c r="H162">
        <f>VLOOKUP(A162,расчет!$A$4:$BE$257,57,0)</f>
        <v>523.55825061356541</v>
      </c>
      <c r="I162" s="147">
        <f t="shared" si="2"/>
        <v>-737.90174938643463</v>
      </c>
    </row>
    <row r="163" spans="1:9" x14ac:dyDescent="0.3">
      <c r="A163" s="148" t="s">
        <v>41</v>
      </c>
      <c r="B163" s="148" t="s">
        <v>42</v>
      </c>
      <c r="C163" s="153">
        <v>1194.6600000000001</v>
      </c>
      <c r="D163" t="s">
        <v>908</v>
      </c>
      <c r="E163" t="s">
        <v>797</v>
      </c>
      <c r="H163">
        <f>VLOOKUP(A163,расчет!$A$4:$BE$257,57,0)</f>
        <v>823.22085909482507</v>
      </c>
      <c r="I163" s="147">
        <f t="shared" si="2"/>
        <v>-371.43914090517501</v>
      </c>
    </row>
    <row r="164" spans="1:9" x14ac:dyDescent="0.3">
      <c r="A164" s="148" t="s">
        <v>43</v>
      </c>
      <c r="B164" s="148" t="s">
        <v>44</v>
      </c>
      <c r="C164" s="153">
        <v>1752.68</v>
      </c>
      <c r="D164" t="s">
        <v>908</v>
      </c>
      <c r="E164" t="s">
        <v>798</v>
      </c>
      <c r="H164">
        <f>VLOOKUP(A164,расчет!$A$4:$BE$257,57,0)</f>
        <v>1556.3035632954782</v>
      </c>
      <c r="I164" s="147">
        <f t="shared" si="2"/>
        <v>-196.37643670452189</v>
      </c>
    </row>
    <row r="165" spans="1:9" x14ac:dyDescent="0.3">
      <c r="A165" s="148" t="s">
        <v>45</v>
      </c>
      <c r="B165" s="148" t="s">
        <v>46</v>
      </c>
      <c r="C165" s="153">
        <v>2240.56</v>
      </c>
      <c r="D165" t="s">
        <v>908</v>
      </c>
      <c r="E165" t="s">
        <v>799</v>
      </c>
      <c r="H165">
        <f>VLOOKUP(A165,расчет!$A$4:$BE$257,57,0)</f>
        <v>1989.5226290677026</v>
      </c>
      <c r="I165" s="147">
        <f t="shared" si="2"/>
        <v>-251.03737093229734</v>
      </c>
    </row>
    <row r="166" spans="1:9" x14ac:dyDescent="0.3">
      <c r="A166" s="148" t="s">
        <v>47</v>
      </c>
      <c r="B166" s="148" t="s">
        <v>48</v>
      </c>
      <c r="C166" s="153">
        <v>1128.3800000000001</v>
      </c>
      <c r="D166" t="s">
        <v>908</v>
      </c>
      <c r="E166" t="s">
        <v>800</v>
      </c>
      <c r="H166">
        <f>VLOOKUP(A166,расчет!$A$4:$BE$257,57,0)</f>
        <v>1001.9474127812578</v>
      </c>
      <c r="I166" s="147">
        <f t="shared" si="2"/>
        <v>-126.43258721874236</v>
      </c>
    </row>
    <row r="167" spans="1:9" x14ac:dyDescent="0.3">
      <c r="A167" s="148" t="s">
        <v>49</v>
      </c>
      <c r="B167" s="148" t="s">
        <v>50</v>
      </c>
      <c r="C167" s="149">
        <v>992.72</v>
      </c>
      <c r="D167" t="s">
        <v>908</v>
      </c>
      <c r="E167" t="s">
        <v>801</v>
      </c>
      <c r="H167">
        <f>VLOOKUP(A167,расчет!$A$4:$BE$257,57,0)</f>
        <v>329.45860648365834</v>
      </c>
      <c r="I167" s="147">
        <f t="shared" si="2"/>
        <v>-663.26139351634174</v>
      </c>
    </row>
    <row r="168" spans="1:9" x14ac:dyDescent="0.3">
      <c r="A168" s="148" t="s">
        <v>51</v>
      </c>
      <c r="B168" s="148" t="s">
        <v>52</v>
      </c>
      <c r="C168" s="153">
        <v>1906.32</v>
      </c>
      <c r="D168" t="s">
        <v>908</v>
      </c>
      <c r="E168" t="s">
        <v>802</v>
      </c>
      <c r="H168">
        <f>VLOOKUP(A168,расчет!$A$4:$BE$257,57,0)</f>
        <v>1730.7218268250044</v>
      </c>
      <c r="I168" s="147">
        <f t="shared" si="2"/>
        <v>-175.59817317499551</v>
      </c>
    </row>
    <row r="169" spans="1:9" x14ac:dyDescent="0.3">
      <c r="A169" s="148" t="s">
        <v>53</v>
      </c>
      <c r="B169" s="148" t="s">
        <v>54</v>
      </c>
      <c r="C169" s="153">
        <v>1726.48</v>
      </c>
      <c r="D169" t="s">
        <v>908</v>
      </c>
      <c r="E169" t="s">
        <v>803</v>
      </c>
      <c r="H169">
        <f>VLOOKUP(A169,расчет!$A$4:$BE$257,57,0)</f>
        <v>1531.5142973232585</v>
      </c>
      <c r="I169" s="147">
        <f t="shared" si="2"/>
        <v>-194.96570267674156</v>
      </c>
    </row>
    <row r="170" spans="1:9" x14ac:dyDescent="0.3">
      <c r="A170" s="148" t="s">
        <v>55</v>
      </c>
      <c r="B170" s="148" t="s">
        <v>56</v>
      </c>
      <c r="C170" s="153">
        <v>1130.69</v>
      </c>
      <c r="D170" t="s">
        <v>908</v>
      </c>
      <c r="E170" t="s">
        <v>804</v>
      </c>
      <c r="H170">
        <f>VLOOKUP(A170,расчет!$A$4:$BE$257,57,0)</f>
        <v>1004.0005837090881</v>
      </c>
      <c r="I170" s="147">
        <f t="shared" si="2"/>
        <v>-126.68941629091194</v>
      </c>
    </row>
    <row r="171" spans="1:9" x14ac:dyDescent="0.3">
      <c r="A171" s="148" t="s">
        <v>57</v>
      </c>
      <c r="B171" s="148" t="s">
        <v>58</v>
      </c>
      <c r="C171" s="153">
        <v>1056.7</v>
      </c>
      <c r="D171" t="s">
        <v>908</v>
      </c>
      <c r="E171" t="s">
        <v>805</v>
      </c>
      <c r="H171">
        <f>VLOOKUP(A171,расчет!$A$4:$BE$257,57,0)</f>
        <v>938.29911401851405</v>
      </c>
      <c r="I171" s="147">
        <f t="shared" si="2"/>
        <v>-118.400885981486</v>
      </c>
    </row>
    <row r="172" spans="1:9" x14ac:dyDescent="0.3">
      <c r="A172" s="148" t="s">
        <v>59</v>
      </c>
      <c r="B172" s="148" t="s">
        <v>60</v>
      </c>
      <c r="C172" s="153">
        <v>1748.06</v>
      </c>
      <c r="D172" t="s">
        <v>908</v>
      </c>
      <c r="E172" t="s">
        <v>806</v>
      </c>
      <c r="H172">
        <f>VLOOKUP(A172,расчет!$A$4:$BE$257,57,0)</f>
        <v>1076.9124992295285</v>
      </c>
      <c r="I172" s="147">
        <f t="shared" si="2"/>
        <v>-671.14750077047142</v>
      </c>
    </row>
    <row r="173" spans="1:9" x14ac:dyDescent="0.3">
      <c r="A173" s="148" t="s">
        <v>61</v>
      </c>
      <c r="B173" s="148" t="s">
        <v>62</v>
      </c>
      <c r="C173" s="153">
        <v>2240.56</v>
      </c>
      <c r="D173" t="s">
        <v>908</v>
      </c>
      <c r="E173" t="s">
        <v>807</v>
      </c>
      <c r="H173">
        <f>VLOOKUP(A173,расчет!$A$4:$BE$257,57,0)</f>
        <v>1989.5226290677026</v>
      </c>
      <c r="I173" s="147">
        <f t="shared" si="2"/>
        <v>-251.03737093229734</v>
      </c>
    </row>
    <row r="174" spans="1:9" x14ac:dyDescent="0.3">
      <c r="A174" s="148" t="s">
        <v>63</v>
      </c>
      <c r="B174" s="148" t="s">
        <v>64</v>
      </c>
      <c r="C174" s="153">
        <v>1114.5</v>
      </c>
      <c r="D174" t="s">
        <v>908</v>
      </c>
      <c r="E174" t="s">
        <v>808</v>
      </c>
      <c r="H174">
        <f>VLOOKUP(A174,расчет!$A$4:$BE$257,57,0)</f>
        <v>989.62838721427511</v>
      </c>
      <c r="I174" s="147">
        <f t="shared" si="2"/>
        <v>-124.87161278572489</v>
      </c>
    </row>
    <row r="175" spans="1:9" x14ac:dyDescent="0.3">
      <c r="A175" s="148" t="s">
        <v>517</v>
      </c>
      <c r="B175" s="148" t="s">
        <v>66</v>
      </c>
      <c r="C175" s="153">
        <v>1711.06</v>
      </c>
      <c r="D175" t="s">
        <v>908</v>
      </c>
      <c r="E175" t="s">
        <v>888</v>
      </c>
      <c r="H175">
        <f>VLOOKUP(A175,расчет!$A$4:$BE$257,57,0)</f>
        <v>1519.3464865945302</v>
      </c>
      <c r="I175" s="147">
        <f t="shared" si="2"/>
        <v>-191.71351340546971</v>
      </c>
    </row>
    <row r="176" spans="1:9" x14ac:dyDescent="0.3">
      <c r="A176" s="148" t="s">
        <v>67</v>
      </c>
      <c r="B176" s="148" t="s">
        <v>68</v>
      </c>
      <c r="C176" s="153">
        <v>3049.34</v>
      </c>
      <c r="D176" t="s">
        <v>908</v>
      </c>
      <c r="E176" t="s">
        <v>810</v>
      </c>
      <c r="H176">
        <f>VLOOKUP(A176,расчет!$A$4:$BE$257,57,0)</f>
        <v>2717.3950178186997</v>
      </c>
      <c r="I176" s="147">
        <f t="shared" si="2"/>
        <v>-331.94498218130047</v>
      </c>
    </row>
    <row r="177" spans="1:9" x14ac:dyDescent="0.3">
      <c r="A177" s="148" t="s">
        <v>69</v>
      </c>
      <c r="B177" s="148" t="s">
        <v>70</v>
      </c>
      <c r="C177" s="153">
        <v>1075.19</v>
      </c>
      <c r="D177" t="s">
        <v>908</v>
      </c>
      <c r="E177" t="s">
        <v>811</v>
      </c>
      <c r="H177">
        <f>VLOOKUP(A177,расчет!$A$4:$BE$257,57,0)</f>
        <v>954.72448144115765</v>
      </c>
      <c r="I177" s="147">
        <f t="shared" si="2"/>
        <v>-120.4655185588424</v>
      </c>
    </row>
    <row r="178" spans="1:9" x14ac:dyDescent="0.3">
      <c r="A178" s="148" t="s">
        <v>71</v>
      </c>
      <c r="B178" s="148" t="s">
        <v>72</v>
      </c>
      <c r="C178" s="153">
        <v>1130.69</v>
      </c>
      <c r="D178" t="s">
        <v>908</v>
      </c>
      <c r="E178" t="s">
        <v>812</v>
      </c>
      <c r="H178">
        <f>VLOOKUP(A178,расчет!$A$4:$BE$257,57,0)</f>
        <v>1004.0005837090881</v>
      </c>
      <c r="I178" s="147">
        <f t="shared" si="2"/>
        <v>-126.68941629091194</v>
      </c>
    </row>
    <row r="179" spans="1:9" x14ac:dyDescent="0.3">
      <c r="A179" s="148" t="s">
        <v>73</v>
      </c>
      <c r="B179" s="148" t="s">
        <v>74</v>
      </c>
      <c r="C179" s="153">
        <v>1075.19</v>
      </c>
      <c r="D179" t="s">
        <v>908</v>
      </c>
      <c r="E179" t="s">
        <v>813</v>
      </c>
      <c r="H179">
        <f>VLOOKUP(A179,расчет!$A$4:$BE$257,57,0)</f>
        <v>1001.9968471092135</v>
      </c>
      <c r="I179" s="147">
        <f t="shared" si="2"/>
        <v>-73.193152890786564</v>
      </c>
    </row>
    <row r="180" spans="1:9" x14ac:dyDescent="0.3">
      <c r="A180" s="148" t="s">
        <v>75</v>
      </c>
      <c r="B180" s="148" t="s">
        <v>76</v>
      </c>
      <c r="C180" s="153">
        <v>2917.28</v>
      </c>
      <c r="D180" t="s">
        <v>908</v>
      </c>
      <c r="E180" t="s">
        <v>814</v>
      </c>
      <c r="H180">
        <f>VLOOKUP(A180,расчет!$A$4:$BE$257,57,0)</f>
        <v>2359.8430417899217</v>
      </c>
      <c r="I180" s="147">
        <f t="shared" si="2"/>
        <v>-557.4369582100785</v>
      </c>
    </row>
    <row r="181" spans="1:9" x14ac:dyDescent="0.3">
      <c r="A181" s="148" t="s">
        <v>77</v>
      </c>
      <c r="B181" s="148" t="s">
        <v>78</v>
      </c>
      <c r="C181" s="153">
        <v>2242.88</v>
      </c>
      <c r="D181" t="s">
        <v>908</v>
      </c>
      <c r="E181" t="s">
        <v>815</v>
      </c>
      <c r="H181">
        <f>VLOOKUP(A181,расчет!$A$4:$BE$257,57,0)</f>
        <v>1991.5757999955326</v>
      </c>
      <c r="I181" s="147">
        <f t="shared" si="2"/>
        <v>-251.30420000446748</v>
      </c>
    </row>
    <row r="182" spans="1:9" x14ac:dyDescent="0.3">
      <c r="A182" s="148" t="s">
        <v>79</v>
      </c>
      <c r="B182" s="148" t="s">
        <v>80</v>
      </c>
      <c r="C182" s="153">
        <v>1114.5</v>
      </c>
      <c r="D182" t="s">
        <v>908</v>
      </c>
      <c r="E182" t="s">
        <v>816</v>
      </c>
      <c r="H182">
        <f>VLOOKUP(A182,расчет!$A$4:$BE$257,57,0)</f>
        <v>989.62838721427511</v>
      </c>
      <c r="I182" s="147">
        <f t="shared" si="2"/>
        <v>-124.87161278572489</v>
      </c>
    </row>
    <row r="183" spans="1:9" x14ac:dyDescent="0.3">
      <c r="A183" s="148" t="s">
        <v>81</v>
      </c>
      <c r="B183" s="148" t="s">
        <v>82</v>
      </c>
      <c r="C183" s="153">
        <v>1711.06</v>
      </c>
      <c r="D183" t="s">
        <v>908</v>
      </c>
      <c r="E183" t="s">
        <v>817</v>
      </c>
      <c r="H183">
        <f>VLOOKUP(A183,расчет!$A$4:$BE$257,57,0)</f>
        <v>1557.9050384110963</v>
      </c>
      <c r="I183" s="147">
        <f t="shared" si="2"/>
        <v>-153.15496158890369</v>
      </c>
    </row>
    <row r="184" spans="1:9" x14ac:dyDescent="0.3">
      <c r="A184" s="148" t="s">
        <v>83</v>
      </c>
      <c r="B184" s="148" t="s">
        <v>84</v>
      </c>
      <c r="C184" s="153">
        <v>2713.03</v>
      </c>
      <c r="D184" t="s">
        <v>908</v>
      </c>
      <c r="E184" t="s">
        <v>818</v>
      </c>
      <c r="H184">
        <f>VLOOKUP(A184,расчет!$A$4:$BE$257,57,0)</f>
        <v>0</v>
      </c>
      <c r="I184" s="147">
        <f t="shared" si="2"/>
        <v>-2713.03</v>
      </c>
    </row>
    <row r="185" spans="1:9" x14ac:dyDescent="0.3">
      <c r="A185" s="148" t="s">
        <v>85</v>
      </c>
      <c r="B185" s="148" t="s">
        <v>86</v>
      </c>
      <c r="C185" s="153">
        <v>1130.69</v>
      </c>
      <c r="D185" t="s">
        <v>908</v>
      </c>
      <c r="E185" t="s">
        <v>819</v>
      </c>
      <c r="H185">
        <f>VLOOKUP(A185,расчет!$A$4:$BE$257,57,0)</f>
        <v>1004.0005837090881</v>
      </c>
      <c r="I185" s="147">
        <f t="shared" si="2"/>
        <v>-126.68941629091194</v>
      </c>
    </row>
    <row r="186" spans="1:9" x14ac:dyDescent="0.3">
      <c r="A186" s="148" t="s">
        <v>87</v>
      </c>
      <c r="B186" s="148" t="s">
        <v>88</v>
      </c>
      <c r="C186" s="153">
        <v>1075.19</v>
      </c>
      <c r="D186" t="s">
        <v>908</v>
      </c>
      <c r="E186" t="s">
        <v>820</v>
      </c>
      <c r="H186">
        <f>VLOOKUP(A186,расчет!$A$4:$BE$257,57,0)</f>
        <v>954.72448144115765</v>
      </c>
      <c r="I186" s="147">
        <f t="shared" si="2"/>
        <v>-120.4655185588424</v>
      </c>
    </row>
    <row r="187" spans="1:9" x14ac:dyDescent="0.3">
      <c r="A187" s="148" t="s">
        <v>89</v>
      </c>
      <c r="B187" s="148" t="s">
        <v>90</v>
      </c>
      <c r="C187" s="153">
        <v>1752.68</v>
      </c>
      <c r="D187" t="s">
        <v>908</v>
      </c>
      <c r="E187" t="s">
        <v>821</v>
      </c>
      <c r="H187">
        <f>VLOOKUP(A187,расчет!$A$4:$BE$257,57,0)</f>
        <v>1860.1215895782766</v>
      </c>
      <c r="I187" s="147">
        <f t="shared" si="2"/>
        <v>107.44158957827653</v>
      </c>
    </row>
    <row r="188" spans="1:9" x14ac:dyDescent="0.3">
      <c r="A188" s="148" t="s">
        <v>91</v>
      </c>
      <c r="B188" s="148" t="s">
        <v>92</v>
      </c>
      <c r="C188" s="153">
        <v>1748.06</v>
      </c>
      <c r="D188" t="s">
        <v>908</v>
      </c>
      <c r="E188" t="s">
        <v>822</v>
      </c>
      <c r="H188">
        <f>VLOOKUP(A188,расчет!$A$4:$BE$257,57,0)</f>
        <v>1552.1972214398172</v>
      </c>
      <c r="I188" s="147">
        <f t="shared" si="2"/>
        <v>-195.86277856018273</v>
      </c>
    </row>
    <row r="189" spans="1:9" x14ac:dyDescent="0.3">
      <c r="A189" s="148" t="s">
        <v>93</v>
      </c>
      <c r="B189" s="148" t="s">
        <v>94</v>
      </c>
      <c r="C189" s="153">
        <v>2494.65</v>
      </c>
      <c r="D189" t="s">
        <v>908</v>
      </c>
      <c r="E189" t="s">
        <v>823</v>
      </c>
      <c r="H189">
        <f>VLOOKUP(A189,расчет!$A$4:$BE$257,57,0)</f>
        <v>2327.4931011016051</v>
      </c>
      <c r="I189" s="147">
        <f t="shared" si="2"/>
        <v>-167.15689889839496</v>
      </c>
    </row>
    <row r="190" spans="1:9" x14ac:dyDescent="0.3">
      <c r="A190" s="148" t="s">
        <v>95</v>
      </c>
      <c r="B190" s="148" t="s">
        <v>96</v>
      </c>
      <c r="C190" s="153">
        <v>1114.5</v>
      </c>
      <c r="D190" t="s">
        <v>908</v>
      </c>
      <c r="E190" t="s">
        <v>824</v>
      </c>
      <c r="H190">
        <f>VLOOKUP(A190,расчет!$A$4:$BE$257,57,0)</f>
        <v>989.62838721427511</v>
      </c>
      <c r="I190" s="147">
        <f t="shared" si="2"/>
        <v>-124.87161278572489</v>
      </c>
    </row>
    <row r="191" spans="1:9" x14ac:dyDescent="0.3">
      <c r="A191" s="148" t="s">
        <v>97</v>
      </c>
      <c r="B191" s="148" t="s">
        <v>98</v>
      </c>
      <c r="C191" s="153">
        <v>1711.06</v>
      </c>
      <c r="D191" t="s">
        <v>908</v>
      </c>
      <c r="E191" t="s">
        <v>825</v>
      </c>
      <c r="H191">
        <f>VLOOKUP(A191,расчет!$A$4:$BE$257,57,0)</f>
        <v>1787.7598801438812</v>
      </c>
      <c r="I191" s="147">
        <f t="shared" si="2"/>
        <v>76.699880143881273</v>
      </c>
    </row>
    <row r="192" spans="1:9" x14ac:dyDescent="0.3">
      <c r="A192" s="148" t="s">
        <v>99</v>
      </c>
      <c r="B192" s="148" t="s">
        <v>100</v>
      </c>
      <c r="C192" s="153">
        <v>2471.5300000000002</v>
      </c>
      <c r="D192" t="s">
        <v>908</v>
      </c>
      <c r="E192" t="s">
        <v>826</v>
      </c>
      <c r="H192">
        <f>VLOOKUP(A192,расчет!$A$4:$BE$257,57,0)</f>
        <v>3089.4193357343543</v>
      </c>
      <c r="I192" s="147">
        <f t="shared" si="2"/>
        <v>617.88933573435406</v>
      </c>
    </row>
    <row r="193" spans="1:9" x14ac:dyDescent="0.3">
      <c r="A193" s="148" t="s">
        <v>101</v>
      </c>
      <c r="B193" s="148" t="s">
        <v>102</v>
      </c>
      <c r="C193" s="153">
        <v>2215.13</v>
      </c>
      <c r="D193" t="s">
        <v>908</v>
      </c>
      <c r="E193" t="s">
        <v>827</v>
      </c>
      <c r="H193">
        <f>VLOOKUP(A193,расчет!$A$4:$BE$257,57,0)</f>
        <v>2026.1278641630659</v>
      </c>
      <c r="I193" s="147">
        <f t="shared" si="2"/>
        <v>-189.00213583693426</v>
      </c>
    </row>
    <row r="194" spans="1:9" x14ac:dyDescent="0.3">
      <c r="A194" s="148" t="s">
        <v>103</v>
      </c>
      <c r="B194" s="148" t="s">
        <v>104</v>
      </c>
      <c r="C194" s="153">
        <v>1750.37</v>
      </c>
      <c r="D194" t="s">
        <v>908</v>
      </c>
      <c r="E194" t="s">
        <v>828</v>
      </c>
      <c r="H194">
        <f>VLOOKUP(A194,расчет!$A$4:$BE$257,57,0)</f>
        <v>1554.2503923676477</v>
      </c>
      <c r="I194" s="147">
        <f t="shared" ref="I194:I244" si="3">H194-C194</f>
        <v>-196.1196076323522</v>
      </c>
    </row>
    <row r="195" spans="1:9" x14ac:dyDescent="0.3">
      <c r="A195" s="148" t="s">
        <v>105</v>
      </c>
      <c r="B195" s="148" t="s">
        <v>106</v>
      </c>
      <c r="C195" s="153">
        <v>2242.88</v>
      </c>
      <c r="D195" t="s">
        <v>908</v>
      </c>
      <c r="E195" t="s">
        <v>829</v>
      </c>
      <c r="H195">
        <f>VLOOKUP(A195,расчет!$A$4:$BE$257,57,0)</f>
        <v>1991.5757999955326</v>
      </c>
      <c r="I195" s="147">
        <f t="shared" si="3"/>
        <v>-251.30420000446748</v>
      </c>
    </row>
    <row r="196" spans="1:9" x14ac:dyDescent="0.3">
      <c r="A196" s="148" t="s">
        <v>107</v>
      </c>
      <c r="B196" s="148" t="s">
        <v>108</v>
      </c>
      <c r="C196" s="153">
        <v>1112.19</v>
      </c>
      <c r="D196" t="s">
        <v>908</v>
      </c>
      <c r="E196" t="s">
        <v>830</v>
      </c>
      <c r="H196">
        <f>VLOOKUP(A196,расчет!$A$4:$BE$257,57,0)</f>
        <v>987.57521628644463</v>
      </c>
      <c r="I196" s="147">
        <f t="shared" si="3"/>
        <v>-124.61478371355543</v>
      </c>
    </row>
    <row r="197" spans="1:9" x14ac:dyDescent="0.3">
      <c r="A197" s="148" t="s">
        <v>109</v>
      </c>
      <c r="B197" s="148" t="s">
        <v>110</v>
      </c>
      <c r="C197" s="153">
        <v>2281.41</v>
      </c>
      <c r="D197" t="s">
        <v>908</v>
      </c>
      <c r="E197" t="s">
        <v>831</v>
      </c>
      <c r="H197">
        <f>VLOOKUP(A197,расчет!$A$4:$BE$257,57,0)</f>
        <v>2033.7896922208258</v>
      </c>
      <c r="I197" s="147">
        <f t="shared" si="3"/>
        <v>-247.62030777917403</v>
      </c>
    </row>
    <row r="198" spans="1:9" x14ac:dyDescent="0.3">
      <c r="A198" s="148" t="s">
        <v>111</v>
      </c>
      <c r="B198" s="148" t="s">
        <v>112</v>
      </c>
      <c r="C198" s="153">
        <v>2242.88</v>
      </c>
      <c r="D198" t="s">
        <v>908</v>
      </c>
      <c r="E198" t="s">
        <v>832</v>
      </c>
      <c r="H198">
        <f>VLOOKUP(A198,расчет!$A$4:$BE$257,57,0)</f>
        <v>1991.5757999955326</v>
      </c>
      <c r="I198" s="147">
        <f t="shared" si="3"/>
        <v>-251.30420000446748</v>
      </c>
    </row>
    <row r="199" spans="1:9" x14ac:dyDescent="0.3">
      <c r="A199" s="148" t="s">
        <v>113</v>
      </c>
      <c r="B199" s="148" t="s">
        <v>114</v>
      </c>
      <c r="C199" s="153">
        <v>2224.38</v>
      </c>
      <c r="D199" t="s">
        <v>908</v>
      </c>
      <c r="E199" t="s">
        <v>833</v>
      </c>
      <c r="H199">
        <f>VLOOKUP(A199,расчет!$A$4:$BE$257,57,0)</f>
        <v>3134.5389898522717</v>
      </c>
      <c r="I199" s="147">
        <f t="shared" si="3"/>
        <v>910.15898985227159</v>
      </c>
    </row>
    <row r="200" spans="1:9" x14ac:dyDescent="0.3">
      <c r="A200" s="148" t="s">
        <v>115</v>
      </c>
      <c r="B200" s="148" t="s">
        <v>116</v>
      </c>
      <c r="C200" s="153">
        <v>1018.67</v>
      </c>
      <c r="D200" t="s">
        <v>908</v>
      </c>
      <c r="E200" t="s">
        <v>834</v>
      </c>
      <c r="H200">
        <f>VLOOKUP(A200,расчет!$A$4:$BE$257,57,0)</f>
        <v>996.88896173737362</v>
      </c>
      <c r="I200" s="147">
        <f t="shared" si="3"/>
        <v>-21.781038262626339</v>
      </c>
    </row>
    <row r="201" spans="1:9" x14ac:dyDescent="0.3">
      <c r="A201" s="148" t="s">
        <v>117</v>
      </c>
      <c r="B201" s="148" t="s">
        <v>118</v>
      </c>
      <c r="C201" s="153">
        <v>2093.87</v>
      </c>
      <c r="D201" t="s">
        <v>908</v>
      </c>
      <c r="E201" t="s">
        <v>835</v>
      </c>
      <c r="H201">
        <f>VLOOKUP(A201,расчет!$A$4:$BE$257,57,0)</f>
        <v>2015.0607791907469</v>
      </c>
      <c r="I201" s="147">
        <f t="shared" si="3"/>
        <v>-78.80922080925302</v>
      </c>
    </row>
    <row r="202" spans="1:9" x14ac:dyDescent="0.3">
      <c r="A202" s="148" t="s">
        <v>119</v>
      </c>
      <c r="B202" s="148" t="s">
        <v>120</v>
      </c>
      <c r="C202" s="153">
        <v>2284.5</v>
      </c>
      <c r="D202" t="s">
        <v>908</v>
      </c>
      <c r="E202" t="s">
        <v>836</v>
      </c>
      <c r="H202">
        <f>VLOOKUP(A202,расчет!$A$4:$BE$257,57,0)</f>
        <v>2028.5328766964808</v>
      </c>
      <c r="I202" s="147">
        <f t="shared" si="3"/>
        <v>-255.9671233035192</v>
      </c>
    </row>
    <row r="203" spans="1:9" x14ac:dyDescent="0.3">
      <c r="A203" s="148" t="s">
        <v>121</v>
      </c>
      <c r="B203" s="148" t="s">
        <v>122</v>
      </c>
      <c r="C203" s="153">
        <v>1116.81</v>
      </c>
      <c r="D203" t="s">
        <v>908</v>
      </c>
      <c r="E203" t="s">
        <v>837</v>
      </c>
      <c r="H203">
        <f>VLOOKUP(A203,расчет!$A$4:$BE$257,57,0)</f>
        <v>991.68155814210547</v>
      </c>
      <c r="I203" s="147">
        <f t="shared" si="3"/>
        <v>-125.12844185789447</v>
      </c>
    </row>
    <row r="204" spans="1:9" x14ac:dyDescent="0.3">
      <c r="A204" s="148" t="s">
        <v>123</v>
      </c>
      <c r="B204" s="148" t="s">
        <v>124</v>
      </c>
      <c r="C204" s="153">
        <v>1708.75</v>
      </c>
      <c r="D204" t="s">
        <v>908</v>
      </c>
      <c r="E204" t="s">
        <v>838</v>
      </c>
      <c r="H204">
        <f>VLOOKUP(A204,расчет!$A$4:$BE$257,57,0)</f>
        <v>1517.2933156667</v>
      </c>
      <c r="I204" s="147">
        <f t="shared" si="3"/>
        <v>-191.45668433330002</v>
      </c>
    </row>
    <row r="205" spans="1:9" x14ac:dyDescent="0.3">
      <c r="A205" s="148" t="s">
        <v>125</v>
      </c>
      <c r="B205" s="148" t="s">
        <v>126</v>
      </c>
      <c r="C205" s="153">
        <v>1730.07</v>
      </c>
      <c r="D205" t="s">
        <v>908</v>
      </c>
      <c r="E205" t="s">
        <v>839</v>
      </c>
      <c r="H205">
        <f>VLOOKUP(A205,расчет!$A$4:$BE$257,57,0)</f>
        <v>0</v>
      </c>
      <c r="I205" s="147">
        <f t="shared" si="3"/>
        <v>-1730.07</v>
      </c>
    </row>
    <row r="206" spans="1:9" x14ac:dyDescent="0.3">
      <c r="A206" s="148" t="s">
        <v>127</v>
      </c>
      <c r="B206" s="148" t="s">
        <v>128</v>
      </c>
      <c r="C206" s="153">
        <v>1287.1500000000001</v>
      </c>
      <c r="D206" t="s">
        <v>908</v>
      </c>
      <c r="E206" t="s">
        <v>840</v>
      </c>
      <c r="H206">
        <f>VLOOKUP(A206,расчет!$A$4:$BE$257,57,0)</f>
        <v>1115.2216395183261</v>
      </c>
      <c r="I206" s="147">
        <f t="shared" si="3"/>
        <v>-171.92836048167396</v>
      </c>
    </row>
    <row r="207" spans="1:9" x14ac:dyDescent="0.3">
      <c r="A207" s="148" t="s">
        <v>129</v>
      </c>
      <c r="B207" s="148" t="s">
        <v>130</v>
      </c>
      <c r="C207" s="153">
        <v>1675.09</v>
      </c>
      <c r="D207" t="s">
        <v>908</v>
      </c>
      <c r="E207" t="s">
        <v>841</v>
      </c>
      <c r="H207">
        <f>VLOOKUP(A207,расчет!$A$4:$BE$257,57,0)</f>
        <v>996.0376475087337</v>
      </c>
      <c r="I207" s="147">
        <f t="shared" si="3"/>
        <v>-679.05235249126622</v>
      </c>
    </row>
    <row r="208" spans="1:9" x14ac:dyDescent="0.3">
      <c r="A208" s="148" t="s">
        <v>131</v>
      </c>
      <c r="B208" s="148" t="s">
        <v>132</v>
      </c>
      <c r="C208" s="153">
        <v>2030.66</v>
      </c>
      <c r="D208" t="s">
        <v>908</v>
      </c>
      <c r="E208" t="s">
        <v>842</v>
      </c>
      <c r="H208">
        <f>VLOOKUP(A208,расчет!$A$4:$BE$257,57,0)</f>
        <v>1999.7371230752267</v>
      </c>
      <c r="I208" s="147">
        <f t="shared" si="3"/>
        <v>-30.922876924773391</v>
      </c>
    </row>
    <row r="209" spans="1:9" x14ac:dyDescent="0.3">
      <c r="A209" s="148" t="s">
        <v>133</v>
      </c>
      <c r="B209" s="148" t="s">
        <v>134</v>
      </c>
      <c r="C209" s="153">
        <v>1114.5</v>
      </c>
      <c r="D209" t="s">
        <v>908</v>
      </c>
      <c r="E209" t="s">
        <v>843</v>
      </c>
      <c r="H209">
        <f>VLOOKUP(A209,расчет!$A$4:$BE$257,57,0)</f>
        <v>989.62838721427511</v>
      </c>
      <c r="I209" s="147">
        <f t="shared" si="3"/>
        <v>-124.87161278572489</v>
      </c>
    </row>
    <row r="210" spans="1:9" x14ac:dyDescent="0.3">
      <c r="A210" s="148" t="s">
        <v>135</v>
      </c>
      <c r="B210" s="148" t="s">
        <v>136</v>
      </c>
      <c r="C210" s="153">
        <v>1116.81</v>
      </c>
      <c r="D210" t="s">
        <v>908</v>
      </c>
      <c r="E210" t="s">
        <v>844</v>
      </c>
      <c r="H210">
        <f>VLOOKUP(A210,расчет!$A$4:$BE$257,57,0)</f>
        <v>688.71321096971394</v>
      </c>
      <c r="I210" s="147">
        <f t="shared" si="3"/>
        <v>-428.096789030286</v>
      </c>
    </row>
    <row r="211" spans="1:9" x14ac:dyDescent="0.3">
      <c r="A211" s="148" t="s">
        <v>137</v>
      </c>
      <c r="B211" s="148" t="s">
        <v>138</v>
      </c>
      <c r="C211" s="153">
        <v>1708.75</v>
      </c>
      <c r="D211" t="s">
        <v>908</v>
      </c>
      <c r="E211" t="s">
        <v>845</v>
      </c>
      <c r="H211">
        <f>VLOOKUP(A211,расчет!$A$4:$BE$257,57,0)</f>
        <v>1310.1725978768727</v>
      </c>
      <c r="I211" s="147">
        <f t="shared" si="3"/>
        <v>-398.57740212312729</v>
      </c>
    </row>
    <row r="212" spans="1:9" x14ac:dyDescent="0.3">
      <c r="A212" s="148" t="s">
        <v>139</v>
      </c>
      <c r="B212" s="148" t="s">
        <v>140</v>
      </c>
      <c r="C212" s="153">
        <v>2463.8200000000002</v>
      </c>
      <c r="D212" t="s">
        <v>908</v>
      </c>
      <c r="E212" t="s">
        <v>846</v>
      </c>
      <c r="H212">
        <f>VLOOKUP(A212,расчет!$A$4:$BE$257,57,0)</f>
        <v>1707.7363426517268</v>
      </c>
      <c r="I212" s="147">
        <f t="shared" si="3"/>
        <v>-756.08365734827339</v>
      </c>
    </row>
    <row r="213" spans="1:9" x14ac:dyDescent="0.3">
      <c r="A213" s="148" t="s">
        <v>141</v>
      </c>
      <c r="B213" s="148" t="s">
        <v>142</v>
      </c>
      <c r="C213" s="153">
        <v>1935.35</v>
      </c>
      <c r="D213" t="s">
        <v>908</v>
      </c>
      <c r="E213" t="s">
        <v>847</v>
      </c>
      <c r="H213">
        <f>VLOOKUP(A213,расчет!$A$4:$BE$257,57,0)</f>
        <v>817.26165949434574</v>
      </c>
      <c r="I213" s="147">
        <f t="shared" si="3"/>
        <v>-1118.0883405056543</v>
      </c>
    </row>
    <row r="214" spans="1:9" x14ac:dyDescent="0.3">
      <c r="A214" s="148" t="s">
        <v>143</v>
      </c>
      <c r="B214" s="148" t="s">
        <v>144</v>
      </c>
      <c r="C214" s="153">
        <v>1884.48</v>
      </c>
      <c r="D214" t="s">
        <v>908</v>
      </c>
      <c r="E214" t="s">
        <v>848</v>
      </c>
      <c r="H214">
        <f>VLOOKUP(A214,расчет!$A$4:$BE$257,57,0)</f>
        <v>1816.704563917639</v>
      </c>
      <c r="I214" s="147">
        <f t="shared" si="3"/>
        <v>-67.775436082361011</v>
      </c>
    </row>
    <row r="215" spans="1:9" x14ac:dyDescent="0.3">
      <c r="A215" s="148" t="s">
        <v>145</v>
      </c>
      <c r="B215" s="148" t="s">
        <v>146</v>
      </c>
      <c r="C215" s="153">
        <v>2284.5</v>
      </c>
      <c r="D215" t="s">
        <v>908</v>
      </c>
      <c r="E215" t="s">
        <v>849</v>
      </c>
      <c r="H215">
        <f>VLOOKUP(A215,расчет!$A$4:$BE$257,57,0)</f>
        <v>2400.7061247646407</v>
      </c>
      <c r="I215" s="147">
        <f t="shared" si="3"/>
        <v>116.20612476464066</v>
      </c>
    </row>
    <row r="216" spans="1:9" x14ac:dyDescent="0.3">
      <c r="A216" s="148" t="s">
        <v>147</v>
      </c>
      <c r="B216" s="148" t="s">
        <v>148</v>
      </c>
      <c r="C216" s="153">
        <v>1112.19</v>
      </c>
      <c r="D216" t="s">
        <v>908</v>
      </c>
      <c r="E216" t="s">
        <v>850</v>
      </c>
      <c r="H216">
        <f>VLOOKUP(A216,расчет!$A$4:$BE$257,57,0)</f>
        <v>987.57521628644463</v>
      </c>
      <c r="I216" s="147">
        <f t="shared" si="3"/>
        <v>-124.61478371355543</v>
      </c>
    </row>
    <row r="217" spans="1:9" x14ac:dyDescent="0.3">
      <c r="A217" s="148" t="s">
        <v>149</v>
      </c>
      <c r="B217" s="148" t="s">
        <v>150</v>
      </c>
      <c r="C217" s="153">
        <v>1711.06</v>
      </c>
      <c r="D217" t="s">
        <v>908</v>
      </c>
      <c r="E217" t="s">
        <v>851</v>
      </c>
      <c r="H217">
        <f>VLOOKUP(A217,расчет!$A$4:$BE$257,57,0)</f>
        <v>1519.3464865945302</v>
      </c>
      <c r="I217" s="147">
        <f t="shared" si="3"/>
        <v>-191.71351340546971</v>
      </c>
    </row>
    <row r="218" spans="1:9" x14ac:dyDescent="0.3">
      <c r="A218" s="148" t="s">
        <v>151</v>
      </c>
      <c r="B218" s="148" t="s">
        <v>152</v>
      </c>
      <c r="C218" s="153">
        <v>1973.11</v>
      </c>
      <c r="D218" t="s">
        <v>908</v>
      </c>
      <c r="E218" t="s">
        <v>852</v>
      </c>
      <c r="H218">
        <f>VLOOKUP(A218,расчет!$A$4:$BE$257,57,0)</f>
        <v>1971.0440907172285</v>
      </c>
      <c r="I218" s="147">
        <f t="shared" si="3"/>
        <v>-2.0659092827713721</v>
      </c>
    </row>
    <row r="219" spans="1:9" x14ac:dyDescent="0.3">
      <c r="A219" s="148" t="s">
        <v>153</v>
      </c>
      <c r="B219" s="148" t="s">
        <v>154</v>
      </c>
      <c r="C219" s="153">
        <v>1937.66</v>
      </c>
      <c r="D219" t="s">
        <v>908</v>
      </c>
      <c r="E219" t="s">
        <v>853</v>
      </c>
      <c r="H219">
        <f>VLOOKUP(A219,расчет!$A$4:$BE$257,57,0)</f>
        <v>1720.557237521914</v>
      </c>
      <c r="I219" s="147">
        <f t="shared" si="3"/>
        <v>-217.10276247808611</v>
      </c>
    </row>
    <row r="220" spans="1:9" x14ac:dyDescent="0.3">
      <c r="A220" s="148" t="s">
        <v>155</v>
      </c>
      <c r="B220" s="148" t="s">
        <v>156</v>
      </c>
      <c r="C220" s="153">
        <v>1704.12</v>
      </c>
      <c r="D220" t="s">
        <v>908</v>
      </c>
      <c r="E220" t="s">
        <v>854</v>
      </c>
      <c r="H220">
        <f>VLOOKUP(A220,расчет!$A$4:$BE$257,57,0)</f>
        <v>1513.1869738110393</v>
      </c>
      <c r="I220" s="147">
        <f t="shared" si="3"/>
        <v>-190.93302618896064</v>
      </c>
    </row>
    <row r="221" spans="1:9" x14ac:dyDescent="0.3">
      <c r="A221" s="148" t="s">
        <v>157</v>
      </c>
      <c r="B221" s="148" t="s">
        <v>158</v>
      </c>
      <c r="C221" s="149">
        <v>838.57</v>
      </c>
      <c r="D221" t="s">
        <v>908</v>
      </c>
      <c r="E221" t="s">
        <v>855</v>
      </c>
      <c r="H221">
        <f>VLOOKUP(A221,расчет!$A$4:$BE$257,57,0)</f>
        <v>1675.3874771096439</v>
      </c>
      <c r="I221" s="147">
        <f t="shared" si="3"/>
        <v>836.81747710964385</v>
      </c>
    </row>
    <row r="222" spans="1:9" x14ac:dyDescent="0.3">
      <c r="A222" s="148" t="s">
        <v>159</v>
      </c>
      <c r="B222" s="148" t="s">
        <v>160</v>
      </c>
      <c r="C222" s="153">
        <v>2279.87</v>
      </c>
      <c r="D222" t="s">
        <v>908</v>
      </c>
      <c r="E222" t="s">
        <v>856</v>
      </c>
      <c r="H222">
        <f>VLOOKUP(A222,расчет!$A$4:$BE$257,57,0)</f>
        <v>2024.4265348408196</v>
      </c>
      <c r="I222" s="147">
        <f t="shared" si="3"/>
        <v>-255.44346515918028</v>
      </c>
    </row>
    <row r="223" spans="1:9" x14ac:dyDescent="0.3">
      <c r="A223" s="148" t="s">
        <v>161</v>
      </c>
      <c r="B223" s="148" t="s">
        <v>162</v>
      </c>
      <c r="C223" s="153">
        <v>1116.81</v>
      </c>
      <c r="D223" t="s">
        <v>908</v>
      </c>
      <c r="E223" t="s">
        <v>857</v>
      </c>
      <c r="H223">
        <f>VLOOKUP(A223,расчет!$A$4:$BE$257,57,0)</f>
        <v>991.68155814210547</v>
      </c>
      <c r="I223" s="147">
        <f t="shared" si="3"/>
        <v>-125.12844185789447</v>
      </c>
    </row>
    <row r="224" spans="1:9" x14ac:dyDescent="0.3">
      <c r="A224" s="148" t="s">
        <v>163</v>
      </c>
      <c r="B224" s="148" t="s">
        <v>164</v>
      </c>
      <c r="C224" s="153">
        <v>1708.75</v>
      </c>
      <c r="D224" t="s">
        <v>908</v>
      </c>
      <c r="E224" t="s">
        <v>858</v>
      </c>
      <c r="H224">
        <f>VLOOKUP(A224,расчет!$A$4:$BE$257,57,0)</f>
        <v>1517.2933156667</v>
      </c>
      <c r="I224" s="147">
        <f t="shared" si="3"/>
        <v>-191.45668433330002</v>
      </c>
    </row>
    <row r="225" spans="1:9" x14ac:dyDescent="0.3">
      <c r="A225" s="148" t="s">
        <v>518</v>
      </c>
      <c r="B225" s="148" t="s">
        <v>166</v>
      </c>
      <c r="C225" s="153">
        <v>2219.75</v>
      </c>
      <c r="D225" t="s">
        <v>908</v>
      </c>
      <c r="E225" t="s">
        <v>909</v>
      </c>
      <c r="H225">
        <f>VLOOKUP(A225,расчет!$A$4:$BE$257,57,0)</f>
        <v>1971.0440907172285</v>
      </c>
      <c r="I225" s="147">
        <f t="shared" si="3"/>
        <v>-248.70590928277147</v>
      </c>
    </row>
    <row r="226" spans="1:9" x14ac:dyDescent="0.3">
      <c r="A226" s="148" t="s">
        <v>167</v>
      </c>
      <c r="B226" s="148" t="s">
        <v>168</v>
      </c>
      <c r="C226" s="153">
        <v>1718.25</v>
      </c>
      <c r="D226" t="s">
        <v>908</v>
      </c>
      <c r="E226" t="s">
        <v>860</v>
      </c>
      <c r="H226">
        <f>VLOOKUP(A226,расчет!$A$4:$BE$257,57,0)</f>
        <v>1716.4508956662528</v>
      </c>
      <c r="I226" s="147">
        <f t="shared" si="3"/>
        <v>-1.7991043337472092</v>
      </c>
    </row>
    <row r="227" spans="1:9" x14ac:dyDescent="0.3">
      <c r="A227" s="148" t="s">
        <v>169</v>
      </c>
      <c r="B227" s="148" t="s">
        <v>170</v>
      </c>
      <c r="C227" s="153">
        <v>1882.17</v>
      </c>
      <c r="D227" t="s">
        <v>908</v>
      </c>
      <c r="E227" t="s">
        <v>861</v>
      </c>
      <c r="H227">
        <f>VLOOKUP(A227,расчет!$A$4:$BE$257,57,0)</f>
        <v>1671.2811352539834</v>
      </c>
      <c r="I227" s="147">
        <f t="shared" si="3"/>
        <v>-210.88886474601668</v>
      </c>
    </row>
    <row r="228" spans="1:9" x14ac:dyDescent="0.3">
      <c r="A228" s="148" t="s">
        <v>171</v>
      </c>
      <c r="B228" s="148" t="s">
        <v>172</v>
      </c>
      <c r="C228" s="153">
        <v>2277.56</v>
      </c>
      <c r="D228" t="s">
        <v>908</v>
      </c>
      <c r="E228" t="s">
        <v>862</v>
      </c>
      <c r="H228">
        <f>VLOOKUP(A228,расчет!$A$4:$BE$257,57,0)</f>
        <v>2022.3733639129896</v>
      </c>
      <c r="I228" s="147">
        <f t="shared" si="3"/>
        <v>-255.18663608701036</v>
      </c>
    </row>
    <row r="229" spans="1:9" x14ac:dyDescent="0.3">
      <c r="A229" s="148" t="s">
        <v>173</v>
      </c>
      <c r="B229" s="148" t="s">
        <v>174</v>
      </c>
      <c r="C229" s="149">
        <v>496.36</v>
      </c>
      <c r="D229" t="s">
        <v>908</v>
      </c>
      <c r="E229" t="s">
        <v>863</v>
      </c>
      <c r="H229">
        <f>VLOOKUP(A229,расчет!$A$4:$BE$257,57,0)</f>
        <v>991.68155814210547</v>
      </c>
      <c r="I229" s="147">
        <f t="shared" si="3"/>
        <v>495.32155814210546</v>
      </c>
    </row>
    <row r="230" spans="1:9" x14ac:dyDescent="0.3">
      <c r="A230" s="148" t="s">
        <v>175</v>
      </c>
      <c r="B230" s="148" t="s">
        <v>176</v>
      </c>
      <c r="C230" s="153">
        <v>1715.69</v>
      </c>
      <c r="D230" t="s">
        <v>908</v>
      </c>
      <c r="E230" t="s">
        <v>864</v>
      </c>
      <c r="H230">
        <f>VLOOKUP(A230,расчет!$A$4:$BE$257,57,0)</f>
        <v>1523.452828450191</v>
      </c>
      <c r="I230" s="147">
        <f t="shared" si="3"/>
        <v>-192.23717154980909</v>
      </c>
    </row>
    <row r="231" spans="1:9" x14ac:dyDescent="0.3">
      <c r="A231" s="148" t="s">
        <v>177</v>
      </c>
      <c r="B231" s="148" t="s">
        <v>178</v>
      </c>
      <c r="C231" s="153">
        <v>3179.59</v>
      </c>
      <c r="D231" t="s">
        <v>908</v>
      </c>
      <c r="E231" t="s">
        <v>865</v>
      </c>
      <c r="H231">
        <f>VLOOKUP(A231,расчет!$A$4:$BE$257,57,0)</f>
        <v>2554.7940001484712</v>
      </c>
      <c r="I231" s="147">
        <f t="shared" si="3"/>
        <v>-624.7959998515289</v>
      </c>
    </row>
    <row r="232" spans="1:9" x14ac:dyDescent="0.3">
      <c r="A232" s="148" t="s">
        <v>179</v>
      </c>
      <c r="B232" s="148" t="s">
        <v>180</v>
      </c>
      <c r="C232" s="153">
        <v>3445.76</v>
      </c>
      <c r="D232" t="s">
        <v>908</v>
      </c>
      <c r="E232" t="s">
        <v>866</v>
      </c>
      <c r="H232">
        <f>VLOOKUP(A232,расчет!$A$4:$BE$257,57,0)</f>
        <v>2718.2463320473375</v>
      </c>
      <c r="I232" s="147">
        <f t="shared" si="3"/>
        <v>-727.51366795266267</v>
      </c>
    </row>
    <row r="233" spans="1:9" x14ac:dyDescent="0.3">
      <c r="A233" s="148" t="s">
        <v>182</v>
      </c>
      <c r="B233" s="148" t="s">
        <v>183</v>
      </c>
      <c r="C233" s="153">
        <v>5798.08</v>
      </c>
      <c r="D233" t="s">
        <v>908</v>
      </c>
      <c r="E233" t="s">
        <v>867</v>
      </c>
      <c r="H233">
        <f>VLOOKUP(A233,расчет!$A$4:$BE$257,57,0)</f>
        <v>2762.5146719366167</v>
      </c>
      <c r="I233" s="147">
        <f t="shared" si="3"/>
        <v>-3035.5653280633833</v>
      </c>
    </row>
    <row r="234" spans="1:9" x14ac:dyDescent="0.3">
      <c r="A234" s="148" t="s">
        <v>185</v>
      </c>
      <c r="B234" s="148" t="s">
        <v>186</v>
      </c>
      <c r="C234" s="153">
        <v>2284.5</v>
      </c>
      <c r="D234" t="s">
        <v>908</v>
      </c>
      <c r="E234" t="s">
        <v>868</v>
      </c>
      <c r="H234">
        <f>VLOOKUP(A234,расчет!$A$4:$BE$257,57,0)</f>
        <v>2028.5328766964808</v>
      </c>
      <c r="I234" s="147">
        <f t="shared" si="3"/>
        <v>-255.9671233035192</v>
      </c>
    </row>
    <row r="235" spans="1:9" x14ac:dyDescent="0.3">
      <c r="A235" s="148" t="s">
        <v>187</v>
      </c>
      <c r="B235" s="148" t="s">
        <v>188</v>
      </c>
      <c r="C235" s="153">
        <v>1121.44</v>
      </c>
      <c r="D235" t="s">
        <v>908</v>
      </c>
      <c r="E235" t="s">
        <v>869</v>
      </c>
      <c r="H235">
        <f>VLOOKUP(A235,расчет!$A$4:$BE$257,57,0)</f>
        <v>995.78789999776632</v>
      </c>
      <c r="I235" s="147">
        <f t="shared" si="3"/>
        <v>-125.65210000223374</v>
      </c>
    </row>
    <row r="236" spans="1:9" x14ac:dyDescent="0.3">
      <c r="A236" s="148" t="s">
        <v>189</v>
      </c>
      <c r="B236" s="148" t="s">
        <v>190</v>
      </c>
      <c r="C236" s="153">
        <v>1711.06</v>
      </c>
      <c r="D236" t="s">
        <v>908</v>
      </c>
      <c r="E236" t="s">
        <v>870</v>
      </c>
      <c r="H236">
        <f>VLOOKUP(A236,расчет!$A$4:$BE$257,57,0)</f>
        <v>1519.3464865945302</v>
      </c>
      <c r="I236" s="147">
        <f t="shared" si="3"/>
        <v>-191.71351340546971</v>
      </c>
    </row>
    <row r="237" spans="1:9" x14ac:dyDescent="0.3">
      <c r="A237" s="148" t="s">
        <v>191</v>
      </c>
      <c r="B237" s="148" t="s">
        <v>192</v>
      </c>
      <c r="C237" s="153">
        <v>4914.55</v>
      </c>
      <c r="D237" t="s">
        <v>908</v>
      </c>
      <c r="E237" t="s">
        <v>871</v>
      </c>
      <c r="H237">
        <f>VLOOKUP(A237,расчет!$A$4:$BE$257,57,0)</f>
        <v>4288.0697696593952</v>
      </c>
      <c r="I237" s="147">
        <f t="shared" si="3"/>
        <v>-626.48023034060498</v>
      </c>
    </row>
    <row r="238" spans="1:9" x14ac:dyDescent="0.3">
      <c r="A238" s="148" t="s">
        <v>193</v>
      </c>
      <c r="B238" s="148" t="s">
        <v>194</v>
      </c>
      <c r="C238" s="153">
        <v>2589.71</v>
      </c>
      <c r="D238" t="s">
        <v>908</v>
      </c>
      <c r="E238" t="s">
        <v>872</v>
      </c>
      <c r="H238">
        <f>VLOOKUP(A238,расчет!$A$4:$BE$257,57,0)</f>
        <v>1307.6186551909529</v>
      </c>
      <c r="I238" s="147">
        <f t="shared" si="3"/>
        <v>-1282.0913448090471</v>
      </c>
    </row>
    <row r="239" spans="1:9" x14ac:dyDescent="0.3">
      <c r="A239" s="148" t="s">
        <v>195</v>
      </c>
      <c r="B239" s="148" t="s">
        <v>196</v>
      </c>
      <c r="C239" s="153">
        <v>4328.5200000000004</v>
      </c>
      <c r="D239" t="s">
        <v>908</v>
      </c>
      <c r="E239" t="s">
        <v>873</v>
      </c>
      <c r="H239">
        <f>VLOOKUP(A239,расчет!$A$4:$BE$257,57,0)</f>
        <v>3972.2321908339763</v>
      </c>
      <c r="I239" s="147">
        <f t="shared" si="3"/>
        <v>-356.28780916602409</v>
      </c>
    </row>
    <row r="240" spans="1:9" x14ac:dyDescent="0.3">
      <c r="A240" s="148" t="s">
        <v>197</v>
      </c>
      <c r="B240" s="148" t="s">
        <v>198</v>
      </c>
      <c r="C240" s="153">
        <v>1126.06</v>
      </c>
      <c r="D240" t="s">
        <v>908</v>
      </c>
      <c r="E240" t="s">
        <v>874</v>
      </c>
      <c r="H240">
        <f>VLOOKUP(A240,расчет!$A$4:$BE$257,57,0)</f>
        <v>798.53274646426735</v>
      </c>
      <c r="I240" s="147">
        <f t="shared" si="3"/>
        <v>-327.5272535357326</v>
      </c>
    </row>
    <row r="241" spans="1:9" x14ac:dyDescent="0.3">
      <c r="A241" s="148" t="s">
        <v>199</v>
      </c>
      <c r="B241" s="148" t="s">
        <v>200</v>
      </c>
      <c r="C241" s="153">
        <v>2321.4899999999998</v>
      </c>
      <c r="D241" t="s">
        <v>908</v>
      </c>
      <c r="E241" t="s">
        <v>875</v>
      </c>
      <c r="H241">
        <f>VLOOKUP(A241,расчет!$A$4:$BE$257,57,0)</f>
        <v>2061.383611541768</v>
      </c>
      <c r="I241" s="147">
        <f t="shared" si="3"/>
        <v>-260.10638845823178</v>
      </c>
    </row>
    <row r="242" spans="1:9" x14ac:dyDescent="0.3">
      <c r="A242" s="148" t="s">
        <v>201</v>
      </c>
      <c r="B242" s="148" t="s">
        <v>202</v>
      </c>
      <c r="C242" s="153">
        <v>2172.48</v>
      </c>
      <c r="D242" t="s">
        <v>908</v>
      </c>
      <c r="E242" t="s">
        <v>876</v>
      </c>
      <c r="H242">
        <f>VLOOKUP(A242,расчет!$A$4:$BE$257,57,0)</f>
        <v>1379.1290503967077</v>
      </c>
      <c r="I242" s="147">
        <f t="shared" si="3"/>
        <v>-793.35094960329229</v>
      </c>
    </row>
    <row r="243" spans="1:9" x14ac:dyDescent="0.3">
      <c r="A243" s="148" t="s">
        <v>203</v>
      </c>
      <c r="B243" s="148" t="s">
        <v>204</v>
      </c>
      <c r="C243" s="153">
        <v>3489.69</v>
      </c>
      <c r="D243" t="s">
        <v>908</v>
      </c>
      <c r="E243" t="s">
        <v>877</v>
      </c>
      <c r="H243">
        <f>VLOOKUP(A243,расчет!$A$4:$BE$257,57,0)</f>
        <v>2944.6959168655671</v>
      </c>
      <c r="I243" s="147">
        <f t="shared" si="3"/>
        <v>-544.99408313443291</v>
      </c>
    </row>
    <row r="244" spans="1:9" x14ac:dyDescent="0.3">
      <c r="A244" s="148" t="s">
        <v>205</v>
      </c>
      <c r="B244" s="148" t="s">
        <v>206</v>
      </c>
      <c r="C244" s="153">
        <v>2862.81</v>
      </c>
      <c r="D244" t="s">
        <v>908</v>
      </c>
      <c r="E244" t="s">
        <v>878</v>
      </c>
      <c r="H244">
        <f>VLOOKUP(A244,расчет!$A$4:$BE$257,57,0)</f>
        <v>3143.0521321386677</v>
      </c>
      <c r="I244" s="147">
        <f t="shared" si="3"/>
        <v>280.24213213866778</v>
      </c>
    </row>
    <row r="245" spans="1:9" x14ac:dyDescent="0.3">
      <c r="H245">
        <f>SUM(H1:H244)</f>
        <v>146935.17745018587</v>
      </c>
      <c r="I245" s="77">
        <f>SUM(I1:I244)</f>
        <v>-41622.982549814129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7"/>
  <sheetViews>
    <sheetView topLeftCell="A222" workbookViewId="0">
      <selection activeCell="I248" sqref="I248"/>
    </sheetView>
  </sheetViews>
  <sheetFormatPr defaultRowHeight="14.4" x14ac:dyDescent="0.3"/>
  <cols>
    <col min="3" max="3" width="9.44140625" bestFit="1" customWidth="1"/>
    <col min="8" max="8" width="10.44140625" bestFit="1" customWidth="1"/>
    <col min="9" max="9" width="9.44140625" bestFit="1" customWidth="1"/>
  </cols>
  <sheetData>
    <row r="1" spans="1:9" x14ac:dyDescent="0.3">
      <c r="A1" s="148" t="s">
        <v>208</v>
      </c>
      <c r="B1" s="148" t="s">
        <v>209</v>
      </c>
      <c r="C1" s="149">
        <v>136.68</v>
      </c>
      <c r="D1" t="s">
        <v>910</v>
      </c>
      <c r="E1" t="s">
        <v>633</v>
      </c>
      <c r="H1" s="165">
        <f>VLOOKUP(A1,расчет!$A$4:$BF$257,58,0)</f>
        <v>214.82645960278347</v>
      </c>
      <c r="I1" s="166">
        <f>H1-C1</f>
        <v>78.146459602783466</v>
      </c>
    </row>
    <row r="2" spans="1:9" x14ac:dyDescent="0.3">
      <c r="A2" s="148" t="s">
        <v>210</v>
      </c>
      <c r="B2" s="148" t="s">
        <v>211</v>
      </c>
      <c r="C2" s="149">
        <v>136.68</v>
      </c>
      <c r="D2" t="s">
        <v>910</v>
      </c>
      <c r="E2" t="s">
        <v>635</v>
      </c>
      <c r="H2" s="165">
        <f>VLOOKUP(A2,расчет!$A$4:$BF$257,58,0)</f>
        <v>214.82645960278347</v>
      </c>
      <c r="I2" s="166">
        <f t="shared" ref="I2:I65" si="0">H2-C2</f>
        <v>78.146459602783466</v>
      </c>
    </row>
    <row r="3" spans="1:9" x14ac:dyDescent="0.3">
      <c r="A3" s="148" t="s">
        <v>212</v>
      </c>
      <c r="B3" s="148" t="s">
        <v>213</v>
      </c>
      <c r="C3" s="149">
        <v>136.68</v>
      </c>
      <c r="D3" t="s">
        <v>910</v>
      </c>
      <c r="E3" t="s">
        <v>636</v>
      </c>
      <c r="H3" s="165">
        <f>VLOOKUP(A3,расчет!$A$4:$BF$257,58,0)</f>
        <v>214.82645960278347</v>
      </c>
      <c r="I3" s="166">
        <f t="shared" si="0"/>
        <v>78.146459602783466</v>
      </c>
    </row>
    <row r="4" spans="1:9" x14ac:dyDescent="0.3">
      <c r="A4" s="148" t="s">
        <v>214</v>
      </c>
      <c r="B4" s="148" t="s">
        <v>215</v>
      </c>
      <c r="C4" s="149">
        <v>136.68</v>
      </c>
      <c r="D4" t="s">
        <v>910</v>
      </c>
      <c r="E4" t="s">
        <v>637</v>
      </c>
      <c r="H4" s="165">
        <f>VLOOKUP(A4,расчет!$A$4:$BF$257,58,0)</f>
        <v>214.82645960278347</v>
      </c>
      <c r="I4" s="166">
        <f t="shared" si="0"/>
        <v>78.146459602783466</v>
      </c>
    </row>
    <row r="5" spans="1:9" x14ac:dyDescent="0.3">
      <c r="A5" s="148" t="s">
        <v>216</v>
      </c>
      <c r="B5" s="148" t="s">
        <v>217</v>
      </c>
      <c r="C5" s="149">
        <v>136.68</v>
      </c>
      <c r="D5" t="s">
        <v>910</v>
      </c>
      <c r="E5" t="s">
        <v>638</v>
      </c>
      <c r="H5" s="165">
        <f>VLOOKUP(A5,расчет!$A$4:$BF$257,58,0)</f>
        <v>214.82645960278347</v>
      </c>
      <c r="I5" s="166">
        <f t="shared" si="0"/>
        <v>78.146459602783466</v>
      </c>
    </row>
    <row r="6" spans="1:9" x14ac:dyDescent="0.3">
      <c r="A6" s="148" t="s">
        <v>218</v>
      </c>
      <c r="B6" s="148" t="s">
        <v>219</v>
      </c>
      <c r="C6" s="149">
        <v>136.68</v>
      </c>
      <c r="D6" t="s">
        <v>910</v>
      </c>
      <c r="E6" t="s">
        <v>639</v>
      </c>
      <c r="H6" s="165">
        <f>VLOOKUP(A6,расчет!$A$4:$BF$257,58,0)</f>
        <v>214.82645960278347</v>
      </c>
      <c r="I6" s="166">
        <f t="shared" si="0"/>
        <v>78.146459602783466</v>
      </c>
    </row>
    <row r="7" spans="1:9" x14ac:dyDescent="0.3">
      <c r="A7" s="148" t="s">
        <v>220</v>
      </c>
      <c r="B7" s="148" t="s">
        <v>221</v>
      </c>
      <c r="C7" s="149">
        <v>136.68</v>
      </c>
      <c r="D7" t="s">
        <v>910</v>
      </c>
      <c r="E7" t="s">
        <v>640</v>
      </c>
      <c r="H7" s="165">
        <f>VLOOKUP(A7,расчет!$A$4:$BF$257,58,0)</f>
        <v>214.82645960278347</v>
      </c>
      <c r="I7" s="166">
        <f t="shared" si="0"/>
        <v>78.146459602783466</v>
      </c>
    </row>
    <row r="8" spans="1:9" x14ac:dyDescent="0.3">
      <c r="A8" s="148" t="s">
        <v>222</v>
      </c>
      <c r="B8" s="148" t="s">
        <v>223</v>
      </c>
      <c r="C8" s="149">
        <v>136.68</v>
      </c>
      <c r="D8" t="s">
        <v>910</v>
      </c>
      <c r="E8" t="s">
        <v>641</v>
      </c>
      <c r="H8" s="165">
        <f>VLOOKUP(A8,расчет!$A$4:$BF$257,58,0)</f>
        <v>214.82645960278347</v>
      </c>
      <c r="I8" s="166">
        <f t="shared" si="0"/>
        <v>78.146459602783466</v>
      </c>
    </row>
    <row r="9" spans="1:9" x14ac:dyDescent="0.3">
      <c r="A9" s="148" t="s">
        <v>224</v>
      </c>
      <c r="B9" s="148" t="s">
        <v>225</v>
      </c>
      <c r="C9" s="149">
        <v>136.68</v>
      </c>
      <c r="D9" t="s">
        <v>910</v>
      </c>
      <c r="E9" t="s">
        <v>642</v>
      </c>
      <c r="H9" s="165">
        <f>VLOOKUP(A9,расчет!$A$4:$BF$257,58,0)</f>
        <v>214.82645960278347</v>
      </c>
      <c r="I9" s="166">
        <f t="shared" si="0"/>
        <v>78.146459602783466</v>
      </c>
    </row>
    <row r="10" spans="1:9" x14ac:dyDescent="0.3">
      <c r="A10" s="148" t="s">
        <v>226</v>
      </c>
      <c r="B10" s="148" t="s">
        <v>227</v>
      </c>
      <c r="C10" s="149">
        <v>136.68</v>
      </c>
      <c r="D10" t="s">
        <v>910</v>
      </c>
      <c r="E10" t="s">
        <v>643</v>
      </c>
      <c r="H10" s="165">
        <f>VLOOKUP(A10,расчет!$A$4:$BF$257,58,0)</f>
        <v>214.82645960278347</v>
      </c>
      <c r="I10" s="166">
        <f t="shared" si="0"/>
        <v>78.146459602783466</v>
      </c>
    </row>
    <row r="11" spans="1:9" x14ac:dyDescent="0.3">
      <c r="A11" s="148" t="s">
        <v>228</v>
      </c>
      <c r="B11" s="148" t="s">
        <v>229</v>
      </c>
      <c r="C11" s="149">
        <v>136.68</v>
      </c>
      <c r="D11" t="s">
        <v>910</v>
      </c>
      <c r="E11" t="s">
        <v>644</v>
      </c>
      <c r="H11" s="165">
        <f>VLOOKUP(A11,расчет!$A$4:$BF$257,58,0)</f>
        <v>214.82645960278347</v>
      </c>
      <c r="I11" s="166">
        <f t="shared" si="0"/>
        <v>78.146459602783466</v>
      </c>
    </row>
    <row r="12" spans="1:9" x14ac:dyDescent="0.3">
      <c r="A12" s="148" t="s">
        <v>230</v>
      </c>
      <c r="B12" s="148" t="s">
        <v>231</v>
      </c>
      <c r="C12" s="149">
        <v>136.68</v>
      </c>
      <c r="D12" t="s">
        <v>910</v>
      </c>
      <c r="E12" t="s">
        <v>645</v>
      </c>
      <c r="H12" s="165">
        <f>VLOOKUP(A12,расчет!$A$4:$BF$257,58,0)</f>
        <v>214.82645960278347</v>
      </c>
      <c r="I12" s="166">
        <f t="shared" si="0"/>
        <v>78.146459602783466</v>
      </c>
    </row>
    <row r="13" spans="1:9" x14ac:dyDescent="0.3">
      <c r="A13" s="148" t="s">
        <v>232</v>
      </c>
      <c r="B13" s="148" t="s">
        <v>233</v>
      </c>
      <c r="C13" s="149">
        <v>136.68</v>
      </c>
      <c r="D13" t="s">
        <v>910</v>
      </c>
      <c r="E13" t="s">
        <v>646</v>
      </c>
      <c r="H13" s="165">
        <f>VLOOKUP(A13,расчет!$A$4:$BF$257,58,0)</f>
        <v>214.82645960278347</v>
      </c>
      <c r="I13" s="166">
        <f t="shared" si="0"/>
        <v>78.146459602783466</v>
      </c>
    </row>
    <row r="14" spans="1:9" x14ac:dyDescent="0.3">
      <c r="A14" s="148" t="s">
        <v>234</v>
      </c>
      <c r="B14" s="148" t="s">
        <v>235</v>
      </c>
      <c r="C14" s="149">
        <v>136.68</v>
      </c>
      <c r="D14" t="s">
        <v>910</v>
      </c>
      <c r="E14" t="s">
        <v>647</v>
      </c>
      <c r="H14" s="165">
        <f>VLOOKUP(A14,расчет!$A$4:$BF$257,58,0)</f>
        <v>214.82645960278347</v>
      </c>
      <c r="I14" s="166">
        <f t="shared" si="0"/>
        <v>78.146459602783466</v>
      </c>
    </row>
    <row r="15" spans="1:9" x14ac:dyDescent="0.3">
      <c r="A15" s="148" t="s">
        <v>236</v>
      </c>
      <c r="B15" s="148" t="s">
        <v>237</v>
      </c>
      <c r="C15" s="149">
        <v>136.68</v>
      </c>
      <c r="D15" t="s">
        <v>910</v>
      </c>
      <c r="E15" t="s">
        <v>648</v>
      </c>
      <c r="H15" s="165">
        <f>VLOOKUP(A15,расчет!$A$4:$BF$257,58,0)</f>
        <v>214.82645960278347</v>
      </c>
      <c r="I15" s="166">
        <f t="shared" si="0"/>
        <v>78.146459602783466</v>
      </c>
    </row>
    <row r="16" spans="1:9" x14ac:dyDescent="0.3">
      <c r="A16" s="148" t="s">
        <v>238</v>
      </c>
      <c r="B16" s="148" t="s">
        <v>239</v>
      </c>
      <c r="C16" s="149">
        <v>136.68</v>
      </c>
      <c r="D16" t="s">
        <v>910</v>
      </c>
      <c r="E16" t="s">
        <v>649</v>
      </c>
      <c r="H16" s="165">
        <f>VLOOKUP(A16,расчет!$A$4:$BF$257,58,0)</f>
        <v>214.82645960278347</v>
      </c>
      <c r="I16" s="166">
        <f t="shared" si="0"/>
        <v>78.146459602783466</v>
      </c>
    </row>
    <row r="17" spans="1:9" x14ac:dyDescent="0.3">
      <c r="A17" s="148" t="s">
        <v>240</v>
      </c>
      <c r="B17" s="148" t="s">
        <v>241</v>
      </c>
      <c r="C17" s="149">
        <v>136.68</v>
      </c>
      <c r="D17" t="s">
        <v>910</v>
      </c>
      <c r="E17" t="s">
        <v>650</v>
      </c>
      <c r="H17" s="165">
        <f>VLOOKUP(A17,расчет!$A$4:$BF$257,58,0)</f>
        <v>214.82645960278347</v>
      </c>
      <c r="I17" s="166">
        <f t="shared" si="0"/>
        <v>78.146459602783466</v>
      </c>
    </row>
    <row r="18" spans="1:9" x14ac:dyDescent="0.3">
      <c r="A18" s="148" t="s">
        <v>242</v>
      </c>
      <c r="B18" s="148" t="s">
        <v>243</v>
      </c>
      <c r="C18" s="149">
        <v>136.68</v>
      </c>
      <c r="D18" t="s">
        <v>910</v>
      </c>
      <c r="E18" t="s">
        <v>651</v>
      </c>
      <c r="H18" s="165">
        <f>VLOOKUP(A18,расчет!$A$4:$BF$257,58,0)</f>
        <v>214.82645960278347</v>
      </c>
      <c r="I18" s="166">
        <f t="shared" si="0"/>
        <v>78.146459602783466</v>
      </c>
    </row>
    <row r="19" spans="1:9" x14ac:dyDescent="0.3">
      <c r="A19" s="148" t="s">
        <v>244</v>
      </c>
      <c r="B19" s="148" t="s">
        <v>245</v>
      </c>
      <c r="C19" s="149">
        <v>136.68</v>
      </c>
      <c r="D19" t="s">
        <v>910</v>
      </c>
      <c r="E19" t="s">
        <v>652</v>
      </c>
      <c r="H19" s="165">
        <f>VLOOKUP(A19,расчет!$A$4:$BF$257,58,0)</f>
        <v>214.82645960278347</v>
      </c>
      <c r="I19" s="166">
        <f t="shared" si="0"/>
        <v>78.146459602783466</v>
      </c>
    </row>
    <row r="20" spans="1:9" x14ac:dyDescent="0.3">
      <c r="A20" s="148" t="s">
        <v>246</v>
      </c>
      <c r="B20" s="148" t="s">
        <v>247</v>
      </c>
      <c r="C20" s="149">
        <v>136.68</v>
      </c>
      <c r="D20" t="s">
        <v>910</v>
      </c>
      <c r="E20" t="s">
        <v>653</v>
      </c>
      <c r="H20" s="165">
        <f>VLOOKUP(A20,расчет!$A$4:$BF$257,58,0)</f>
        <v>214.82645960278347</v>
      </c>
      <c r="I20" s="166">
        <f t="shared" si="0"/>
        <v>78.146459602783466</v>
      </c>
    </row>
    <row r="21" spans="1:9" x14ac:dyDescent="0.3">
      <c r="A21" s="148" t="s">
        <v>248</v>
      </c>
      <c r="B21" s="148" t="s">
        <v>249</v>
      </c>
      <c r="C21" s="149">
        <v>136.68</v>
      </c>
      <c r="D21" t="s">
        <v>910</v>
      </c>
      <c r="E21" t="s">
        <v>654</v>
      </c>
      <c r="H21" s="165">
        <f>VLOOKUP(A21,расчет!$A$4:$BF$257,58,0)</f>
        <v>214.82645960278347</v>
      </c>
      <c r="I21" s="166">
        <f t="shared" si="0"/>
        <v>78.146459602783466</v>
      </c>
    </row>
    <row r="22" spans="1:9" x14ac:dyDescent="0.3">
      <c r="A22" s="148" t="s">
        <v>250</v>
      </c>
      <c r="B22" s="148" t="s">
        <v>251</v>
      </c>
      <c r="C22" s="149">
        <v>136.68</v>
      </c>
      <c r="D22" t="s">
        <v>910</v>
      </c>
      <c r="E22" t="s">
        <v>655</v>
      </c>
      <c r="H22" s="165">
        <f>VLOOKUP(A22,расчет!$A$4:$BF$257,58,0)</f>
        <v>214.82645960278347</v>
      </c>
      <c r="I22" s="166">
        <f t="shared" si="0"/>
        <v>78.146459602783466</v>
      </c>
    </row>
    <row r="23" spans="1:9" x14ac:dyDescent="0.3">
      <c r="A23" s="148" t="s">
        <v>252</v>
      </c>
      <c r="B23" s="148" t="s">
        <v>253</v>
      </c>
      <c r="C23" s="149">
        <v>136.68</v>
      </c>
      <c r="D23" t="s">
        <v>910</v>
      </c>
      <c r="E23" t="s">
        <v>656</v>
      </c>
      <c r="H23" s="165">
        <f>VLOOKUP(A23,расчет!$A$4:$BF$257,58,0)</f>
        <v>214.82645960278347</v>
      </c>
      <c r="I23" s="166">
        <f t="shared" si="0"/>
        <v>78.146459602783466</v>
      </c>
    </row>
    <row r="24" spans="1:9" x14ac:dyDescent="0.3">
      <c r="A24" s="148" t="s">
        <v>254</v>
      </c>
      <c r="B24" s="148" t="s">
        <v>255</v>
      </c>
      <c r="C24" s="149">
        <v>136.68</v>
      </c>
      <c r="D24" t="s">
        <v>910</v>
      </c>
      <c r="E24" t="s">
        <v>657</v>
      </c>
      <c r="H24" s="165">
        <f>VLOOKUP(A24,расчет!$A$4:$BF$257,58,0)</f>
        <v>214.82645960278347</v>
      </c>
      <c r="I24" s="166">
        <f t="shared" si="0"/>
        <v>78.146459602783466</v>
      </c>
    </row>
    <row r="25" spans="1:9" x14ac:dyDescent="0.3">
      <c r="A25" s="148" t="s">
        <v>521</v>
      </c>
      <c r="B25" s="148" t="s">
        <v>257</v>
      </c>
      <c r="C25" s="149">
        <v>136.68</v>
      </c>
      <c r="D25" t="s">
        <v>910</v>
      </c>
      <c r="E25" t="s">
        <v>905</v>
      </c>
      <c r="H25" s="165">
        <f>VLOOKUP(A25,расчет!$A$4:$BF$257,58,0)</f>
        <v>214.82645960278347</v>
      </c>
      <c r="I25" s="166">
        <f t="shared" si="0"/>
        <v>78.146459602783466</v>
      </c>
    </row>
    <row r="26" spans="1:9" x14ac:dyDescent="0.3">
      <c r="A26" s="148" t="s">
        <v>258</v>
      </c>
      <c r="B26" s="148" t="s">
        <v>259</v>
      </c>
      <c r="C26" s="149">
        <v>136.68</v>
      </c>
      <c r="D26" t="s">
        <v>910</v>
      </c>
      <c r="E26" t="s">
        <v>659</v>
      </c>
      <c r="H26" s="165">
        <f>VLOOKUP(A26,расчет!$A$4:$BF$257,58,0)</f>
        <v>214.82645960278347</v>
      </c>
      <c r="I26" s="166">
        <f t="shared" si="0"/>
        <v>78.146459602783466</v>
      </c>
    </row>
    <row r="27" spans="1:9" x14ac:dyDescent="0.3">
      <c r="A27" s="148" t="s">
        <v>260</v>
      </c>
      <c r="B27" s="148" t="s">
        <v>261</v>
      </c>
      <c r="C27" s="149">
        <v>136.68</v>
      </c>
      <c r="D27" t="s">
        <v>910</v>
      </c>
      <c r="E27" t="s">
        <v>660</v>
      </c>
      <c r="H27" s="165">
        <f>VLOOKUP(A27,расчет!$A$4:$BF$257,58,0)</f>
        <v>214.82645960278347</v>
      </c>
      <c r="I27" s="166">
        <f t="shared" si="0"/>
        <v>78.146459602783466</v>
      </c>
    </row>
    <row r="28" spans="1:9" x14ac:dyDescent="0.3">
      <c r="A28" s="148" t="s">
        <v>262</v>
      </c>
      <c r="B28" s="148" t="s">
        <v>263</v>
      </c>
      <c r="C28" s="149">
        <v>136.68</v>
      </c>
      <c r="D28" t="s">
        <v>910</v>
      </c>
      <c r="E28" t="s">
        <v>661</v>
      </c>
      <c r="H28" s="165">
        <f>VLOOKUP(A28,расчет!$A$4:$BF$257,58,0)</f>
        <v>214.82645960278347</v>
      </c>
      <c r="I28" s="166">
        <f t="shared" si="0"/>
        <v>78.146459602783466</v>
      </c>
    </row>
    <row r="29" spans="1:9" x14ac:dyDescent="0.3">
      <c r="A29" s="148" t="s">
        <v>264</v>
      </c>
      <c r="B29" s="148" t="s">
        <v>265</v>
      </c>
      <c r="C29" s="149">
        <v>136.68</v>
      </c>
      <c r="D29" t="s">
        <v>910</v>
      </c>
      <c r="E29" t="s">
        <v>662</v>
      </c>
      <c r="H29" s="165">
        <f>VLOOKUP(A29,расчет!$A$4:$BF$257,58,0)</f>
        <v>214.82645960278347</v>
      </c>
      <c r="I29" s="166">
        <f t="shared" si="0"/>
        <v>78.146459602783466</v>
      </c>
    </row>
    <row r="30" spans="1:9" x14ac:dyDescent="0.3">
      <c r="A30" s="148" t="s">
        <v>266</v>
      </c>
      <c r="B30" s="148" t="s">
        <v>267</v>
      </c>
      <c r="C30" s="149">
        <v>136.68</v>
      </c>
      <c r="D30" t="s">
        <v>910</v>
      </c>
      <c r="E30" t="s">
        <v>663</v>
      </c>
      <c r="H30" s="165">
        <f>VLOOKUP(A30,расчет!$A$4:$BF$257,58,0)</f>
        <v>214.82645960278347</v>
      </c>
      <c r="I30" s="166">
        <f t="shared" si="0"/>
        <v>78.146459602783466</v>
      </c>
    </row>
    <row r="31" spans="1:9" x14ac:dyDescent="0.3">
      <c r="A31" s="148" t="s">
        <v>268</v>
      </c>
      <c r="B31" s="148" t="s">
        <v>269</v>
      </c>
      <c r="C31" s="149">
        <v>136.68</v>
      </c>
      <c r="D31" t="s">
        <v>910</v>
      </c>
      <c r="E31" t="s">
        <v>664</v>
      </c>
      <c r="H31" s="165">
        <f>VLOOKUP(A31,расчет!$A$4:$BF$257,58,0)</f>
        <v>214.82645960278347</v>
      </c>
      <c r="I31" s="166">
        <f t="shared" si="0"/>
        <v>78.146459602783466</v>
      </c>
    </row>
    <row r="32" spans="1:9" x14ac:dyDescent="0.3">
      <c r="A32" s="148" t="s">
        <v>270</v>
      </c>
      <c r="B32" s="148" t="s">
        <v>271</v>
      </c>
      <c r="C32" s="149">
        <v>136.68</v>
      </c>
      <c r="D32" t="s">
        <v>910</v>
      </c>
      <c r="E32" t="s">
        <v>665</v>
      </c>
      <c r="H32" s="165">
        <f>VLOOKUP(A32,расчет!$A$4:$BF$257,58,0)</f>
        <v>214.82645960278347</v>
      </c>
      <c r="I32" s="166">
        <f t="shared" si="0"/>
        <v>78.146459602783466</v>
      </c>
    </row>
    <row r="33" spans="1:9" x14ac:dyDescent="0.3">
      <c r="A33" s="148" t="s">
        <v>272</v>
      </c>
      <c r="B33" s="148" t="s">
        <v>273</v>
      </c>
      <c r="C33" s="149">
        <v>136.68</v>
      </c>
      <c r="D33" t="s">
        <v>910</v>
      </c>
      <c r="E33" t="s">
        <v>666</v>
      </c>
      <c r="H33" s="165">
        <f>VLOOKUP(A33,расчет!$A$4:$BF$257,58,0)</f>
        <v>214.82645960278347</v>
      </c>
      <c r="I33" s="166">
        <f t="shared" si="0"/>
        <v>78.146459602783466</v>
      </c>
    </row>
    <row r="34" spans="1:9" x14ac:dyDescent="0.3">
      <c r="A34" s="148" t="s">
        <v>274</v>
      </c>
      <c r="B34" s="148" t="s">
        <v>275</v>
      </c>
      <c r="C34" s="149">
        <v>136.68</v>
      </c>
      <c r="D34" t="s">
        <v>910</v>
      </c>
      <c r="E34" t="s">
        <v>667</v>
      </c>
      <c r="H34" s="165">
        <f>VLOOKUP(A34,расчет!$A$4:$BF$257,58,0)</f>
        <v>214.82645960278347</v>
      </c>
      <c r="I34" s="166">
        <f t="shared" si="0"/>
        <v>78.146459602783466</v>
      </c>
    </row>
    <row r="35" spans="1:9" x14ac:dyDescent="0.3">
      <c r="A35" s="148" t="s">
        <v>276</v>
      </c>
      <c r="B35" s="148" t="s">
        <v>277</v>
      </c>
      <c r="C35" s="149">
        <v>136.68</v>
      </c>
      <c r="D35" t="s">
        <v>910</v>
      </c>
      <c r="E35" t="s">
        <v>668</v>
      </c>
      <c r="H35" s="165">
        <f>VLOOKUP(A35,расчет!$A$4:$BF$257,58,0)</f>
        <v>214.82645960278347</v>
      </c>
      <c r="I35" s="166">
        <f t="shared" si="0"/>
        <v>78.146459602783466</v>
      </c>
    </row>
    <row r="36" spans="1:9" x14ac:dyDescent="0.3">
      <c r="A36" s="148" t="s">
        <v>278</v>
      </c>
      <c r="B36" s="148" t="s">
        <v>279</v>
      </c>
      <c r="C36" s="149">
        <v>136.68</v>
      </c>
      <c r="D36" t="s">
        <v>910</v>
      </c>
      <c r="E36" t="s">
        <v>669</v>
      </c>
      <c r="H36" s="165">
        <f>VLOOKUP(A36,расчет!$A$4:$BF$257,58,0)</f>
        <v>214.82645960278347</v>
      </c>
      <c r="I36" s="166">
        <f t="shared" si="0"/>
        <v>78.146459602783466</v>
      </c>
    </row>
    <row r="37" spans="1:9" x14ac:dyDescent="0.3">
      <c r="A37" s="148" t="s">
        <v>280</v>
      </c>
      <c r="B37" s="148" t="s">
        <v>281</v>
      </c>
      <c r="C37" s="149">
        <v>136.68</v>
      </c>
      <c r="D37" t="s">
        <v>910</v>
      </c>
      <c r="E37" t="s">
        <v>670</v>
      </c>
      <c r="H37" s="165">
        <f>VLOOKUP(A37,расчет!$A$4:$BF$257,58,0)</f>
        <v>214.82645960278347</v>
      </c>
      <c r="I37" s="166">
        <f t="shared" si="0"/>
        <v>78.146459602783466</v>
      </c>
    </row>
    <row r="38" spans="1:9" x14ac:dyDescent="0.3">
      <c r="A38" s="148" t="s">
        <v>282</v>
      </c>
      <c r="B38" s="148" t="s">
        <v>283</v>
      </c>
      <c r="C38" s="149">
        <v>136.68</v>
      </c>
      <c r="D38" t="s">
        <v>910</v>
      </c>
      <c r="E38" t="s">
        <v>671</v>
      </c>
      <c r="H38" s="165">
        <f>VLOOKUP(A38,расчет!$A$4:$BF$257,58,0)</f>
        <v>214.82645960278347</v>
      </c>
      <c r="I38" s="166">
        <f t="shared" si="0"/>
        <v>78.146459602783466</v>
      </c>
    </row>
    <row r="39" spans="1:9" x14ac:dyDescent="0.3">
      <c r="A39" s="148" t="s">
        <v>284</v>
      </c>
      <c r="B39" s="148" t="s">
        <v>285</v>
      </c>
      <c r="C39" s="149">
        <v>136.68</v>
      </c>
      <c r="D39" t="s">
        <v>910</v>
      </c>
      <c r="E39" t="s">
        <v>672</v>
      </c>
      <c r="H39" s="165">
        <f>VLOOKUP(A39,расчет!$A$4:$BF$257,58,0)</f>
        <v>214.82645960278347</v>
      </c>
      <c r="I39" s="166">
        <f t="shared" si="0"/>
        <v>78.146459602783466</v>
      </c>
    </row>
    <row r="40" spans="1:9" x14ac:dyDescent="0.3">
      <c r="A40" s="148" t="s">
        <v>286</v>
      </c>
      <c r="B40" s="148" t="s">
        <v>287</v>
      </c>
      <c r="C40" s="149">
        <v>136.68</v>
      </c>
      <c r="D40" t="s">
        <v>910</v>
      </c>
      <c r="E40" t="s">
        <v>673</v>
      </c>
      <c r="H40" s="165">
        <f>VLOOKUP(A40,расчет!$A$4:$BF$257,58,0)</f>
        <v>214.82645960278347</v>
      </c>
      <c r="I40" s="166">
        <f t="shared" si="0"/>
        <v>78.146459602783466</v>
      </c>
    </row>
    <row r="41" spans="1:9" x14ac:dyDescent="0.3">
      <c r="A41" s="148" t="s">
        <v>288</v>
      </c>
      <c r="B41" s="148" t="s">
        <v>289</v>
      </c>
      <c r="C41" s="149">
        <v>136.68</v>
      </c>
      <c r="D41" t="s">
        <v>910</v>
      </c>
      <c r="E41" t="s">
        <v>674</v>
      </c>
      <c r="H41" s="165">
        <f>VLOOKUP(A41,расчет!$A$4:$BF$257,58,0)</f>
        <v>214.82645960278347</v>
      </c>
      <c r="I41" s="166">
        <f t="shared" si="0"/>
        <v>78.146459602783466</v>
      </c>
    </row>
    <row r="42" spans="1:9" x14ac:dyDescent="0.3">
      <c r="A42" s="148" t="s">
        <v>290</v>
      </c>
      <c r="B42" s="148" t="s">
        <v>291</v>
      </c>
      <c r="C42" s="149">
        <v>136.68</v>
      </c>
      <c r="D42" t="s">
        <v>910</v>
      </c>
      <c r="E42" t="s">
        <v>675</v>
      </c>
      <c r="H42" s="165">
        <f>VLOOKUP(A42,расчет!$A$4:$BF$257,58,0)</f>
        <v>214.82645960278347</v>
      </c>
      <c r="I42" s="166">
        <f t="shared" si="0"/>
        <v>78.146459602783466</v>
      </c>
    </row>
    <row r="43" spans="1:9" x14ac:dyDescent="0.3">
      <c r="A43" s="148" t="s">
        <v>292</v>
      </c>
      <c r="B43" s="148" t="s">
        <v>293</v>
      </c>
      <c r="C43" s="149">
        <v>136.68</v>
      </c>
      <c r="D43" t="s">
        <v>910</v>
      </c>
      <c r="E43" t="s">
        <v>676</v>
      </c>
      <c r="H43" s="165">
        <f>VLOOKUP(A43,расчет!$A$4:$BF$257,58,0)</f>
        <v>214.82645960278347</v>
      </c>
      <c r="I43" s="166">
        <f t="shared" si="0"/>
        <v>78.146459602783466</v>
      </c>
    </row>
    <row r="44" spans="1:9" x14ac:dyDescent="0.3">
      <c r="A44" s="148" t="s">
        <v>294</v>
      </c>
      <c r="B44" s="148" t="s">
        <v>295</v>
      </c>
      <c r="C44" s="149">
        <v>136.68</v>
      </c>
      <c r="D44" t="s">
        <v>910</v>
      </c>
      <c r="E44" t="s">
        <v>677</v>
      </c>
      <c r="H44" s="165">
        <f>VLOOKUP(A44,расчет!$A$4:$BF$257,58,0)</f>
        <v>214.82645960278347</v>
      </c>
      <c r="I44" s="166">
        <f t="shared" si="0"/>
        <v>78.146459602783466</v>
      </c>
    </row>
    <row r="45" spans="1:9" x14ac:dyDescent="0.3">
      <c r="A45" s="148" t="s">
        <v>296</v>
      </c>
      <c r="B45" s="148" t="s">
        <v>297</v>
      </c>
      <c r="C45" s="149">
        <v>136.68</v>
      </c>
      <c r="D45" t="s">
        <v>910</v>
      </c>
      <c r="E45" t="s">
        <v>678</v>
      </c>
      <c r="H45" s="165">
        <f>VLOOKUP(A45,расчет!$A$4:$BF$257,58,0)</f>
        <v>214.82645960278347</v>
      </c>
      <c r="I45" s="166">
        <f t="shared" si="0"/>
        <v>78.146459602783466</v>
      </c>
    </row>
    <row r="46" spans="1:9" x14ac:dyDescent="0.3">
      <c r="A46" s="148" t="s">
        <v>298</v>
      </c>
      <c r="B46" s="148" t="s">
        <v>299</v>
      </c>
      <c r="C46" s="149">
        <v>136.68</v>
      </c>
      <c r="D46" t="s">
        <v>910</v>
      </c>
      <c r="E46" t="s">
        <v>679</v>
      </c>
      <c r="H46" s="165">
        <f>VLOOKUP(A46,расчет!$A$4:$BF$257,58,0)</f>
        <v>214.82645960278347</v>
      </c>
      <c r="I46" s="166">
        <f t="shared" si="0"/>
        <v>78.146459602783466</v>
      </c>
    </row>
    <row r="47" spans="1:9" x14ac:dyDescent="0.3">
      <c r="A47" s="148" t="s">
        <v>300</v>
      </c>
      <c r="B47" s="148" t="s">
        <v>301</v>
      </c>
      <c r="C47" s="149">
        <v>136.68</v>
      </c>
      <c r="D47" t="s">
        <v>910</v>
      </c>
      <c r="E47" t="s">
        <v>680</v>
      </c>
      <c r="H47" s="165">
        <f>VLOOKUP(A47,расчет!$A$4:$BF$257,58,0)</f>
        <v>214.82645960278347</v>
      </c>
      <c r="I47" s="166">
        <f t="shared" si="0"/>
        <v>78.146459602783466</v>
      </c>
    </row>
    <row r="48" spans="1:9" x14ac:dyDescent="0.3">
      <c r="A48" s="148" t="s">
        <v>302</v>
      </c>
      <c r="B48" s="148" t="s">
        <v>303</v>
      </c>
      <c r="C48" s="149">
        <v>136.68</v>
      </c>
      <c r="D48" t="s">
        <v>910</v>
      </c>
      <c r="E48" t="s">
        <v>681</v>
      </c>
      <c r="H48" s="165">
        <f>VLOOKUP(A48,расчет!$A$4:$BF$257,58,0)</f>
        <v>214.82645960278347</v>
      </c>
      <c r="I48" s="166">
        <f t="shared" si="0"/>
        <v>78.146459602783466</v>
      </c>
    </row>
    <row r="49" spans="1:9" x14ac:dyDescent="0.3">
      <c r="A49" s="148" t="s">
        <v>304</v>
      </c>
      <c r="B49" s="148" t="s">
        <v>305</v>
      </c>
      <c r="C49" s="149">
        <v>136.68</v>
      </c>
      <c r="D49" t="s">
        <v>910</v>
      </c>
      <c r="E49" t="s">
        <v>682</v>
      </c>
      <c r="H49" s="165">
        <f>VLOOKUP(A49,расчет!$A$4:$BF$257,58,0)</f>
        <v>214.82645960278347</v>
      </c>
      <c r="I49" s="166">
        <f t="shared" si="0"/>
        <v>78.146459602783466</v>
      </c>
    </row>
    <row r="50" spans="1:9" x14ac:dyDescent="0.3">
      <c r="A50" s="148" t="s">
        <v>306</v>
      </c>
      <c r="B50" s="148" t="s">
        <v>307</v>
      </c>
      <c r="C50" s="149">
        <v>136.68</v>
      </c>
      <c r="D50" t="s">
        <v>910</v>
      </c>
      <c r="E50" t="s">
        <v>683</v>
      </c>
      <c r="H50" s="165">
        <f>VLOOKUP(A50,расчет!$A$4:$BF$257,58,0)</f>
        <v>214.82645960278347</v>
      </c>
      <c r="I50" s="166">
        <f t="shared" si="0"/>
        <v>78.146459602783466</v>
      </c>
    </row>
    <row r="51" spans="1:9" x14ac:dyDescent="0.3">
      <c r="A51" s="148" t="s">
        <v>308</v>
      </c>
      <c r="B51" s="148" t="s">
        <v>309</v>
      </c>
      <c r="C51" s="149">
        <v>136.68</v>
      </c>
      <c r="D51" t="s">
        <v>910</v>
      </c>
      <c r="E51" t="s">
        <v>684</v>
      </c>
      <c r="H51" s="165">
        <f>VLOOKUP(A51,расчет!$A$4:$BF$257,58,0)</f>
        <v>214.82645960278347</v>
      </c>
      <c r="I51" s="166">
        <f t="shared" si="0"/>
        <v>78.146459602783466</v>
      </c>
    </row>
    <row r="52" spans="1:9" x14ac:dyDescent="0.3">
      <c r="A52" s="148" t="s">
        <v>310</v>
      </c>
      <c r="B52" s="148" t="s">
        <v>311</v>
      </c>
      <c r="C52" s="149">
        <v>136.68</v>
      </c>
      <c r="D52" t="s">
        <v>910</v>
      </c>
      <c r="E52" t="s">
        <v>685</v>
      </c>
      <c r="H52" s="165">
        <f>VLOOKUP(A52,расчет!$A$4:$BF$257,58,0)</f>
        <v>214.82645960278347</v>
      </c>
      <c r="I52" s="166">
        <f t="shared" si="0"/>
        <v>78.146459602783466</v>
      </c>
    </row>
    <row r="53" spans="1:9" x14ac:dyDescent="0.3">
      <c r="A53" s="148" t="s">
        <v>312</v>
      </c>
      <c r="B53" s="148" t="s">
        <v>313</v>
      </c>
      <c r="C53" s="149">
        <v>136.68</v>
      </c>
      <c r="D53" t="s">
        <v>910</v>
      </c>
      <c r="E53" t="s">
        <v>686</v>
      </c>
      <c r="H53" s="165">
        <f>VLOOKUP(A53,расчет!$A$4:$BF$257,58,0)</f>
        <v>214.82645960278347</v>
      </c>
      <c r="I53" s="166">
        <f t="shared" si="0"/>
        <v>78.146459602783466</v>
      </c>
    </row>
    <row r="54" spans="1:9" x14ac:dyDescent="0.3">
      <c r="A54" s="148" t="s">
        <v>314</v>
      </c>
      <c r="B54" s="148" t="s">
        <v>315</v>
      </c>
      <c r="C54" s="149">
        <v>136.68</v>
      </c>
      <c r="D54" t="s">
        <v>910</v>
      </c>
      <c r="E54" t="s">
        <v>687</v>
      </c>
      <c r="H54" s="165">
        <f>VLOOKUP(A54,расчет!$A$4:$BF$257,58,0)</f>
        <v>214.82645960278347</v>
      </c>
      <c r="I54" s="166">
        <f t="shared" si="0"/>
        <v>78.146459602783466</v>
      </c>
    </row>
    <row r="55" spans="1:9" x14ac:dyDescent="0.3">
      <c r="A55" s="148" t="s">
        <v>316</v>
      </c>
      <c r="B55" s="148" t="s">
        <v>317</v>
      </c>
      <c r="C55" s="149">
        <v>136.68</v>
      </c>
      <c r="D55" t="s">
        <v>910</v>
      </c>
      <c r="E55" t="s">
        <v>688</v>
      </c>
      <c r="H55" s="165">
        <f>VLOOKUP(A55,расчет!$A$4:$BF$257,58,0)</f>
        <v>214.82645960278347</v>
      </c>
      <c r="I55" s="166">
        <f t="shared" si="0"/>
        <v>78.146459602783466</v>
      </c>
    </row>
    <row r="56" spans="1:9" x14ac:dyDescent="0.3">
      <c r="A56" s="148" t="s">
        <v>318</v>
      </c>
      <c r="B56" s="148" t="s">
        <v>319</v>
      </c>
      <c r="C56" s="149">
        <v>136.68</v>
      </c>
      <c r="D56" t="s">
        <v>910</v>
      </c>
      <c r="E56" t="s">
        <v>689</v>
      </c>
      <c r="H56" s="165">
        <f>VLOOKUP(A56,расчет!$A$4:$BF$257,58,0)</f>
        <v>214.82645960278347</v>
      </c>
      <c r="I56" s="166">
        <f t="shared" si="0"/>
        <v>78.146459602783466</v>
      </c>
    </row>
    <row r="57" spans="1:9" x14ac:dyDescent="0.3">
      <c r="A57" s="148" t="s">
        <v>320</v>
      </c>
      <c r="B57" s="148" t="s">
        <v>321</v>
      </c>
      <c r="C57" s="149">
        <v>136.68</v>
      </c>
      <c r="D57" t="s">
        <v>910</v>
      </c>
      <c r="E57" t="s">
        <v>690</v>
      </c>
      <c r="H57" s="165">
        <f>VLOOKUP(A57,расчет!$A$4:$BF$257,58,0)</f>
        <v>214.82645960278347</v>
      </c>
      <c r="I57" s="166">
        <f t="shared" si="0"/>
        <v>78.146459602783466</v>
      </c>
    </row>
    <row r="58" spans="1:9" x14ac:dyDescent="0.3">
      <c r="A58" s="148" t="s">
        <v>322</v>
      </c>
      <c r="B58" s="148" t="s">
        <v>323</v>
      </c>
      <c r="C58" s="149">
        <v>136.68</v>
      </c>
      <c r="D58" t="s">
        <v>910</v>
      </c>
      <c r="E58" t="s">
        <v>691</v>
      </c>
      <c r="H58" s="165">
        <f>VLOOKUP(A58,расчет!$A$4:$BF$257,58,0)</f>
        <v>214.82645960278347</v>
      </c>
      <c r="I58" s="166">
        <f t="shared" si="0"/>
        <v>78.146459602783466</v>
      </c>
    </row>
    <row r="59" spans="1:9" x14ac:dyDescent="0.3">
      <c r="A59" s="148" t="s">
        <v>324</v>
      </c>
      <c r="B59" s="148" t="s">
        <v>325</v>
      </c>
      <c r="C59" s="149">
        <v>136.68</v>
      </c>
      <c r="D59" t="s">
        <v>910</v>
      </c>
      <c r="E59" t="s">
        <v>692</v>
      </c>
      <c r="H59" s="165">
        <f>VLOOKUP(A59,расчет!$A$4:$BF$257,58,0)</f>
        <v>214.82645960278347</v>
      </c>
      <c r="I59" s="166">
        <f t="shared" si="0"/>
        <v>78.146459602783466</v>
      </c>
    </row>
    <row r="60" spans="1:9" x14ac:dyDescent="0.3">
      <c r="A60" s="148" t="s">
        <v>326</v>
      </c>
      <c r="B60" s="148" t="s">
        <v>327</v>
      </c>
      <c r="C60" s="149">
        <v>136.68</v>
      </c>
      <c r="D60" t="s">
        <v>910</v>
      </c>
      <c r="E60" t="s">
        <v>693</v>
      </c>
      <c r="H60" s="165">
        <f>VLOOKUP(A60,расчет!$A$4:$BF$257,58,0)</f>
        <v>214.82645960278347</v>
      </c>
      <c r="I60" s="166">
        <f t="shared" si="0"/>
        <v>78.146459602783466</v>
      </c>
    </row>
    <row r="61" spans="1:9" x14ac:dyDescent="0.3">
      <c r="A61" s="148" t="s">
        <v>328</v>
      </c>
      <c r="B61" s="148" t="s">
        <v>329</v>
      </c>
      <c r="C61" s="149">
        <v>136.68</v>
      </c>
      <c r="D61" t="s">
        <v>910</v>
      </c>
      <c r="E61" t="s">
        <v>694</v>
      </c>
      <c r="H61" s="165">
        <f>VLOOKUP(A61,расчет!$A$4:$BF$257,58,0)</f>
        <v>214.82645960278347</v>
      </c>
      <c r="I61" s="166">
        <f t="shared" si="0"/>
        <v>78.146459602783466</v>
      </c>
    </row>
    <row r="62" spans="1:9" x14ac:dyDescent="0.3">
      <c r="A62" s="148" t="s">
        <v>330</v>
      </c>
      <c r="B62" s="148" t="s">
        <v>331</v>
      </c>
      <c r="C62" s="149">
        <v>136.68</v>
      </c>
      <c r="D62" t="s">
        <v>910</v>
      </c>
      <c r="E62" t="s">
        <v>695</v>
      </c>
      <c r="H62" s="165">
        <f>VLOOKUP(A62,расчет!$A$4:$BF$257,58,0)</f>
        <v>214.82645960278347</v>
      </c>
      <c r="I62" s="166">
        <f t="shared" si="0"/>
        <v>78.146459602783466</v>
      </c>
    </row>
    <row r="63" spans="1:9" x14ac:dyDescent="0.3">
      <c r="A63" s="148" t="s">
        <v>332</v>
      </c>
      <c r="B63" s="148" t="s">
        <v>333</v>
      </c>
      <c r="C63" s="149">
        <v>136.68</v>
      </c>
      <c r="D63" t="s">
        <v>910</v>
      </c>
      <c r="E63" t="s">
        <v>696</v>
      </c>
      <c r="H63" s="165">
        <f>VLOOKUP(A63,расчет!$A$4:$BF$257,58,0)</f>
        <v>214.82645960278347</v>
      </c>
      <c r="I63" s="166">
        <f t="shared" si="0"/>
        <v>78.146459602783466</v>
      </c>
    </row>
    <row r="64" spans="1:9" x14ac:dyDescent="0.3">
      <c r="A64" s="148" t="s">
        <v>334</v>
      </c>
      <c r="B64" s="148" t="s">
        <v>335</v>
      </c>
      <c r="C64" s="149">
        <v>136.68</v>
      </c>
      <c r="D64" t="s">
        <v>910</v>
      </c>
      <c r="E64" t="s">
        <v>697</v>
      </c>
      <c r="H64" s="165">
        <f>VLOOKUP(A64,расчет!$A$4:$BF$257,58,0)</f>
        <v>214.82645960278347</v>
      </c>
      <c r="I64" s="166">
        <f t="shared" si="0"/>
        <v>78.146459602783466</v>
      </c>
    </row>
    <row r="65" spans="1:9" x14ac:dyDescent="0.3">
      <c r="A65" s="148" t="s">
        <v>336</v>
      </c>
      <c r="B65" s="148" t="s">
        <v>337</v>
      </c>
      <c r="C65" s="149">
        <v>136.68</v>
      </c>
      <c r="D65" t="s">
        <v>910</v>
      </c>
      <c r="E65" t="s">
        <v>698</v>
      </c>
      <c r="H65" s="165">
        <f>VLOOKUP(A65,расчет!$A$4:$BF$257,58,0)</f>
        <v>214.82645960278347</v>
      </c>
      <c r="I65" s="166">
        <f t="shared" si="0"/>
        <v>78.146459602783466</v>
      </c>
    </row>
    <row r="66" spans="1:9" x14ac:dyDescent="0.3">
      <c r="A66" s="148" t="s">
        <v>338</v>
      </c>
      <c r="B66" s="148" t="s">
        <v>339</v>
      </c>
      <c r="C66" s="149">
        <v>136.68</v>
      </c>
      <c r="D66" t="s">
        <v>910</v>
      </c>
      <c r="E66" t="s">
        <v>699</v>
      </c>
      <c r="H66" s="165">
        <f>VLOOKUP(A66,расчет!$A$4:$BF$257,58,0)</f>
        <v>214.82645960278347</v>
      </c>
      <c r="I66" s="166">
        <f t="shared" ref="I66:I129" si="1">H66-C66</f>
        <v>78.146459602783466</v>
      </c>
    </row>
    <row r="67" spans="1:9" x14ac:dyDescent="0.3">
      <c r="A67" s="148" t="s">
        <v>340</v>
      </c>
      <c r="B67" s="148" t="s">
        <v>341</v>
      </c>
      <c r="C67" s="149">
        <v>136.68</v>
      </c>
      <c r="D67" t="s">
        <v>910</v>
      </c>
      <c r="E67" t="s">
        <v>700</v>
      </c>
      <c r="H67" s="165">
        <f>VLOOKUP(A67,расчет!$A$4:$BF$257,58,0)</f>
        <v>214.82645960278347</v>
      </c>
      <c r="I67" s="166">
        <f t="shared" si="1"/>
        <v>78.146459602783466</v>
      </c>
    </row>
    <row r="68" spans="1:9" x14ac:dyDescent="0.3">
      <c r="A68" s="148" t="s">
        <v>342</v>
      </c>
      <c r="B68" s="148" t="s">
        <v>343</v>
      </c>
      <c r="C68" s="149">
        <v>136.68</v>
      </c>
      <c r="D68" t="s">
        <v>910</v>
      </c>
      <c r="E68" t="s">
        <v>701</v>
      </c>
      <c r="H68" s="165">
        <f>VLOOKUP(A68,расчет!$A$4:$BF$257,58,0)</f>
        <v>214.82645960278347</v>
      </c>
      <c r="I68" s="166">
        <f t="shared" si="1"/>
        <v>78.146459602783466</v>
      </c>
    </row>
    <row r="69" spans="1:9" x14ac:dyDescent="0.3">
      <c r="A69" s="148" t="s">
        <v>344</v>
      </c>
      <c r="B69" s="148" t="s">
        <v>345</v>
      </c>
      <c r="C69" s="149">
        <v>136.68</v>
      </c>
      <c r="D69" t="s">
        <v>910</v>
      </c>
      <c r="E69" t="s">
        <v>702</v>
      </c>
      <c r="H69" s="165">
        <f>VLOOKUP(A69,расчет!$A$4:$BF$257,58,0)</f>
        <v>214.82645960278347</v>
      </c>
      <c r="I69" s="166">
        <f t="shared" si="1"/>
        <v>78.146459602783466</v>
      </c>
    </row>
    <row r="70" spans="1:9" x14ac:dyDescent="0.3">
      <c r="A70" s="148" t="s">
        <v>346</v>
      </c>
      <c r="B70" s="148" t="s">
        <v>347</v>
      </c>
      <c r="C70" s="149">
        <v>136.68</v>
      </c>
      <c r="D70" t="s">
        <v>910</v>
      </c>
      <c r="E70" t="s">
        <v>703</v>
      </c>
      <c r="H70" s="165">
        <f>VLOOKUP(A70,расчет!$A$4:$BF$257,58,0)</f>
        <v>214.82645960278347</v>
      </c>
      <c r="I70" s="166">
        <f t="shared" si="1"/>
        <v>78.146459602783466</v>
      </c>
    </row>
    <row r="71" spans="1:9" x14ac:dyDescent="0.3">
      <c r="A71" s="148" t="s">
        <v>348</v>
      </c>
      <c r="B71" s="148" t="s">
        <v>349</v>
      </c>
      <c r="C71" s="149">
        <v>136.68</v>
      </c>
      <c r="D71" t="s">
        <v>910</v>
      </c>
      <c r="E71" t="s">
        <v>704</v>
      </c>
      <c r="H71" s="165">
        <f>VLOOKUP(A71,расчет!$A$4:$BF$257,58,0)</f>
        <v>214.82645960278347</v>
      </c>
      <c r="I71" s="166">
        <f t="shared" si="1"/>
        <v>78.146459602783466</v>
      </c>
    </row>
    <row r="72" spans="1:9" x14ac:dyDescent="0.3">
      <c r="A72" s="148" t="s">
        <v>350</v>
      </c>
      <c r="B72" s="148" t="s">
        <v>351</v>
      </c>
      <c r="C72" s="149">
        <v>136.68</v>
      </c>
      <c r="D72" t="s">
        <v>910</v>
      </c>
      <c r="E72" t="s">
        <v>705</v>
      </c>
      <c r="H72" s="165">
        <f>VLOOKUP(A72,расчет!$A$4:$BF$257,58,0)</f>
        <v>214.82645960278347</v>
      </c>
      <c r="I72" s="166">
        <f t="shared" si="1"/>
        <v>78.146459602783466</v>
      </c>
    </row>
    <row r="73" spans="1:9" x14ac:dyDescent="0.3">
      <c r="A73" s="148" t="s">
        <v>352</v>
      </c>
      <c r="B73" s="148" t="s">
        <v>353</v>
      </c>
      <c r="C73" s="149">
        <v>136.68</v>
      </c>
      <c r="D73" t="s">
        <v>910</v>
      </c>
      <c r="E73" t="s">
        <v>706</v>
      </c>
      <c r="H73" s="165">
        <f>VLOOKUP(A73,расчет!$A$4:$BF$257,58,0)</f>
        <v>214.82645960278347</v>
      </c>
      <c r="I73" s="166">
        <f t="shared" si="1"/>
        <v>78.146459602783466</v>
      </c>
    </row>
    <row r="74" spans="1:9" x14ac:dyDescent="0.3">
      <c r="A74" s="148" t="s">
        <v>355</v>
      </c>
      <c r="B74" s="148" t="s">
        <v>354</v>
      </c>
      <c r="C74" s="149">
        <v>136.68</v>
      </c>
      <c r="D74" t="s">
        <v>910</v>
      </c>
      <c r="E74" t="s">
        <v>707</v>
      </c>
      <c r="H74" s="165">
        <f>VLOOKUP(A74,расчет!$A$4:$BF$257,58,0)</f>
        <v>214.82645960278347</v>
      </c>
      <c r="I74" s="166">
        <f t="shared" si="1"/>
        <v>78.146459602783466</v>
      </c>
    </row>
    <row r="75" spans="1:9" x14ac:dyDescent="0.3">
      <c r="A75" s="148" t="s">
        <v>357</v>
      </c>
      <c r="B75" s="148" t="s">
        <v>356</v>
      </c>
      <c r="C75" s="149">
        <v>136.68</v>
      </c>
      <c r="D75" t="s">
        <v>910</v>
      </c>
      <c r="E75" t="s">
        <v>708</v>
      </c>
      <c r="H75" s="165">
        <f>VLOOKUP(A75,расчет!$A$4:$BF$257,58,0)</f>
        <v>214.82645960278347</v>
      </c>
      <c r="I75" s="166">
        <f t="shared" si="1"/>
        <v>78.146459602783466</v>
      </c>
    </row>
    <row r="76" spans="1:9" x14ac:dyDescent="0.3">
      <c r="A76" s="148" t="s">
        <v>358</v>
      </c>
      <c r="B76" s="148" t="s">
        <v>359</v>
      </c>
      <c r="C76" s="149">
        <v>54.67</v>
      </c>
      <c r="D76" t="s">
        <v>910</v>
      </c>
      <c r="E76" t="s">
        <v>709</v>
      </c>
      <c r="H76" s="165">
        <f>VLOOKUP(A76,расчет!$A$4:$BF$257,58,0)</f>
        <v>85.930583841113403</v>
      </c>
      <c r="I76" s="166">
        <f t="shared" si="1"/>
        <v>31.260583841113402</v>
      </c>
    </row>
    <row r="77" spans="1:9" x14ac:dyDescent="0.3">
      <c r="A77" s="148" t="s">
        <v>524</v>
      </c>
      <c r="B77" s="148" t="s">
        <v>359</v>
      </c>
      <c r="C77" s="149">
        <v>82.01</v>
      </c>
      <c r="D77" t="s">
        <v>912</v>
      </c>
      <c r="E77" t="s">
        <v>913</v>
      </c>
      <c r="H77" s="165">
        <f>VLOOKUP(A77,расчет!$A$4:$BF$257,58,0)</f>
        <v>128.89587576167008</v>
      </c>
      <c r="I77" s="166">
        <f t="shared" si="1"/>
        <v>46.885875761670079</v>
      </c>
    </row>
    <row r="78" spans="1:9" x14ac:dyDescent="0.3">
      <c r="A78" s="148" t="s">
        <v>360</v>
      </c>
      <c r="B78" s="148" t="s">
        <v>361</v>
      </c>
      <c r="C78" s="149">
        <v>136.68</v>
      </c>
      <c r="D78" t="s">
        <v>910</v>
      </c>
      <c r="E78" t="s">
        <v>710</v>
      </c>
      <c r="H78" s="165">
        <f>VLOOKUP(A78,расчет!$A$4:$BF$257,58,0)</f>
        <v>214.82645960278347</v>
      </c>
      <c r="I78" s="166">
        <f t="shared" si="1"/>
        <v>78.146459602783466</v>
      </c>
    </row>
    <row r="79" spans="1:9" x14ac:dyDescent="0.3">
      <c r="A79" s="148" t="s">
        <v>362</v>
      </c>
      <c r="B79" s="148" t="s">
        <v>363</v>
      </c>
      <c r="C79" s="149">
        <v>136.68</v>
      </c>
      <c r="D79" t="s">
        <v>910</v>
      </c>
      <c r="E79" t="s">
        <v>711</v>
      </c>
      <c r="H79" s="165">
        <f>VLOOKUP(A79,расчет!$A$4:$BF$257,58,0)</f>
        <v>214.82645960278347</v>
      </c>
      <c r="I79" s="166">
        <f t="shared" si="1"/>
        <v>78.146459602783466</v>
      </c>
    </row>
    <row r="80" spans="1:9" x14ac:dyDescent="0.3">
      <c r="A80" s="148" t="s">
        <v>364</v>
      </c>
      <c r="B80" s="148" t="s">
        <v>365</v>
      </c>
      <c r="C80" s="149">
        <v>136.68</v>
      </c>
      <c r="D80" t="s">
        <v>910</v>
      </c>
      <c r="E80" t="s">
        <v>712</v>
      </c>
      <c r="H80" s="165">
        <f>VLOOKUP(A80,расчет!$A$4:$BF$257,58,0)</f>
        <v>214.82645960278347</v>
      </c>
      <c r="I80" s="166">
        <f t="shared" si="1"/>
        <v>78.146459602783466</v>
      </c>
    </row>
    <row r="81" spans="1:9" x14ac:dyDescent="0.3">
      <c r="A81" s="148" t="s">
        <v>366</v>
      </c>
      <c r="B81" s="148" t="s">
        <v>367</v>
      </c>
      <c r="C81" s="149">
        <v>136.68</v>
      </c>
      <c r="D81" t="s">
        <v>910</v>
      </c>
      <c r="E81" t="s">
        <v>713</v>
      </c>
      <c r="H81" s="165">
        <f>VLOOKUP(A81,расчет!$A$4:$BF$257,58,0)</f>
        <v>214.82645960278347</v>
      </c>
      <c r="I81" s="166">
        <f t="shared" si="1"/>
        <v>78.146459602783466</v>
      </c>
    </row>
    <row r="82" spans="1:9" x14ac:dyDescent="0.3">
      <c r="A82" s="148" t="s">
        <v>368</v>
      </c>
      <c r="B82" s="148" t="s">
        <v>369</v>
      </c>
      <c r="C82" s="149">
        <v>136.68</v>
      </c>
      <c r="D82" t="s">
        <v>910</v>
      </c>
      <c r="E82" t="s">
        <v>714</v>
      </c>
      <c r="H82" s="165">
        <f>VLOOKUP(A82,расчет!$A$4:$BF$257,58,0)</f>
        <v>214.82645960278347</v>
      </c>
      <c r="I82" s="166">
        <f t="shared" si="1"/>
        <v>78.146459602783466</v>
      </c>
    </row>
    <row r="83" spans="1:9" x14ac:dyDescent="0.3">
      <c r="A83" s="148" t="s">
        <v>370</v>
      </c>
      <c r="B83" s="148" t="s">
        <v>371</v>
      </c>
      <c r="C83" s="149">
        <v>136.68</v>
      </c>
      <c r="D83" t="s">
        <v>910</v>
      </c>
      <c r="E83" t="s">
        <v>715</v>
      </c>
      <c r="H83" s="165">
        <f>VLOOKUP(A83,расчет!$A$4:$BF$257,58,0)</f>
        <v>214.82645960278347</v>
      </c>
      <c r="I83" s="166">
        <f t="shared" si="1"/>
        <v>78.146459602783466</v>
      </c>
    </row>
    <row r="84" spans="1:9" x14ac:dyDescent="0.3">
      <c r="A84" s="148" t="s">
        <v>372</v>
      </c>
      <c r="B84" s="148" t="s">
        <v>373</v>
      </c>
      <c r="C84" s="149">
        <v>136.68</v>
      </c>
      <c r="D84" t="s">
        <v>910</v>
      </c>
      <c r="E84" t="s">
        <v>716</v>
      </c>
      <c r="H84" s="165">
        <f>VLOOKUP(A84,расчет!$A$4:$BF$257,58,0)</f>
        <v>214.82645960278347</v>
      </c>
      <c r="I84" s="166">
        <f t="shared" si="1"/>
        <v>78.146459602783466</v>
      </c>
    </row>
    <row r="85" spans="1:9" x14ac:dyDescent="0.3">
      <c r="A85" s="148" t="s">
        <v>374</v>
      </c>
      <c r="B85" s="148" t="s">
        <v>375</v>
      </c>
      <c r="C85" s="149">
        <v>136.68</v>
      </c>
      <c r="D85" t="s">
        <v>910</v>
      </c>
      <c r="E85" t="s">
        <v>717</v>
      </c>
      <c r="H85" s="165">
        <f>VLOOKUP(A85,расчет!$A$4:$BF$257,58,0)</f>
        <v>214.82645960278347</v>
      </c>
      <c r="I85" s="166">
        <f t="shared" si="1"/>
        <v>78.146459602783466</v>
      </c>
    </row>
    <row r="86" spans="1:9" x14ac:dyDescent="0.3">
      <c r="A86" s="148" t="s">
        <v>376</v>
      </c>
      <c r="B86" s="148" t="s">
        <v>377</v>
      </c>
      <c r="C86" s="149">
        <v>136.68</v>
      </c>
      <c r="D86" t="s">
        <v>910</v>
      </c>
      <c r="E86" t="s">
        <v>718</v>
      </c>
      <c r="H86" s="165">
        <f>VLOOKUP(A86,расчет!$A$4:$BF$257,58,0)</f>
        <v>214.82645960278347</v>
      </c>
      <c r="I86" s="166">
        <f t="shared" si="1"/>
        <v>78.146459602783466</v>
      </c>
    </row>
    <row r="87" spans="1:9" x14ac:dyDescent="0.3">
      <c r="A87" s="148" t="s">
        <v>378</v>
      </c>
      <c r="B87" s="148" t="s">
        <v>379</v>
      </c>
      <c r="C87" s="149">
        <v>136.68</v>
      </c>
      <c r="D87" t="s">
        <v>910</v>
      </c>
      <c r="E87" t="s">
        <v>719</v>
      </c>
      <c r="H87" s="165">
        <f>VLOOKUP(A87,расчет!$A$4:$BF$257,58,0)</f>
        <v>214.82645960278347</v>
      </c>
      <c r="I87" s="166">
        <f t="shared" si="1"/>
        <v>78.146459602783466</v>
      </c>
    </row>
    <row r="88" spans="1:9" x14ac:dyDescent="0.3">
      <c r="A88" s="148" t="s">
        <v>380</v>
      </c>
      <c r="B88" s="148" t="s">
        <v>381</v>
      </c>
      <c r="C88" s="149">
        <v>136.68</v>
      </c>
      <c r="D88" t="s">
        <v>910</v>
      </c>
      <c r="E88" t="s">
        <v>720</v>
      </c>
      <c r="H88" s="165">
        <f>VLOOKUP(A88,расчет!$A$4:$BF$257,58,0)</f>
        <v>214.82645960278347</v>
      </c>
      <c r="I88" s="166">
        <f t="shared" si="1"/>
        <v>78.146459602783466</v>
      </c>
    </row>
    <row r="89" spans="1:9" x14ac:dyDescent="0.3">
      <c r="A89" s="148" t="s">
        <v>382</v>
      </c>
      <c r="B89" s="148" t="s">
        <v>383</v>
      </c>
      <c r="C89" s="149">
        <v>136.68</v>
      </c>
      <c r="D89" t="s">
        <v>910</v>
      </c>
      <c r="E89" t="s">
        <v>721</v>
      </c>
      <c r="H89" s="165">
        <f>VLOOKUP(A89,расчет!$A$4:$BF$257,58,0)</f>
        <v>214.82645960278347</v>
      </c>
      <c r="I89" s="166">
        <f t="shared" si="1"/>
        <v>78.146459602783466</v>
      </c>
    </row>
    <row r="90" spans="1:9" x14ac:dyDescent="0.3">
      <c r="A90" s="148" t="s">
        <v>384</v>
      </c>
      <c r="B90" s="148" t="s">
        <v>385</v>
      </c>
      <c r="C90" s="149">
        <v>136.68</v>
      </c>
      <c r="D90" t="s">
        <v>910</v>
      </c>
      <c r="E90" t="s">
        <v>722</v>
      </c>
      <c r="H90" s="165">
        <f>VLOOKUP(A90,расчет!$A$4:$BF$257,58,0)</f>
        <v>214.82645960278347</v>
      </c>
      <c r="I90" s="166">
        <f t="shared" si="1"/>
        <v>78.146459602783466</v>
      </c>
    </row>
    <row r="91" spans="1:9" x14ac:dyDescent="0.3">
      <c r="A91" s="148" t="s">
        <v>386</v>
      </c>
      <c r="B91" s="148" t="s">
        <v>387</v>
      </c>
      <c r="C91" s="149">
        <v>136.68</v>
      </c>
      <c r="D91" t="s">
        <v>910</v>
      </c>
      <c r="E91" t="s">
        <v>723</v>
      </c>
      <c r="H91" s="165">
        <f>VLOOKUP(A91,расчет!$A$4:$BF$257,58,0)</f>
        <v>214.82645960278347</v>
      </c>
      <c r="I91" s="166">
        <f t="shared" si="1"/>
        <v>78.146459602783466</v>
      </c>
    </row>
    <row r="92" spans="1:9" x14ac:dyDescent="0.3">
      <c r="A92" s="148" t="s">
        <v>388</v>
      </c>
      <c r="B92" s="148" t="s">
        <v>389</v>
      </c>
      <c r="C92" s="149">
        <v>136.68</v>
      </c>
      <c r="D92" t="s">
        <v>910</v>
      </c>
      <c r="E92" t="s">
        <v>724</v>
      </c>
      <c r="H92" s="165">
        <f>VLOOKUP(A92,расчет!$A$4:$BF$257,58,0)</f>
        <v>214.82645960278347</v>
      </c>
      <c r="I92" s="166">
        <f t="shared" si="1"/>
        <v>78.146459602783466</v>
      </c>
    </row>
    <row r="93" spans="1:9" x14ac:dyDescent="0.3">
      <c r="A93" s="148" t="s">
        <v>390</v>
      </c>
      <c r="B93" s="148" t="s">
        <v>391</v>
      </c>
      <c r="C93" s="149">
        <v>136.68</v>
      </c>
      <c r="D93" t="s">
        <v>910</v>
      </c>
      <c r="E93" t="s">
        <v>725</v>
      </c>
      <c r="H93" s="165">
        <f>VLOOKUP(A93,расчет!$A$4:$BF$257,58,0)</f>
        <v>214.82645960278347</v>
      </c>
      <c r="I93" s="166">
        <f t="shared" si="1"/>
        <v>78.146459602783466</v>
      </c>
    </row>
    <row r="94" spans="1:9" x14ac:dyDescent="0.3">
      <c r="A94" s="148" t="s">
        <v>392</v>
      </c>
      <c r="B94" s="148" t="s">
        <v>393</v>
      </c>
      <c r="C94" s="149">
        <v>136.68</v>
      </c>
      <c r="D94" t="s">
        <v>910</v>
      </c>
      <c r="E94" t="s">
        <v>726</v>
      </c>
      <c r="H94" s="165">
        <f>VLOOKUP(A94,расчет!$A$4:$BF$257,58,0)</f>
        <v>214.82645960278347</v>
      </c>
      <c r="I94" s="166">
        <f t="shared" si="1"/>
        <v>78.146459602783466</v>
      </c>
    </row>
    <row r="95" spans="1:9" x14ac:dyDescent="0.3">
      <c r="A95" s="148" t="s">
        <v>394</v>
      </c>
      <c r="B95" s="148" t="s">
        <v>395</v>
      </c>
      <c r="C95" s="149">
        <v>136.68</v>
      </c>
      <c r="D95" t="s">
        <v>910</v>
      </c>
      <c r="E95" t="s">
        <v>727</v>
      </c>
      <c r="H95" s="165">
        <f>VLOOKUP(A95,расчет!$A$4:$BF$257,58,0)</f>
        <v>214.82645960278347</v>
      </c>
      <c r="I95" s="166">
        <f t="shared" si="1"/>
        <v>78.146459602783466</v>
      </c>
    </row>
    <row r="96" spans="1:9" x14ac:dyDescent="0.3">
      <c r="A96" s="148" t="s">
        <v>396</v>
      </c>
      <c r="B96" s="148" t="s">
        <v>397</v>
      </c>
      <c r="C96" s="149">
        <v>136.68</v>
      </c>
      <c r="D96" t="s">
        <v>910</v>
      </c>
      <c r="E96" t="s">
        <v>728</v>
      </c>
      <c r="H96" s="165">
        <f>VLOOKUP(A96,расчет!$A$4:$BF$257,58,0)</f>
        <v>214.82645960278347</v>
      </c>
      <c r="I96" s="166">
        <f t="shared" si="1"/>
        <v>78.146459602783466</v>
      </c>
    </row>
    <row r="97" spans="1:9" x14ac:dyDescent="0.3">
      <c r="A97" s="148" t="s">
        <v>398</v>
      </c>
      <c r="B97" s="148" t="s">
        <v>399</v>
      </c>
      <c r="C97" s="149">
        <v>34.94</v>
      </c>
      <c r="D97" t="s">
        <v>910</v>
      </c>
      <c r="E97" t="s">
        <v>729</v>
      </c>
      <c r="H97" s="165">
        <f>VLOOKUP(A97,расчет!$A$4:$BF$257,58,0)</f>
        <v>54.918042304470966</v>
      </c>
      <c r="I97" s="166">
        <f t="shared" si="1"/>
        <v>19.978042304470968</v>
      </c>
    </row>
    <row r="98" spans="1:9" x14ac:dyDescent="0.3">
      <c r="A98" s="148" t="s">
        <v>400</v>
      </c>
      <c r="B98" s="148" t="s">
        <v>401</v>
      </c>
      <c r="C98" s="149">
        <v>34.94</v>
      </c>
      <c r="D98" t="s">
        <v>910</v>
      </c>
      <c r="E98" t="s">
        <v>730</v>
      </c>
      <c r="H98" s="165">
        <f>VLOOKUP(A98,расчет!$A$4:$BF$257,58,0)</f>
        <v>54.918042304470966</v>
      </c>
      <c r="I98" s="166">
        <f t="shared" si="1"/>
        <v>19.978042304470968</v>
      </c>
    </row>
    <row r="99" spans="1:9" x14ac:dyDescent="0.3">
      <c r="A99" s="148" t="s">
        <v>402</v>
      </c>
      <c r="B99" s="148" t="s">
        <v>403</v>
      </c>
      <c r="C99" s="149">
        <v>34.94</v>
      </c>
      <c r="D99" t="s">
        <v>910</v>
      </c>
      <c r="E99" t="s">
        <v>731</v>
      </c>
      <c r="H99" s="165">
        <f>VLOOKUP(A99,расчет!$A$4:$BF$257,58,0)</f>
        <v>54.918042304470966</v>
      </c>
      <c r="I99" s="166">
        <f t="shared" si="1"/>
        <v>19.978042304470968</v>
      </c>
    </row>
    <row r="100" spans="1:9" x14ac:dyDescent="0.3">
      <c r="A100" s="148" t="s">
        <v>404</v>
      </c>
      <c r="B100" s="148" t="s">
        <v>405</v>
      </c>
      <c r="C100" s="149">
        <v>34.94</v>
      </c>
      <c r="D100" t="s">
        <v>910</v>
      </c>
      <c r="E100" t="s">
        <v>732</v>
      </c>
      <c r="H100" s="165">
        <f>VLOOKUP(A100,расчет!$A$4:$BF$257,58,0)</f>
        <v>54.918042304470966</v>
      </c>
      <c r="I100" s="166">
        <f t="shared" si="1"/>
        <v>19.978042304470968</v>
      </c>
    </row>
    <row r="101" spans="1:9" x14ac:dyDescent="0.3">
      <c r="A101" s="148" t="s">
        <v>406</v>
      </c>
      <c r="B101" s="148" t="s">
        <v>407</v>
      </c>
      <c r="C101" s="149">
        <v>53.44</v>
      </c>
      <c r="D101" t="s">
        <v>910</v>
      </c>
      <c r="E101" t="s">
        <v>733</v>
      </c>
      <c r="H101" s="165">
        <f>VLOOKUP(A101,расчет!$A$4:$BF$257,58,0)</f>
        <v>83.992299995073239</v>
      </c>
      <c r="I101" s="166">
        <f t="shared" si="1"/>
        <v>30.552299995073241</v>
      </c>
    </row>
    <row r="102" spans="1:9" x14ac:dyDescent="0.3">
      <c r="A102" s="148" t="s">
        <v>408</v>
      </c>
      <c r="B102" s="148" t="s">
        <v>409</v>
      </c>
      <c r="C102" s="149">
        <v>28.77</v>
      </c>
      <c r="D102" t="s">
        <v>910</v>
      </c>
      <c r="E102" t="s">
        <v>734</v>
      </c>
      <c r="H102" s="165">
        <f>VLOOKUP(A102,расчет!$A$4:$BF$257,58,0)</f>
        <v>45.226623074270208</v>
      </c>
      <c r="I102" s="166">
        <f t="shared" si="1"/>
        <v>16.456623074270208</v>
      </c>
    </row>
    <row r="103" spans="1:9" x14ac:dyDescent="0.3">
      <c r="A103" s="148" t="s">
        <v>410</v>
      </c>
      <c r="B103" s="148" t="s">
        <v>411</v>
      </c>
      <c r="C103" s="149">
        <v>27.75</v>
      </c>
      <c r="D103" t="s">
        <v>910</v>
      </c>
      <c r="E103" t="s">
        <v>735</v>
      </c>
      <c r="H103" s="165">
        <f>VLOOKUP(A103,расчет!$A$4:$BF$257,58,0)</f>
        <v>43.611386535903421</v>
      </c>
      <c r="I103" s="166">
        <f t="shared" si="1"/>
        <v>15.861386535903421</v>
      </c>
    </row>
    <row r="104" spans="1:9" x14ac:dyDescent="0.3">
      <c r="A104" s="148" t="s">
        <v>412</v>
      </c>
      <c r="B104" s="148" t="s">
        <v>413</v>
      </c>
      <c r="C104" s="149">
        <v>27.75</v>
      </c>
      <c r="D104" t="s">
        <v>910</v>
      </c>
      <c r="E104" t="s">
        <v>736</v>
      </c>
      <c r="H104" s="165">
        <f>VLOOKUP(A104,расчет!$A$4:$BF$257,58,0)</f>
        <v>43.611386535903421</v>
      </c>
      <c r="I104" s="166">
        <f t="shared" si="1"/>
        <v>15.861386535903421</v>
      </c>
    </row>
    <row r="105" spans="1:9" x14ac:dyDescent="0.3">
      <c r="A105" s="148" t="s">
        <v>414</v>
      </c>
      <c r="B105" s="148" t="s">
        <v>415</v>
      </c>
      <c r="C105" s="149">
        <v>26.72</v>
      </c>
      <c r="D105" t="s">
        <v>910</v>
      </c>
      <c r="E105" t="s">
        <v>737</v>
      </c>
      <c r="H105" s="165">
        <f>VLOOKUP(A105,расчет!$A$4:$BF$257,58,0)</f>
        <v>41.996149997536619</v>
      </c>
      <c r="I105" s="166">
        <f t="shared" si="1"/>
        <v>15.276149997536621</v>
      </c>
    </row>
    <row r="106" spans="1:9" x14ac:dyDescent="0.3">
      <c r="A106" s="148" t="s">
        <v>416</v>
      </c>
      <c r="B106" s="148" t="s">
        <v>417</v>
      </c>
      <c r="C106" s="149">
        <v>22.61</v>
      </c>
      <c r="D106" t="s">
        <v>910</v>
      </c>
      <c r="E106" t="s">
        <v>738</v>
      </c>
      <c r="H106" s="165">
        <f>VLOOKUP(A106,расчет!$A$4:$BF$257,58,0)</f>
        <v>35.53520384406945</v>
      </c>
      <c r="I106" s="166">
        <f t="shared" si="1"/>
        <v>12.925203844069451</v>
      </c>
    </row>
    <row r="107" spans="1:9" x14ac:dyDescent="0.3">
      <c r="A107" s="148" t="s">
        <v>418</v>
      </c>
      <c r="B107" s="148" t="s">
        <v>419</v>
      </c>
      <c r="C107" s="149">
        <v>53.44</v>
      </c>
      <c r="D107" t="s">
        <v>910</v>
      </c>
      <c r="E107" t="s">
        <v>739</v>
      </c>
      <c r="H107" s="165">
        <f>VLOOKUP(A107,расчет!$A$4:$BF$257,58,0)</f>
        <v>83.992299995073239</v>
      </c>
      <c r="I107" s="166">
        <f t="shared" si="1"/>
        <v>30.552299995073241</v>
      </c>
    </row>
    <row r="108" spans="1:9" x14ac:dyDescent="0.3">
      <c r="A108" s="148" t="s">
        <v>420</v>
      </c>
      <c r="B108" s="148" t="s">
        <v>421</v>
      </c>
      <c r="C108" s="149">
        <v>26.72</v>
      </c>
      <c r="D108" t="s">
        <v>910</v>
      </c>
      <c r="E108" t="s">
        <v>740</v>
      </c>
      <c r="H108" s="165">
        <f>VLOOKUP(A108,расчет!$A$4:$BF$257,58,0)</f>
        <v>41.996149997536619</v>
      </c>
      <c r="I108" s="166">
        <f t="shared" si="1"/>
        <v>15.276149997536621</v>
      </c>
    </row>
    <row r="109" spans="1:9" x14ac:dyDescent="0.3">
      <c r="A109" s="148" t="s">
        <v>422</v>
      </c>
      <c r="B109" s="148" t="s">
        <v>423</v>
      </c>
      <c r="C109" s="149">
        <v>22.61</v>
      </c>
      <c r="D109" t="s">
        <v>910</v>
      </c>
      <c r="E109" t="s">
        <v>741</v>
      </c>
      <c r="H109" s="165">
        <f>VLOOKUP(A109,расчет!$A$4:$BF$257,58,0)</f>
        <v>35.53520384406945</v>
      </c>
      <c r="I109" s="166">
        <f t="shared" si="1"/>
        <v>12.925203844069451</v>
      </c>
    </row>
    <row r="110" spans="1:9" x14ac:dyDescent="0.3">
      <c r="A110" s="148" t="s">
        <v>522</v>
      </c>
      <c r="B110" s="148" t="s">
        <v>425</v>
      </c>
      <c r="C110" s="149">
        <v>27.75</v>
      </c>
      <c r="D110" t="s">
        <v>910</v>
      </c>
      <c r="E110" t="s">
        <v>906</v>
      </c>
      <c r="H110" s="165">
        <f>VLOOKUP(A110,расчет!$A$4:$BF$257,58,0)</f>
        <v>43.611386535903421</v>
      </c>
      <c r="I110" s="166">
        <f t="shared" si="1"/>
        <v>15.861386535903421</v>
      </c>
    </row>
    <row r="111" spans="1:9" x14ac:dyDescent="0.3">
      <c r="A111" s="148" t="s">
        <v>523</v>
      </c>
      <c r="B111" s="148" t="s">
        <v>427</v>
      </c>
      <c r="C111" s="149">
        <v>48.3</v>
      </c>
      <c r="D111" t="s">
        <v>910</v>
      </c>
      <c r="E111" t="s">
        <v>907</v>
      </c>
      <c r="H111" s="165">
        <f>VLOOKUP(A111,расчет!$A$4:$BF$257,58,0)</f>
        <v>75.916117303239275</v>
      </c>
      <c r="I111" s="166">
        <f t="shared" si="1"/>
        <v>27.616117303239278</v>
      </c>
    </row>
    <row r="112" spans="1:9" x14ac:dyDescent="0.3">
      <c r="A112" s="148" t="s">
        <v>428</v>
      </c>
      <c r="B112" s="148" t="s">
        <v>429</v>
      </c>
      <c r="C112" s="149">
        <v>23.64</v>
      </c>
      <c r="D112" t="s">
        <v>910</v>
      </c>
      <c r="E112" t="s">
        <v>744</v>
      </c>
      <c r="H112" s="165">
        <f>VLOOKUP(A112,расчет!$A$4:$BF$257,58,0)</f>
        <v>37.150440382436237</v>
      </c>
      <c r="I112" s="166">
        <f t="shared" si="1"/>
        <v>13.510440382436236</v>
      </c>
    </row>
    <row r="113" spans="1:9" x14ac:dyDescent="0.3">
      <c r="A113" s="148" t="s">
        <v>430</v>
      </c>
      <c r="B113" s="148" t="s">
        <v>431</v>
      </c>
      <c r="C113" s="149">
        <v>28.77</v>
      </c>
      <c r="D113" t="s">
        <v>910</v>
      </c>
      <c r="E113" t="s">
        <v>745</v>
      </c>
      <c r="H113" s="165">
        <f>VLOOKUP(A113,расчет!$A$4:$BF$257,58,0)</f>
        <v>45.226623074270208</v>
      </c>
      <c r="I113" s="166">
        <f t="shared" si="1"/>
        <v>16.456623074270208</v>
      </c>
    </row>
    <row r="114" spans="1:9" x14ac:dyDescent="0.3">
      <c r="A114" s="148" t="s">
        <v>432</v>
      </c>
      <c r="B114" s="148" t="s">
        <v>433</v>
      </c>
      <c r="C114" s="149">
        <v>28.77</v>
      </c>
      <c r="D114" t="s">
        <v>910</v>
      </c>
      <c r="E114" t="s">
        <v>746</v>
      </c>
      <c r="H114" s="165">
        <f>VLOOKUP(A114,расчет!$A$4:$BF$257,58,0)</f>
        <v>45.226623074270208</v>
      </c>
      <c r="I114" s="166">
        <f t="shared" si="1"/>
        <v>16.456623074270208</v>
      </c>
    </row>
    <row r="115" spans="1:9" x14ac:dyDescent="0.3">
      <c r="A115" s="148" t="s">
        <v>434</v>
      </c>
      <c r="B115" s="148" t="s">
        <v>435</v>
      </c>
      <c r="C115" s="149">
        <v>46.24</v>
      </c>
      <c r="D115" t="s">
        <v>910</v>
      </c>
      <c r="E115" t="s">
        <v>747</v>
      </c>
      <c r="H115" s="165">
        <f>VLOOKUP(A115,расчет!$A$4:$BF$257,58,0)</f>
        <v>72.685644226505687</v>
      </c>
      <c r="I115" s="166">
        <f t="shared" si="1"/>
        <v>26.445644226505685</v>
      </c>
    </row>
    <row r="116" spans="1:9" x14ac:dyDescent="0.3">
      <c r="A116" s="148" t="s">
        <v>436</v>
      </c>
      <c r="B116" s="148" t="s">
        <v>437</v>
      </c>
      <c r="C116" s="149">
        <v>40.08</v>
      </c>
      <c r="D116" t="s">
        <v>910</v>
      </c>
      <c r="E116" t="s">
        <v>748</v>
      </c>
      <c r="H116" s="165">
        <f>VLOOKUP(A116,расчет!$A$4:$BF$257,58,0)</f>
        <v>62.994224996304929</v>
      </c>
      <c r="I116" s="166">
        <f t="shared" si="1"/>
        <v>22.914224996304931</v>
      </c>
    </row>
    <row r="117" spans="1:9" x14ac:dyDescent="0.3">
      <c r="A117" s="148" t="s">
        <v>438</v>
      </c>
      <c r="B117" s="148" t="s">
        <v>439</v>
      </c>
      <c r="C117" s="149">
        <v>37</v>
      </c>
      <c r="D117" t="s">
        <v>910</v>
      </c>
      <c r="E117" t="s">
        <v>749</v>
      </c>
      <c r="H117" s="165">
        <f>VLOOKUP(A117,расчет!$A$4:$BF$257,58,0)</f>
        <v>58.148515381204554</v>
      </c>
      <c r="I117" s="166">
        <f t="shared" si="1"/>
        <v>21.148515381204554</v>
      </c>
    </row>
    <row r="118" spans="1:9" x14ac:dyDescent="0.3">
      <c r="A118" s="148" t="s">
        <v>440</v>
      </c>
      <c r="B118" s="148" t="s">
        <v>441</v>
      </c>
      <c r="C118" s="149">
        <v>25.69</v>
      </c>
      <c r="D118" t="s">
        <v>910</v>
      </c>
      <c r="E118" t="s">
        <v>750</v>
      </c>
      <c r="H118" s="165">
        <f>VLOOKUP(A118,расчет!$A$4:$BF$257,58,0)</f>
        <v>40.380913459169825</v>
      </c>
      <c r="I118" s="166">
        <f t="shared" si="1"/>
        <v>14.690913459169824</v>
      </c>
    </row>
    <row r="119" spans="1:9" x14ac:dyDescent="0.3">
      <c r="A119" s="148" t="s">
        <v>442</v>
      </c>
      <c r="B119" s="148" t="s">
        <v>443</v>
      </c>
      <c r="C119" s="149">
        <v>37</v>
      </c>
      <c r="D119" t="s">
        <v>910</v>
      </c>
      <c r="E119" t="s">
        <v>751</v>
      </c>
      <c r="H119" s="165">
        <f>VLOOKUP(A119,расчет!$A$4:$BF$257,58,0)</f>
        <v>58.148515381204554</v>
      </c>
      <c r="I119" s="166">
        <f t="shared" si="1"/>
        <v>21.148515381204554</v>
      </c>
    </row>
    <row r="120" spans="1:9" x14ac:dyDescent="0.3">
      <c r="A120" s="148" t="s">
        <v>444</v>
      </c>
      <c r="B120" s="148" t="s">
        <v>445</v>
      </c>
      <c r="C120" s="149">
        <v>37</v>
      </c>
      <c r="D120" t="s">
        <v>910</v>
      </c>
      <c r="E120" t="s">
        <v>752</v>
      </c>
      <c r="H120" s="165">
        <f>VLOOKUP(A120,расчет!$A$4:$BF$257,58,0)</f>
        <v>58.148515381204554</v>
      </c>
      <c r="I120" s="166">
        <f t="shared" si="1"/>
        <v>21.148515381204554</v>
      </c>
    </row>
    <row r="121" spans="1:9" x14ac:dyDescent="0.3">
      <c r="A121" s="148" t="s">
        <v>446</v>
      </c>
      <c r="B121" s="148" t="s">
        <v>447</v>
      </c>
      <c r="C121" s="149">
        <v>37</v>
      </c>
      <c r="D121" t="s">
        <v>910</v>
      </c>
      <c r="E121" t="s">
        <v>753</v>
      </c>
      <c r="H121" s="165">
        <f>VLOOKUP(A121,расчет!$A$4:$BF$257,58,0)</f>
        <v>58.148515381204554</v>
      </c>
      <c r="I121" s="166">
        <f t="shared" si="1"/>
        <v>21.148515381204554</v>
      </c>
    </row>
    <row r="122" spans="1:9" x14ac:dyDescent="0.3">
      <c r="A122" s="148" t="s">
        <v>449</v>
      </c>
      <c r="B122" s="148" t="s">
        <v>448</v>
      </c>
      <c r="C122" s="149">
        <v>37</v>
      </c>
      <c r="D122" t="s">
        <v>910</v>
      </c>
      <c r="E122" t="s">
        <v>754</v>
      </c>
      <c r="H122" s="165">
        <f>VLOOKUP(A122,расчет!$A$4:$BF$257,58,0)</f>
        <v>58.148515381204554</v>
      </c>
      <c r="I122" s="166">
        <f t="shared" si="1"/>
        <v>21.148515381204554</v>
      </c>
    </row>
    <row r="123" spans="1:9" x14ac:dyDescent="0.3">
      <c r="A123" s="148" t="s">
        <v>450</v>
      </c>
      <c r="B123" s="148" t="s">
        <v>451</v>
      </c>
      <c r="C123" s="149">
        <v>78.099999999999994</v>
      </c>
      <c r="D123" t="s">
        <v>910</v>
      </c>
      <c r="E123" t="s">
        <v>755</v>
      </c>
      <c r="H123" s="165">
        <f>VLOOKUP(A123,расчет!$A$4:$BF$257,58,0)</f>
        <v>122.75797691587626</v>
      </c>
      <c r="I123" s="166">
        <f t="shared" si="1"/>
        <v>44.657976915876262</v>
      </c>
    </row>
    <row r="124" spans="1:9" x14ac:dyDescent="0.3">
      <c r="A124" s="148" t="s">
        <v>452</v>
      </c>
      <c r="B124" s="148" t="s">
        <v>453</v>
      </c>
      <c r="C124" s="149">
        <v>61.66</v>
      </c>
      <c r="D124" t="s">
        <v>910</v>
      </c>
      <c r="E124" t="s">
        <v>756</v>
      </c>
      <c r="H124" s="165">
        <f>VLOOKUP(A124,расчет!$A$4:$BF$257,58,0)</f>
        <v>96.914192302007592</v>
      </c>
      <c r="I124" s="166">
        <f t="shared" si="1"/>
        <v>35.254192302007596</v>
      </c>
    </row>
    <row r="125" spans="1:9" x14ac:dyDescent="0.3">
      <c r="A125" s="148" t="s">
        <v>454</v>
      </c>
      <c r="B125" s="148" t="s">
        <v>455</v>
      </c>
      <c r="C125" s="149">
        <v>61.66</v>
      </c>
      <c r="D125" t="s">
        <v>910</v>
      </c>
      <c r="E125" t="s">
        <v>757</v>
      </c>
      <c r="H125" s="165">
        <f>VLOOKUP(A125,расчет!$A$4:$BF$257,58,0)</f>
        <v>96.914192302007592</v>
      </c>
      <c r="I125" s="166">
        <f t="shared" si="1"/>
        <v>35.254192302007596</v>
      </c>
    </row>
    <row r="126" spans="1:9" x14ac:dyDescent="0.3">
      <c r="A126" s="148" t="s">
        <v>456</v>
      </c>
      <c r="B126" s="148" t="s">
        <v>457</v>
      </c>
      <c r="C126" s="149">
        <v>60.63</v>
      </c>
      <c r="D126" t="s">
        <v>910</v>
      </c>
      <c r="E126" t="s">
        <v>758</v>
      </c>
      <c r="H126" s="165">
        <f>VLOOKUP(A126,расчет!$A$4:$BF$257,58,0)</f>
        <v>95.298955763640791</v>
      </c>
      <c r="I126" s="166">
        <f t="shared" si="1"/>
        <v>34.668955763640788</v>
      </c>
    </row>
    <row r="127" spans="1:9" x14ac:dyDescent="0.3">
      <c r="A127" s="148" t="s">
        <v>458</v>
      </c>
      <c r="B127" s="148" t="s">
        <v>459</v>
      </c>
      <c r="C127" s="149">
        <v>60.63</v>
      </c>
      <c r="D127" t="s">
        <v>910</v>
      </c>
      <c r="E127" t="s">
        <v>759</v>
      </c>
      <c r="H127" s="165">
        <f>VLOOKUP(A127,расчет!$A$4:$BF$257,58,0)</f>
        <v>95.298955763640791</v>
      </c>
      <c r="I127" s="166">
        <f t="shared" si="1"/>
        <v>34.668955763640788</v>
      </c>
    </row>
    <row r="128" spans="1:9" x14ac:dyDescent="0.3">
      <c r="A128" s="148" t="s">
        <v>460</v>
      </c>
      <c r="B128" s="148" t="s">
        <v>461</v>
      </c>
      <c r="C128" s="149">
        <v>45.22</v>
      </c>
      <c r="D128" t="s">
        <v>910</v>
      </c>
      <c r="E128" t="s">
        <v>760</v>
      </c>
      <c r="H128" s="165">
        <f>VLOOKUP(A128,расчет!$A$4:$BF$257,58,0)</f>
        <v>71.0704076881389</v>
      </c>
      <c r="I128" s="166">
        <f t="shared" si="1"/>
        <v>25.850407688138901</v>
      </c>
    </row>
    <row r="129" spans="1:9" x14ac:dyDescent="0.3">
      <c r="A129" s="148" t="s">
        <v>462</v>
      </c>
      <c r="B129" s="148" t="s">
        <v>463</v>
      </c>
      <c r="C129" s="149">
        <v>25.69</v>
      </c>
      <c r="D129" t="s">
        <v>910</v>
      </c>
      <c r="E129" t="s">
        <v>761</v>
      </c>
      <c r="H129" s="165">
        <f>VLOOKUP(A129,расчет!$A$4:$BF$257,58,0)</f>
        <v>40.380913459169825</v>
      </c>
      <c r="I129" s="166">
        <f t="shared" si="1"/>
        <v>14.690913459169824</v>
      </c>
    </row>
    <row r="130" spans="1:9" x14ac:dyDescent="0.3">
      <c r="A130" s="148" t="s">
        <v>464</v>
      </c>
      <c r="B130" s="148" t="s">
        <v>465</v>
      </c>
      <c r="C130" s="149">
        <v>39.049999999999997</v>
      </c>
      <c r="D130" t="s">
        <v>910</v>
      </c>
      <c r="E130" t="s">
        <v>762</v>
      </c>
      <c r="H130" s="165">
        <f>VLOOKUP(A130,расчет!$A$4:$BF$257,58,0)</f>
        <v>61.378988457938128</v>
      </c>
      <c r="I130" s="166">
        <f t="shared" ref="I130:I193" si="2">H130-C130</f>
        <v>22.328988457938131</v>
      </c>
    </row>
    <row r="131" spans="1:9" x14ac:dyDescent="0.3">
      <c r="A131" s="148" t="s">
        <v>466</v>
      </c>
      <c r="B131" s="148" t="s">
        <v>467</v>
      </c>
      <c r="C131" s="149">
        <v>38.020000000000003</v>
      </c>
      <c r="D131" t="s">
        <v>910</v>
      </c>
      <c r="E131" t="s">
        <v>763</v>
      </c>
      <c r="H131" s="165">
        <f>VLOOKUP(A131,расчет!$A$4:$BF$257,58,0)</f>
        <v>59.763751919571341</v>
      </c>
      <c r="I131" s="166">
        <f t="shared" si="2"/>
        <v>21.743751919571338</v>
      </c>
    </row>
    <row r="132" spans="1:9" x14ac:dyDescent="0.3">
      <c r="A132" s="148" t="s">
        <v>468</v>
      </c>
      <c r="B132" s="148" t="s">
        <v>469</v>
      </c>
      <c r="C132" s="149">
        <v>35.97</v>
      </c>
      <c r="D132" t="s">
        <v>910</v>
      </c>
      <c r="E132" t="s">
        <v>764</v>
      </c>
      <c r="H132" s="165">
        <f>VLOOKUP(A132,расчет!$A$4:$BF$257,58,0)</f>
        <v>56.53327884283776</v>
      </c>
      <c r="I132" s="166">
        <f t="shared" si="2"/>
        <v>20.563278842837761</v>
      </c>
    </row>
    <row r="133" spans="1:9" x14ac:dyDescent="0.3">
      <c r="A133" s="148" t="s">
        <v>470</v>
      </c>
      <c r="B133" s="148" t="s">
        <v>471</v>
      </c>
      <c r="C133" s="149">
        <v>34.94</v>
      </c>
      <c r="D133" t="s">
        <v>910</v>
      </c>
      <c r="E133" t="s">
        <v>765</v>
      </c>
      <c r="H133" s="165">
        <f>VLOOKUP(A133,расчет!$A$4:$BF$257,58,0)</f>
        <v>54.918042304470966</v>
      </c>
      <c r="I133" s="166">
        <f t="shared" si="2"/>
        <v>19.978042304470968</v>
      </c>
    </row>
    <row r="134" spans="1:9" x14ac:dyDescent="0.3">
      <c r="A134" s="148" t="s">
        <v>472</v>
      </c>
      <c r="B134" s="148" t="s">
        <v>473</v>
      </c>
      <c r="C134" s="149">
        <v>29.8</v>
      </c>
      <c r="D134" t="s">
        <v>910</v>
      </c>
      <c r="E134" t="s">
        <v>766</v>
      </c>
      <c r="H134" s="165">
        <f>VLOOKUP(A134,расчет!$A$4:$BF$257,58,0)</f>
        <v>46.841859612637002</v>
      </c>
      <c r="I134" s="166">
        <f t="shared" si="2"/>
        <v>17.041859612637001</v>
      </c>
    </row>
    <row r="135" spans="1:9" x14ac:dyDescent="0.3">
      <c r="A135" s="148" t="s">
        <v>474</v>
      </c>
      <c r="B135" s="148" t="s">
        <v>475</v>
      </c>
      <c r="C135" s="149">
        <v>35.97</v>
      </c>
      <c r="D135" t="s">
        <v>910</v>
      </c>
      <c r="E135" t="s">
        <v>767</v>
      </c>
      <c r="H135" s="165">
        <f>VLOOKUP(A135,расчет!$A$4:$BF$257,58,0)</f>
        <v>56.53327884283776</v>
      </c>
      <c r="I135" s="166">
        <f t="shared" si="2"/>
        <v>20.563278842837761</v>
      </c>
    </row>
    <row r="136" spans="1:9" x14ac:dyDescent="0.3">
      <c r="A136" s="148" t="s">
        <v>476</v>
      </c>
      <c r="B136" s="148" t="s">
        <v>477</v>
      </c>
      <c r="C136" s="149">
        <v>38.020000000000003</v>
      </c>
      <c r="D136" t="s">
        <v>910</v>
      </c>
      <c r="E136" t="s">
        <v>768</v>
      </c>
      <c r="H136" s="165">
        <f>VLOOKUP(A136,расчет!$A$4:$BF$257,58,0)</f>
        <v>59.763751919571341</v>
      </c>
      <c r="I136" s="166">
        <f t="shared" si="2"/>
        <v>21.743751919571338</v>
      </c>
    </row>
    <row r="137" spans="1:9" x14ac:dyDescent="0.3">
      <c r="A137" s="148" t="s">
        <v>478</v>
      </c>
      <c r="B137" s="148" t="s">
        <v>479</v>
      </c>
      <c r="C137" s="149">
        <v>40.08</v>
      </c>
      <c r="D137" t="s">
        <v>910</v>
      </c>
      <c r="E137" t="s">
        <v>769</v>
      </c>
      <c r="H137" s="165">
        <f>VLOOKUP(A137,расчет!$A$4:$BF$257,58,0)</f>
        <v>62.994224996304929</v>
      </c>
      <c r="I137" s="166">
        <f t="shared" si="2"/>
        <v>22.914224996304931</v>
      </c>
    </row>
    <row r="138" spans="1:9" x14ac:dyDescent="0.3">
      <c r="A138" s="148" t="s">
        <v>480</v>
      </c>
      <c r="B138" s="148" t="s">
        <v>481</v>
      </c>
      <c r="C138" s="149">
        <v>50.36</v>
      </c>
      <c r="D138" t="s">
        <v>910</v>
      </c>
      <c r="E138" t="s">
        <v>770</v>
      </c>
      <c r="H138" s="165">
        <f>VLOOKUP(A138,расчет!$A$4:$BF$257,58,0)</f>
        <v>79.146590379972878</v>
      </c>
      <c r="I138" s="166">
        <f t="shared" si="2"/>
        <v>28.786590379972878</v>
      </c>
    </row>
    <row r="139" spans="1:9" x14ac:dyDescent="0.3">
      <c r="A139" s="148" t="s">
        <v>482</v>
      </c>
      <c r="B139" s="148" t="s">
        <v>483</v>
      </c>
      <c r="C139" s="149">
        <v>21.58</v>
      </c>
      <c r="D139" t="s">
        <v>910</v>
      </c>
      <c r="E139" t="s">
        <v>771</v>
      </c>
      <c r="H139" s="165">
        <f>VLOOKUP(A139,расчет!$A$4:$BF$257,58,0)</f>
        <v>33.919967305702656</v>
      </c>
      <c r="I139" s="166">
        <f t="shared" si="2"/>
        <v>12.339967305702658</v>
      </c>
    </row>
    <row r="140" spans="1:9" x14ac:dyDescent="0.3">
      <c r="A140" s="148" t="s">
        <v>484</v>
      </c>
      <c r="B140" s="148" t="s">
        <v>485</v>
      </c>
      <c r="C140" s="149">
        <v>25.69</v>
      </c>
      <c r="D140" t="s">
        <v>910</v>
      </c>
      <c r="E140" t="s">
        <v>772</v>
      </c>
      <c r="H140" s="165">
        <f>VLOOKUP(A140,расчет!$A$4:$BF$257,58,0)</f>
        <v>40.380913459169825</v>
      </c>
      <c r="I140" s="166">
        <f t="shared" si="2"/>
        <v>14.690913459169824</v>
      </c>
    </row>
    <row r="141" spans="1:9" x14ac:dyDescent="0.3">
      <c r="A141" s="148" t="s">
        <v>486</v>
      </c>
      <c r="B141" s="148" t="s">
        <v>487</v>
      </c>
      <c r="C141" s="149">
        <v>37</v>
      </c>
      <c r="D141" t="s">
        <v>910</v>
      </c>
      <c r="E141" t="s">
        <v>773</v>
      </c>
      <c r="H141" s="165">
        <f>VLOOKUP(A141,расчет!$A$4:$BF$257,58,0)</f>
        <v>58.148515381204554</v>
      </c>
      <c r="I141" s="166">
        <f t="shared" si="2"/>
        <v>21.148515381204554</v>
      </c>
    </row>
    <row r="142" spans="1:9" x14ac:dyDescent="0.3">
      <c r="A142" s="148" t="s">
        <v>488</v>
      </c>
      <c r="B142" s="148" t="s">
        <v>489</v>
      </c>
      <c r="C142" s="149">
        <v>41.11</v>
      </c>
      <c r="D142" t="s">
        <v>910</v>
      </c>
      <c r="E142" t="s">
        <v>774</v>
      </c>
      <c r="H142" s="165">
        <f>VLOOKUP(A142,расчет!$A$4:$BF$257,58,0)</f>
        <v>64.609461534671723</v>
      </c>
      <c r="I142" s="166">
        <f t="shared" si="2"/>
        <v>23.499461534671724</v>
      </c>
    </row>
    <row r="143" spans="1:9" x14ac:dyDescent="0.3">
      <c r="A143" s="148" t="s">
        <v>490</v>
      </c>
      <c r="B143" s="148" t="s">
        <v>491</v>
      </c>
      <c r="C143" s="149">
        <v>43.16</v>
      </c>
      <c r="D143" t="s">
        <v>910</v>
      </c>
      <c r="E143" t="s">
        <v>775</v>
      </c>
      <c r="H143" s="165">
        <f>VLOOKUP(A143,расчет!$A$4:$BF$257,58,0)</f>
        <v>67.839934611405312</v>
      </c>
      <c r="I143" s="166">
        <f t="shared" si="2"/>
        <v>24.679934611405315</v>
      </c>
    </row>
    <row r="144" spans="1:9" x14ac:dyDescent="0.3">
      <c r="A144" s="148" t="s">
        <v>492</v>
      </c>
      <c r="B144" s="148" t="s">
        <v>493</v>
      </c>
      <c r="C144" s="149">
        <v>41.11</v>
      </c>
      <c r="D144" t="s">
        <v>910</v>
      </c>
      <c r="E144" t="s">
        <v>776</v>
      </c>
      <c r="H144" s="165">
        <f>VLOOKUP(A144,расчет!$A$4:$BF$257,58,0)</f>
        <v>64.609461534671723</v>
      </c>
      <c r="I144" s="166">
        <f t="shared" si="2"/>
        <v>23.499461534671724</v>
      </c>
    </row>
    <row r="145" spans="1:9" x14ac:dyDescent="0.3">
      <c r="A145" s="148" t="s">
        <v>494</v>
      </c>
      <c r="B145" s="148" t="s">
        <v>495</v>
      </c>
      <c r="C145" s="149">
        <v>31.86</v>
      </c>
      <c r="D145" t="s">
        <v>910</v>
      </c>
      <c r="E145" t="s">
        <v>777</v>
      </c>
      <c r="H145" s="165">
        <f>VLOOKUP(A145,расчет!$A$4:$BF$257,58,0)</f>
        <v>50.072332689370583</v>
      </c>
      <c r="I145" s="166">
        <f t="shared" si="2"/>
        <v>18.212332689370584</v>
      </c>
    </row>
    <row r="146" spans="1:9" x14ac:dyDescent="0.3">
      <c r="A146" s="148" t="s">
        <v>496</v>
      </c>
      <c r="B146" s="148" t="s">
        <v>497</v>
      </c>
      <c r="C146" s="149">
        <v>26.72</v>
      </c>
      <c r="D146" t="s">
        <v>910</v>
      </c>
      <c r="E146" t="s">
        <v>778</v>
      </c>
      <c r="H146" s="165">
        <f>VLOOKUP(A146,расчет!$A$4:$BF$257,58,0)</f>
        <v>41.996149997536619</v>
      </c>
      <c r="I146" s="166">
        <f t="shared" si="2"/>
        <v>15.276149997536621</v>
      </c>
    </row>
    <row r="147" spans="1:9" x14ac:dyDescent="0.3">
      <c r="A147" s="148" t="s">
        <v>498</v>
      </c>
      <c r="B147" s="148" t="s">
        <v>499</v>
      </c>
      <c r="C147" s="149">
        <v>38.020000000000003</v>
      </c>
      <c r="D147" t="s">
        <v>910</v>
      </c>
      <c r="E147" t="s">
        <v>779</v>
      </c>
      <c r="H147" s="165">
        <f>VLOOKUP(A147,расчет!$A$4:$BF$257,58,0)</f>
        <v>59.763751919571341</v>
      </c>
      <c r="I147" s="166">
        <f t="shared" si="2"/>
        <v>21.743751919571338</v>
      </c>
    </row>
    <row r="148" spans="1:9" x14ac:dyDescent="0.3">
      <c r="A148" s="148" t="s">
        <v>500</v>
      </c>
      <c r="B148" s="148" t="s">
        <v>501</v>
      </c>
      <c r="C148" s="149">
        <v>85.3</v>
      </c>
      <c r="D148" t="s">
        <v>910</v>
      </c>
      <c r="E148" t="s">
        <v>780</v>
      </c>
      <c r="H148" s="165">
        <f>VLOOKUP(A148,расчет!$A$4:$BF$257,58,0)</f>
        <v>134.06463268444384</v>
      </c>
      <c r="I148" s="166">
        <f t="shared" si="2"/>
        <v>48.764632684443839</v>
      </c>
    </row>
    <row r="149" spans="1:9" x14ac:dyDescent="0.3">
      <c r="A149" s="148" t="s">
        <v>502</v>
      </c>
      <c r="B149" s="148" t="s">
        <v>503</v>
      </c>
      <c r="C149" s="149">
        <v>35.97</v>
      </c>
      <c r="D149" t="s">
        <v>910</v>
      </c>
      <c r="E149" t="s">
        <v>781</v>
      </c>
      <c r="H149" s="165">
        <f>VLOOKUP(A149,расчет!$A$4:$BF$257,58,0)</f>
        <v>56.53327884283776</v>
      </c>
      <c r="I149" s="166">
        <f t="shared" si="2"/>
        <v>20.563278842837761</v>
      </c>
    </row>
    <row r="150" spans="1:9" x14ac:dyDescent="0.3">
      <c r="A150" s="148" t="s">
        <v>504</v>
      </c>
      <c r="B150" s="148" t="s">
        <v>505</v>
      </c>
      <c r="C150" s="149">
        <v>37</v>
      </c>
      <c r="D150" t="s">
        <v>910</v>
      </c>
      <c r="E150" t="s">
        <v>782</v>
      </c>
      <c r="H150" s="165">
        <f>VLOOKUP(A150,расчет!$A$4:$BF$257,58,0)</f>
        <v>58.148515381204554</v>
      </c>
      <c r="I150" s="166">
        <f t="shared" si="2"/>
        <v>21.148515381204554</v>
      </c>
    </row>
    <row r="151" spans="1:9" x14ac:dyDescent="0.3">
      <c r="A151" s="148" t="s">
        <v>506</v>
      </c>
      <c r="B151" s="148" t="s">
        <v>507</v>
      </c>
      <c r="C151" s="149">
        <v>29.8</v>
      </c>
      <c r="D151" t="s">
        <v>910</v>
      </c>
      <c r="E151" t="s">
        <v>783</v>
      </c>
      <c r="H151" s="165">
        <f>VLOOKUP(A151,расчет!$A$4:$BF$257,58,0)</f>
        <v>46.841859612637002</v>
      </c>
      <c r="I151" s="166">
        <f t="shared" si="2"/>
        <v>17.041859612637001</v>
      </c>
    </row>
    <row r="152" spans="1:9" x14ac:dyDescent="0.3">
      <c r="A152" s="148" t="s">
        <v>508</v>
      </c>
      <c r="B152" s="148" t="s">
        <v>509</v>
      </c>
      <c r="C152" s="149">
        <v>30.83</v>
      </c>
      <c r="D152" t="s">
        <v>910</v>
      </c>
      <c r="E152" t="s">
        <v>784</v>
      </c>
      <c r="H152" s="165">
        <f>VLOOKUP(A152,расчет!$A$4:$BF$257,58,0)</f>
        <v>48.457096151003796</v>
      </c>
      <c r="I152" s="166">
        <f t="shared" si="2"/>
        <v>17.627096151003798</v>
      </c>
    </row>
    <row r="153" spans="1:9" x14ac:dyDescent="0.3">
      <c r="A153" s="148" t="s">
        <v>510</v>
      </c>
      <c r="B153" s="148" t="s">
        <v>511</v>
      </c>
      <c r="C153" s="149">
        <v>25.69</v>
      </c>
      <c r="D153" t="s">
        <v>910</v>
      </c>
      <c r="E153" t="s">
        <v>785</v>
      </c>
      <c r="H153" s="165">
        <f>VLOOKUP(A153,расчет!$A$4:$BF$257,58,0)</f>
        <v>40.380913459169825</v>
      </c>
      <c r="I153" s="166">
        <f t="shared" si="2"/>
        <v>14.690913459169824</v>
      </c>
    </row>
    <row r="154" spans="1:9" x14ac:dyDescent="0.3">
      <c r="A154" s="148" t="s">
        <v>512</v>
      </c>
      <c r="B154" s="148" t="s">
        <v>513</v>
      </c>
      <c r="C154" s="149">
        <v>27.75</v>
      </c>
      <c r="D154" t="s">
        <v>910</v>
      </c>
      <c r="E154" t="s">
        <v>786</v>
      </c>
      <c r="H154" s="165">
        <f>VLOOKUP(A154,расчет!$A$4:$BF$257,58,0)</f>
        <v>43.611386535903421</v>
      </c>
      <c r="I154" s="166">
        <f t="shared" si="2"/>
        <v>15.861386535903421</v>
      </c>
    </row>
    <row r="155" spans="1:9" x14ac:dyDescent="0.3">
      <c r="A155" s="148" t="s">
        <v>514</v>
      </c>
      <c r="B155" s="148" t="s">
        <v>515</v>
      </c>
      <c r="C155" s="149">
        <v>28.77</v>
      </c>
      <c r="D155" t="s">
        <v>910</v>
      </c>
      <c r="E155" t="s">
        <v>787</v>
      </c>
      <c r="H155" s="165">
        <f>VLOOKUP(A155,расчет!$A$4:$BF$257,58,0)</f>
        <v>45.226623074270208</v>
      </c>
      <c r="I155" s="166">
        <f t="shared" si="2"/>
        <v>16.456623074270208</v>
      </c>
    </row>
    <row r="156" spans="1:9" x14ac:dyDescent="0.3">
      <c r="A156" s="148" t="s">
        <v>25</v>
      </c>
      <c r="B156" s="148" t="s">
        <v>26</v>
      </c>
      <c r="C156" s="153">
        <v>2215.13</v>
      </c>
      <c r="D156" t="s">
        <v>914</v>
      </c>
      <c r="E156" t="s">
        <v>788</v>
      </c>
      <c r="H156" s="165">
        <f>VLOOKUP(A156,расчет!$A$4:$BF$257,58,0)</f>
        <v>3286.9814530099152</v>
      </c>
      <c r="I156" s="166">
        <f t="shared" si="2"/>
        <v>1071.8514530099151</v>
      </c>
    </row>
    <row r="157" spans="1:9" x14ac:dyDescent="0.3">
      <c r="A157" s="148" t="s">
        <v>27</v>
      </c>
      <c r="B157" s="148" t="s">
        <v>28</v>
      </c>
      <c r="C157" s="153">
        <v>1075.19</v>
      </c>
      <c r="D157" t="s">
        <v>914</v>
      </c>
      <c r="E157" t="s">
        <v>790</v>
      </c>
      <c r="H157" s="165">
        <f>VLOOKUP(A157,расчет!$A$4:$BF$257,58,0)</f>
        <v>1595.4555069411381</v>
      </c>
      <c r="I157" s="166">
        <f t="shared" si="2"/>
        <v>520.26550694113803</v>
      </c>
    </row>
    <row r="158" spans="1:9" x14ac:dyDescent="0.3">
      <c r="A158" s="148" t="s">
        <v>29</v>
      </c>
      <c r="B158" s="148" t="s">
        <v>30</v>
      </c>
      <c r="C158" s="153">
        <v>1750.37</v>
      </c>
      <c r="D158" t="s">
        <v>914</v>
      </c>
      <c r="E158" t="s">
        <v>791</v>
      </c>
      <c r="H158" s="165">
        <f>VLOOKUP(A158,расчет!$A$4:$BF$257,58,0)</f>
        <v>2597.3329435579394</v>
      </c>
      <c r="I158" s="166">
        <f t="shared" si="2"/>
        <v>846.96294355793952</v>
      </c>
    </row>
    <row r="159" spans="1:9" x14ac:dyDescent="0.3">
      <c r="A159" s="148" t="s">
        <v>31</v>
      </c>
      <c r="B159" s="148" t="s">
        <v>32</v>
      </c>
      <c r="C159" s="153">
        <v>2242.88</v>
      </c>
      <c r="D159" t="s">
        <v>914</v>
      </c>
      <c r="E159" t="s">
        <v>792</v>
      </c>
      <c r="H159" s="165">
        <f>VLOOKUP(A159,расчет!$A$4:$BF$257,58,0)</f>
        <v>3761.521330407666</v>
      </c>
      <c r="I159" s="166">
        <f t="shared" si="2"/>
        <v>1518.6413304076659</v>
      </c>
    </row>
    <row r="160" spans="1:9" x14ac:dyDescent="0.3">
      <c r="A160" s="148" t="s">
        <v>33</v>
      </c>
      <c r="B160" s="148" t="s">
        <v>34</v>
      </c>
      <c r="C160" s="153">
        <v>1114.5</v>
      </c>
      <c r="D160" t="s">
        <v>914</v>
      </c>
      <c r="E160" t="s">
        <v>793</v>
      </c>
      <c r="H160" s="165">
        <f>VLOOKUP(A160,расчет!$A$4:$BF$257,58,0)</f>
        <v>1881.5618043576656</v>
      </c>
      <c r="I160" s="166">
        <f t="shared" si="2"/>
        <v>767.06180435766555</v>
      </c>
    </row>
    <row r="161" spans="1:9" x14ac:dyDescent="0.3">
      <c r="A161" s="148" t="s">
        <v>35</v>
      </c>
      <c r="B161" s="148" t="s">
        <v>36</v>
      </c>
      <c r="C161" s="153">
        <v>1713.37</v>
      </c>
      <c r="D161" t="s">
        <v>914</v>
      </c>
      <c r="E161" t="s">
        <v>794</v>
      </c>
      <c r="H161" s="165">
        <f>VLOOKUP(A161,расчет!$A$4:$BF$257,58,0)</f>
        <v>2542.435549770717</v>
      </c>
      <c r="I161" s="166">
        <f t="shared" si="2"/>
        <v>829.0655497707171</v>
      </c>
    </row>
    <row r="162" spans="1:9" x14ac:dyDescent="0.3">
      <c r="A162" s="148" t="s">
        <v>37</v>
      </c>
      <c r="B162" s="148" t="s">
        <v>38</v>
      </c>
      <c r="C162" s="153">
        <v>3942.12</v>
      </c>
      <c r="D162" t="s">
        <v>914</v>
      </c>
      <c r="E162" t="s">
        <v>795</v>
      </c>
      <c r="H162" s="165">
        <f>VLOOKUP(A162,расчет!$A$4:$BF$257,58,0)</f>
        <v>3902.6184071849393</v>
      </c>
      <c r="I162" s="166">
        <f t="shared" si="2"/>
        <v>-39.501592815060576</v>
      </c>
    </row>
    <row r="163" spans="1:9" x14ac:dyDescent="0.3">
      <c r="A163" s="148" t="s">
        <v>39</v>
      </c>
      <c r="B163" s="148" t="s">
        <v>40</v>
      </c>
      <c r="C163" s="153">
        <v>1261.46</v>
      </c>
      <c r="D163" t="s">
        <v>914</v>
      </c>
      <c r="E163" t="s">
        <v>796</v>
      </c>
      <c r="H163" s="165">
        <f>VLOOKUP(A163,расчет!$A$4:$BF$257,58,0)</f>
        <v>1256.1227393905842</v>
      </c>
      <c r="I163" s="166">
        <f t="shared" si="2"/>
        <v>-5.3372606094158073</v>
      </c>
    </row>
    <row r="164" spans="1:9" x14ac:dyDescent="0.3">
      <c r="A164" s="148" t="s">
        <v>41</v>
      </c>
      <c r="B164" s="148" t="s">
        <v>42</v>
      </c>
      <c r="C164" s="153">
        <v>1194.6600000000001</v>
      </c>
      <c r="D164" t="s">
        <v>914</v>
      </c>
      <c r="E164" t="s">
        <v>797</v>
      </c>
      <c r="H164" s="165">
        <f>VLOOKUP(A164,расчет!$A$4:$BF$257,58,0)</f>
        <v>1479.1520249482928</v>
      </c>
      <c r="I164" s="166">
        <f t="shared" si="2"/>
        <v>284.49202494829274</v>
      </c>
    </row>
    <row r="165" spans="1:9" x14ac:dyDescent="0.3">
      <c r="A165" s="148" t="s">
        <v>43</v>
      </c>
      <c r="B165" s="148" t="s">
        <v>44</v>
      </c>
      <c r="C165" s="153">
        <v>1752.68</v>
      </c>
      <c r="D165" t="s">
        <v>914</v>
      </c>
      <c r="E165" t="s">
        <v>798</v>
      </c>
      <c r="H165" s="165">
        <f>VLOOKUP(A165,расчет!$A$4:$BF$257,58,0)</f>
        <v>2600.7640306696399</v>
      </c>
      <c r="I165" s="166">
        <f t="shared" si="2"/>
        <v>848.08403066963979</v>
      </c>
    </row>
    <row r="166" spans="1:9" x14ac:dyDescent="0.3">
      <c r="A166" s="148" t="s">
        <v>45</v>
      </c>
      <c r="B166" s="148" t="s">
        <v>46</v>
      </c>
      <c r="C166" s="153">
        <v>2240.56</v>
      </c>
      <c r="D166" t="s">
        <v>914</v>
      </c>
      <c r="E166" t="s">
        <v>799</v>
      </c>
      <c r="H166" s="165">
        <f>VLOOKUP(A166,расчет!$A$4:$BF$257,58,0)</f>
        <v>3324.72341123863</v>
      </c>
      <c r="I166" s="166">
        <f t="shared" si="2"/>
        <v>1084.16341123863</v>
      </c>
    </row>
    <row r="167" spans="1:9" x14ac:dyDescent="0.3">
      <c r="A167" s="148" t="s">
        <v>47</v>
      </c>
      <c r="B167" s="148" t="s">
        <v>48</v>
      </c>
      <c r="C167" s="153">
        <v>1128.3800000000001</v>
      </c>
      <c r="D167" t="s">
        <v>914</v>
      </c>
      <c r="E167" t="s">
        <v>800</v>
      </c>
      <c r="H167" s="165">
        <f>VLOOKUP(A167,расчет!$A$4:$BF$257,58,0)</f>
        <v>1674.3705105102699</v>
      </c>
      <c r="I167" s="166">
        <f t="shared" si="2"/>
        <v>545.99051051026981</v>
      </c>
    </row>
    <row r="168" spans="1:9" x14ac:dyDescent="0.3">
      <c r="A168" s="148" t="s">
        <v>49</v>
      </c>
      <c r="B168" s="148" t="s">
        <v>50</v>
      </c>
      <c r="C168" s="149">
        <v>992.72</v>
      </c>
      <c r="D168" t="s">
        <v>914</v>
      </c>
      <c r="E168" t="s">
        <v>801</v>
      </c>
      <c r="H168" s="165">
        <f>VLOOKUP(A168,расчет!$A$4:$BF$257,58,0)</f>
        <v>1071.5366445080931</v>
      </c>
      <c r="I168" s="166">
        <f t="shared" si="2"/>
        <v>78.816644508093077</v>
      </c>
    </row>
    <row r="169" spans="1:9" x14ac:dyDescent="0.3">
      <c r="A169" s="148" t="s">
        <v>51</v>
      </c>
      <c r="B169" s="148" t="s">
        <v>52</v>
      </c>
      <c r="C169" s="153">
        <v>1906.32</v>
      </c>
      <c r="D169" t="s">
        <v>914</v>
      </c>
      <c r="E169" t="s">
        <v>802</v>
      </c>
      <c r="H169" s="165">
        <f>VLOOKUP(A169,расчет!$A$4:$BF$257,58,0)</f>
        <v>2729.1779844335415</v>
      </c>
      <c r="I169" s="166">
        <f t="shared" si="2"/>
        <v>822.85798443354156</v>
      </c>
    </row>
    <row r="170" spans="1:9" x14ac:dyDescent="0.3">
      <c r="A170" s="148" t="s">
        <v>53</v>
      </c>
      <c r="B170" s="148" t="s">
        <v>54</v>
      </c>
      <c r="C170" s="153">
        <v>1726.48</v>
      </c>
      <c r="D170" t="s">
        <v>914</v>
      </c>
      <c r="E170" t="s">
        <v>803</v>
      </c>
      <c r="H170" s="165">
        <f>VLOOKUP(A170,расчет!$A$4:$BF$257,58,0)</f>
        <v>2905.1178682067998</v>
      </c>
      <c r="I170" s="166">
        <f t="shared" si="2"/>
        <v>1178.6378682067998</v>
      </c>
    </row>
    <row r="171" spans="1:9" x14ac:dyDescent="0.3">
      <c r="A171" s="148" t="s">
        <v>55</v>
      </c>
      <c r="B171" s="148" t="s">
        <v>56</v>
      </c>
      <c r="C171" s="153">
        <v>1130.69</v>
      </c>
      <c r="D171" t="s">
        <v>914</v>
      </c>
      <c r="E171" t="s">
        <v>804</v>
      </c>
      <c r="H171" s="165">
        <f>VLOOKUP(A171,расчет!$A$4:$BF$257,58,0)</f>
        <v>1677.801597621971</v>
      </c>
      <c r="I171" s="166">
        <f t="shared" si="2"/>
        <v>547.11159762197099</v>
      </c>
    </row>
    <row r="172" spans="1:9" x14ac:dyDescent="0.3">
      <c r="A172" s="148" t="s">
        <v>57</v>
      </c>
      <c r="B172" s="148" t="s">
        <v>58</v>
      </c>
      <c r="C172" s="153">
        <v>1056.7</v>
      </c>
      <c r="D172" t="s">
        <v>914</v>
      </c>
      <c r="E172" t="s">
        <v>805</v>
      </c>
      <c r="H172" s="165">
        <f>VLOOKUP(A172,расчет!$A$4:$BF$257,58,0)</f>
        <v>1568.0068100475273</v>
      </c>
      <c r="I172" s="166">
        <f t="shared" si="2"/>
        <v>511.30681004752728</v>
      </c>
    </row>
    <row r="173" spans="1:9" x14ac:dyDescent="0.3">
      <c r="A173" s="148" t="s">
        <v>59</v>
      </c>
      <c r="B173" s="148" t="s">
        <v>60</v>
      </c>
      <c r="C173" s="153">
        <v>1748.06</v>
      </c>
      <c r="D173" t="s">
        <v>914</v>
      </c>
      <c r="E173" t="s">
        <v>806</v>
      </c>
      <c r="H173" s="165">
        <f>VLOOKUP(A173,расчет!$A$4:$BF$257,58,0)</f>
        <v>2173.5539820319595</v>
      </c>
      <c r="I173" s="166">
        <f t="shared" si="2"/>
        <v>425.4939820319596</v>
      </c>
    </row>
    <row r="174" spans="1:9" x14ac:dyDescent="0.3">
      <c r="A174" s="148" t="s">
        <v>61</v>
      </c>
      <c r="B174" s="148" t="s">
        <v>62</v>
      </c>
      <c r="C174" s="153">
        <v>2240.56</v>
      </c>
      <c r="D174" t="s">
        <v>914</v>
      </c>
      <c r="E174" t="s">
        <v>807</v>
      </c>
      <c r="H174" s="165">
        <f>VLOOKUP(A174,расчет!$A$4:$BF$257,58,0)</f>
        <v>3324.72341123863</v>
      </c>
      <c r="I174" s="166">
        <f t="shared" si="2"/>
        <v>1084.16341123863</v>
      </c>
    </row>
    <row r="175" spans="1:9" x14ac:dyDescent="0.3">
      <c r="A175" s="148" t="s">
        <v>63</v>
      </c>
      <c r="B175" s="148" t="s">
        <v>64</v>
      </c>
      <c r="C175" s="153">
        <v>1114.5</v>
      </c>
      <c r="D175" t="s">
        <v>914</v>
      </c>
      <c r="E175" t="s">
        <v>808</v>
      </c>
      <c r="H175" s="165">
        <f>VLOOKUP(A175,расчет!$A$4:$BF$257,58,0)</f>
        <v>1653.7839878400619</v>
      </c>
      <c r="I175" s="166">
        <f t="shared" si="2"/>
        <v>539.28398784006185</v>
      </c>
    </row>
    <row r="176" spans="1:9" x14ac:dyDescent="0.3">
      <c r="A176" s="148" t="s">
        <v>517</v>
      </c>
      <c r="B176" s="148" t="s">
        <v>66</v>
      </c>
      <c r="C176" s="153">
        <v>1711.06</v>
      </c>
      <c r="D176" t="s">
        <v>914</v>
      </c>
      <c r="E176" t="s">
        <v>888</v>
      </c>
      <c r="H176" s="165">
        <f>VLOOKUP(A176,расчет!$A$4:$BF$257,58,0)</f>
        <v>2539.0044626590156</v>
      </c>
      <c r="I176" s="166">
        <f t="shared" si="2"/>
        <v>827.9444626590157</v>
      </c>
    </row>
    <row r="177" spans="1:9" x14ac:dyDescent="0.3">
      <c r="A177" s="148" t="s">
        <v>67</v>
      </c>
      <c r="B177" s="148" t="s">
        <v>68</v>
      </c>
      <c r="C177" s="153">
        <v>3049.34</v>
      </c>
      <c r="D177" t="s">
        <v>914</v>
      </c>
      <c r="E177" t="s">
        <v>810</v>
      </c>
      <c r="H177" s="165">
        <f>VLOOKUP(A177,расчет!$A$4:$BF$257,58,0)</f>
        <v>3878.0097955866777</v>
      </c>
      <c r="I177" s="166">
        <f t="shared" si="2"/>
        <v>828.66979558667754</v>
      </c>
    </row>
    <row r="178" spans="1:9" x14ac:dyDescent="0.3">
      <c r="A178" s="148" t="s">
        <v>69</v>
      </c>
      <c r="B178" s="148" t="s">
        <v>70</v>
      </c>
      <c r="C178" s="153">
        <v>1075.19</v>
      </c>
      <c r="D178" t="s">
        <v>914</v>
      </c>
      <c r="E178" t="s">
        <v>811</v>
      </c>
      <c r="H178" s="165">
        <f>VLOOKUP(A178,расчет!$A$4:$BF$257,58,0)</f>
        <v>1595.4555069411381</v>
      </c>
      <c r="I178" s="166">
        <f t="shared" si="2"/>
        <v>520.26550694113803</v>
      </c>
    </row>
    <row r="179" spans="1:9" x14ac:dyDescent="0.3">
      <c r="A179" s="148" t="s">
        <v>71</v>
      </c>
      <c r="B179" s="148" t="s">
        <v>72</v>
      </c>
      <c r="C179" s="153">
        <v>1130.69</v>
      </c>
      <c r="D179" t="s">
        <v>914</v>
      </c>
      <c r="E179" t="s">
        <v>812</v>
      </c>
      <c r="H179" s="165">
        <f>VLOOKUP(A179,расчет!$A$4:$BF$257,58,0)</f>
        <v>1677.801597621971</v>
      </c>
      <c r="I179" s="166">
        <f t="shared" si="2"/>
        <v>547.11159762197099</v>
      </c>
    </row>
    <row r="180" spans="1:9" x14ac:dyDescent="0.3">
      <c r="A180" s="148" t="s">
        <v>73</v>
      </c>
      <c r="B180" s="148" t="s">
        <v>74</v>
      </c>
      <c r="C180" s="153">
        <v>1075.19</v>
      </c>
      <c r="D180" t="s">
        <v>914</v>
      </c>
      <c r="E180" t="s">
        <v>813</v>
      </c>
      <c r="H180" s="165">
        <f>VLOOKUP(A180,расчет!$A$4:$BF$257,58,0)</f>
        <v>1637.263790478411</v>
      </c>
      <c r="I180" s="166">
        <f t="shared" si="2"/>
        <v>562.07379047841096</v>
      </c>
    </row>
    <row r="181" spans="1:9" x14ac:dyDescent="0.3">
      <c r="A181" s="148" t="s">
        <v>75</v>
      </c>
      <c r="B181" s="148" t="s">
        <v>76</v>
      </c>
      <c r="C181" s="153">
        <v>2917.28</v>
      </c>
      <c r="D181" t="s">
        <v>914</v>
      </c>
      <c r="E181" t="s">
        <v>814</v>
      </c>
      <c r="H181" s="165">
        <f>VLOOKUP(A181,расчет!$A$4:$BF$257,58,0)</f>
        <v>3309.80936454122</v>
      </c>
      <c r="I181" s="166">
        <f t="shared" si="2"/>
        <v>392.52936454121982</v>
      </c>
    </row>
    <row r="182" spans="1:9" x14ac:dyDescent="0.3">
      <c r="A182" s="148" t="s">
        <v>77</v>
      </c>
      <c r="B182" s="148" t="s">
        <v>78</v>
      </c>
      <c r="C182" s="153">
        <v>2242.88</v>
      </c>
      <c r="D182" t="s">
        <v>914</v>
      </c>
      <c r="E182" t="s">
        <v>815</v>
      </c>
      <c r="H182" s="165">
        <f>VLOOKUP(A182,расчет!$A$4:$BF$257,58,0)</f>
        <v>3328.1544983503313</v>
      </c>
      <c r="I182" s="166">
        <f t="shared" si="2"/>
        <v>1085.2744983503312</v>
      </c>
    </row>
    <row r="183" spans="1:9" x14ac:dyDescent="0.3">
      <c r="A183" s="148" t="s">
        <v>79</v>
      </c>
      <c r="B183" s="148" t="s">
        <v>80</v>
      </c>
      <c r="C183" s="153">
        <v>1114.5</v>
      </c>
      <c r="D183" t="s">
        <v>914</v>
      </c>
      <c r="E183" t="s">
        <v>816</v>
      </c>
      <c r="H183" s="165">
        <f>VLOOKUP(A183,расчет!$A$4:$BF$257,58,0)</f>
        <v>1653.7839878400619</v>
      </c>
      <c r="I183" s="166">
        <f t="shared" si="2"/>
        <v>539.28398784006185</v>
      </c>
    </row>
    <row r="184" spans="1:9" x14ac:dyDescent="0.3">
      <c r="A184" s="148" t="s">
        <v>81</v>
      </c>
      <c r="B184" s="148" t="s">
        <v>82</v>
      </c>
      <c r="C184" s="153">
        <v>1711.06</v>
      </c>
      <c r="D184" t="s">
        <v>914</v>
      </c>
      <c r="E184" t="s">
        <v>817</v>
      </c>
      <c r="H184" s="165">
        <f>VLOOKUP(A184,расчет!$A$4:$BF$257,58,0)</f>
        <v>2573.1061380110277</v>
      </c>
      <c r="I184" s="166">
        <f t="shared" si="2"/>
        <v>862.04613801102778</v>
      </c>
    </row>
    <row r="185" spans="1:9" x14ac:dyDescent="0.3">
      <c r="A185" s="148" t="s">
        <v>83</v>
      </c>
      <c r="B185" s="148" t="s">
        <v>84</v>
      </c>
      <c r="C185" s="153">
        <v>2713.03</v>
      </c>
      <c r="D185" t="s">
        <v>914</v>
      </c>
      <c r="E185" t="s">
        <v>818</v>
      </c>
      <c r="H185" s="165">
        <f>VLOOKUP(A185,расчет!$A$4:$BF$257,58,0)</f>
        <v>1550.6270768321215</v>
      </c>
      <c r="I185" s="166">
        <f t="shared" si="2"/>
        <v>-1162.4029231678787</v>
      </c>
    </row>
    <row r="186" spans="1:9" x14ac:dyDescent="0.3">
      <c r="A186" s="148" t="s">
        <v>85</v>
      </c>
      <c r="B186" s="148" t="s">
        <v>86</v>
      </c>
      <c r="C186" s="153">
        <v>1130.69</v>
      </c>
      <c r="D186" t="s">
        <v>914</v>
      </c>
      <c r="E186" t="s">
        <v>819</v>
      </c>
      <c r="H186" s="165">
        <f>VLOOKUP(A186,расчет!$A$4:$BF$257,58,0)</f>
        <v>1677.801597621971</v>
      </c>
      <c r="I186" s="166">
        <f t="shared" si="2"/>
        <v>547.11159762197099</v>
      </c>
    </row>
    <row r="187" spans="1:9" x14ac:dyDescent="0.3">
      <c r="A187" s="148" t="s">
        <v>87</v>
      </c>
      <c r="B187" s="148" t="s">
        <v>88</v>
      </c>
      <c r="C187" s="153">
        <v>1075.19</v>
      </c>
      <c r="D187" t="s">
        <v>914</v>
      </c>
      <c r="E187" t="s">
        <v>820</v>
      </c>
      <c r="H187" s="165">
        <f>VLOOKUP(A187,расчет!$A$4:$BF$257,58,0)</f>
        <v>1595.4555069411381</v>
      </c>
      <c r="I187" s="166">
        <f t="shared" si="2"/>
        <v>520.26550694113803</v>
      </c>
    </row>
    <row r="188" spans="1:9" x14ac:dyDescent="0.3">
      <c r="A188" s="148" t="s">
        <v>89</v>
      </c>
      <c r="B188" s="148" t="s">
        <v>90</v>
      </c>
      <c r="C188" s="153">
        <v>1752.68</v>
      </c>
      <c r="D188" t="s">
        <v>914</v>
      </c>
      <c r="E188" t="s">
        <v>821</v>
      </c>
      <c r="H188" s="165">
        <f>VLOOKUP(A188,расчет!$A$4:$BF$257,58,0)</f>
        <v>2869.464570764449</v>
      </c>
      <c r="I188" s="166">
        <f t="shared" si="2"/>
        <v>1116.784570764449</v>
      </c>
    </row>
    <row r="189" spans="1:9" x14ac:dyDescent="0.3">
      <c r="A189" s="148" t="s">
        <v>91</v>
      </c>
      <c r="B189" s="148" t="s">
        <v>92</v>
      </c>
      <c r="C189" s="153">
        <v>1748.06</v>
      </c>
      <c r="D189" t="s">
        <v>914</v>
      </c>
      <c r="E189" t="s">
        <v>822</v>
      </c>
      <c r="H189" s="165">
        <f>VLOOKUP(A189,расчет!$A$4:$BF$257,58,0)</f>
        <v>2593.9018564462376</v>
      </c>
      <c r="I189" s="166">
        <f t="shared" si="2"/>
        <v>845.84185644623767</v>
      </c>
    </row>
    <row r="190" spans="1:9" x14ac:dyDescent="0.3">
      <c r="A190" s="148" t="s">
        <v>93</v>
      </c>
      <c r="B190" s="148" t="s">
        <v>94</v>
      </c>
      <c r="C190" s="153">
        <v>2494.65</v>
      </c>
      <c r="D190" t="s">
        <v>914</v>
      </c>
      <c r="E190" t="s">
        <v>823</v>
      </c>
      <c r="H190" s="165">
        <f>VLOOKUP(A190,расчет!$A$4:$BF$257,58,0)</f>
        <v>3626.8592833224557</v>
      </c>
      <c r="I190" s="166">
        <f t="shared" si="2"/>
        <v>1132.2092833224556</v>
      </c>
    </row>
    <row r="191" spans="1:9" x14ac:dyDescent="0.3">
      <c r="A191" s="148" t="s">
        <v>95</v>
      </c>
      <c r="B191" s="148" t="s">
        <v>96</v>
      </c>
      <c r="C191" s="153">
        <v>1114.5</v>
      </c>
      <c r="D191" t="s">
        <v>914</v>
      </c>
      <c r="E191" t="s">
        <v>824</v>
      </c>
      <c r="H191" s="165">
        <f>VLOOKUP(A191,расчет!$A$4:$BF$257,58,0)</f>
        <v>1653.7839878400619</v>
      </c>
      <c r="I191" s="166">
        <f t="shared" si="2"/>
        <v>539.28398784006185</v>
      </c>
    </row>
    <row r="192" spans="1:9" x14ac:dyDescent="0.3">
      <c r="A192" s="148" t="s">
        <v>97</v>
      </c>
      <c r="B192" s="148" t="s">
        <v>98</v>
      </c>
      <c r="C192" s="153">
        <v>1711.06</v>
      </c>
      <c r="D192" t="s">
        <v>914</v>
      </c>
      <c r="E192" t="s">
        <v>825</v>
      </c>
      <c r="H192" s="165">
        <f>VLOOKUP(A192,расчет!$A$4:$BF$257,58,0)</f>
        <v>2776.3926936926082</v>
      </c>
      <c r="I192" s="166">
        <f t="shared" si="2"/>
        <v>1065.3326936926082</v>
      </c>
    </row>
    <row r="193" spans="1:9" x14ac:dyDescent="0.3">
      <c r="A193" s="148" t="s">
        <v>99</v>
      </c>
      <c r="B193" s="148" t="s">
        <v>100</v>
      </c>
      <c r="C193" s="153">
        <v>2471.5300000000002</v>
      </c>
      <c r="D193" t="s">
        <v>914</v>
      </c>
      <c r="E193" t="s">
        <v>826</v>
      </c>
      <c r="H193" s="165">
        <f>VLOOKUP(A193,расчет!$A$4:$BF$257,58,0)</f>
        <v>4286.1794409031336</v>
      </c>
      <c r="I193" s="166">
        <f t="shared" si="2"/>
        <v>1814.6494409031334</v>
      </c>
    </row>
    <row r="194" spans="1:9" x14ac:dyDescent="0.3">
      <c r="A194" s="148" t="s">
        <v>101</v>
      </c>
      <c r="B194" s="148" t="s">
        <v>102</v>
      </c>
      <c r="C194" s="153">
        <v>2215.13</v>
      </c>
      <c r="D194" t="s">
        <v>914</v>
      </c>
      <c r="E194" t="s">
        <v>827</v>
      </c>
      <c r="H194" s="165">
        <f>VLOOKUP(A194,расчет!$A$4:$BF$257,58,0)</f>
        <v>3339.3299464300603</v>
      </c>
      <c r="I194" s="166">
        <f t="shared" ref="I194:I246" si="3">H194-C194</f>
        <v>1124.1999464300602</v>
      </c>
    </row>
    <row r="195" spans="1:9" x14ac:dyDescent="0.3">
      <c r="A195" s="148" t="s">
        <v>103</v>
      </c>
      <c r="B195" s="148" t="s">
        <v>104</v>
      </c>
      <c r="C195" s="153">
        <v>1750.37</v>
      </c>
      <c r="D195" t="s">
        <v>914</v>
      </c>
      <c r="E195" t="s">
        <v>828</v>
      </c>
      <c r="H195" s="165">
        <f>VLOOKUP(A195,расчет!$A$4:$BF$257,58,0)</f>
        <v>2597.3329435579394</v>
      </c>
      <c r="I195" s="166">
        <f t="shared" si="3"/>
        <v>846.96294355793952</v>
      </c>
    </row>
    <row r="196" spans="1:9" x14ac:dyDescent="0.3">
      <c r="A196" s="148" t="s">
        <v>105</v>
      </c>
      <c r="B196" s="148" t="s">
        <v>106</v>
      </c>
      <c r="C196" s="153">
        <v>2242.88</v>
      </c>
      <c r="D196" t="s">
        <v>914</v>
      </c>
      <c r="E196" t="s">
        <v>829</v>
      </c>
      <c r="H196" s="165">
        <f>VLOOKUP(A196,расчет!$A$4:$BF$257,58,0)</f>
        <v>3328.1544983503313</v>
      </c>
      <c r="I196" s="166">
        <f t="shared" si="3"/>
        <v>1085.2744983503312</v>
      </c>
    </row>
    <row r="197" spans="1:9" x14ac:dyDescent="0.3">
      <c r="A197" s="148" t="s">
        <v>107</v>
      </c>
      <c r="B197" s="148" t="s">
        <v>108</v>
      </c>
      <c r="C197" s="153">
        <v>1112.19</v>
      </c>
      <c r="D197" t="s">
        <v>914</v>
      </c>
      <c r="E197" t="s">
        <v>830</v>
      </c>
      <c r="H197" s="165">
        <f>VLOOKUP(A197,расчет!$A$4:$BF$257,58,0)</f>
        <v>1650.3529007283603</v>
      </c>
      <c r="I197" s="166">
        <f t="shared" si="3"/>
        <v>538.16290072836023</v>
      </c>
    </row>
    <row r="198" spans="1:9" x14ac:dyDescent="0.3">
      <c r="A198" s="148" t="s">
        <v>109</v>
      </c>
      <c r="B198" s="148" t="s">
        <v>110</v>
      </c>
      <c r="C198" s="153">
        <v>2281.41</v>
      </c>
      <c r="D198" t="s">
        <v>914</v>
      </c>
      <c r="E198" t="s">
        <v>831</v>
      </c>
      <c r="H198" s="165">
        <f>VLOOKUP(A198,расчет!$A$4:$BF$257,58,0)</f>
        <v>2993.984599588819</v>
      </c>
      <c r="I198" s="166">
        <f t="shared" si="3"/>
        <v>712.57459958881918</v>
      </c>
    </row>
    <row r="199" spans="1:9" x14ac:dyDescent="0.3">
      <c r="A199" s="148" t="s">
        <v>111</v>
      </c>
      <c r="B199" s="148" t="s">
        <v>112</v>
      </c>
      <c r="C199" s="153">
        <v>2242.88</v>
      </c>
      <c r="D199" t="s">
        <v>914</v>
      </c>
      <c r="E199" t="s">
        <v>832</v>
      </c>
      <c r="H199" s="165">
        <f>VLOOKUP(A199,расчет!$A$4:$BF$257,58,0)</f>
        <v>3328.1544983503313</v>
      </c>
      <c r="I199" s="166">
        <f t="shared" si="3"/>
        <v>1085.2744983503312</v>
      </c>
    </row>
    <row r="200" spans="1:9" x14ac:dyDescent="0.3">
      <c r="A200" s="148" t="s">
        <v>113</v>
      </c>
      <c r="B200" s="148" t="s">
        <v>114</v>
      </c>
      <c r="C200" s="153">
        <v>2224.38</v>
      </c>
      <c r="D200" t="s">
        <v>914</v>
      </c>
      <c r="E200" t="s">
        <v>833</v>
      </c>
      <c r="H200" s="165">
        <f>VLOOKUP(A200,расчет!$A$4:$BF$257,58,0)</f>
        <v>4326.0838388702587</v>
      </c>
      <c r="I200" s="166">
        <f t="shared" si="3"/>
        <v>2101.7038388702586</v>
      </c>
    </row>
    <row r="201" spans="1:9" x14ac:dyDescent="0.3">
      <c r="A201" s="148" t="s">
        <v>115</v>
      </c>
      <c r="B201" s="148" t="s">
        <v>116</v>
      </c>
      <c r="C201" s="153">
        <v>1018.67</v>
      </c>
      <c r="D201" t="s">
        <v>914</v>
      </c>
      <c r="E201" t="s">
        <v>834</v>
      </c>
      <c r="H201" s="165">
        <f>VLOOKUP(A201,расчет!$A$4:$BF$257,58,0)</f>
        <v>2162.5438960475731</v>
      </c>
      <c r="I201" s="166">
        <f t="shared" si="3"/>
        <v>1143.873896047573</v>
      </c>
    </row>
    <row r="202" spans="1:9" x14ac:dyDescent="0.3">
      <c r="A202" s="148" t="s">
        <v>117</v>
      </c>
      <c r="B202" s="148" t="s">
        <v>118</v>
      </c>
      <c r="C202" s="149">
        <v>837.55</v>
      </c>
      <c r="D202" t="s">
        <v>914</v>
      </c>
      <c r="E202" t="s">
        <v>835</v>
      </c>
      <c r="H202" s="165">
        <f>VLOOKUP(A202,расчет!$A$4:$BF$257,58,0)</f>
        <v>1239.4253000976501</v>
      </c>
      <c r="I202" s="166">
        <f t="shared" si="3"/>
        <v>401.8753000976501</v>
      </c>
    </row>
    <row r="203" spans="1:9" x14ac:dyDescent="0.3">
      <c r="A203" s="148" t="s">
        <v>519</v>
      </c>
      <c r="B203" s="148" t="s">
        <v>118</v>
      </c>
      <c r="C203" s="153">
        <v>1256.32</v>
      </c>
      <c r="D203" t="s">
        <v>916</v>
      </c>
      <c r="E203" t="s">
        <v>917</v>
      </c>
      <c r="H203" s="165">
        <f>VLOOKUP(A203,расчет!$A$4:$BF$257,58,0)</f>
        <v>1859.1379501464751</v>
      </c>
      <c r="I203" s="166">
        <f t="shared" si="3"/>
        <v>602.81795014647514</v>
      </c>
    </row>
    <row r="204" spans="1:9" x14ac:dyDescent="0.3">
      <c r="A204" s="148" t="s">
        <v>119</v>
      </c>
      <c r="B204" s="148" t="s">
        <v>120</v>
      </c>
      <c r="C204" s="153">
        <v>2284.5</v>
      </c>
      <c r="D204" t="s">
        <v>914</v>
      </c>
      <c r="E204" t="s">
        <v>836</v>
      </c>
      <c r="H204" s="165">
        <f>VLOOKUP(A204,расчет!$A$4:$BF$257,58,0)</f>
        <v>3389.914066360956</v>
      </c>
      <c r="I204" s="166">
        <f t="shared" si="3"/>
        <v>1105.414066360956</v>
      </c>
    </row>
    <row r="205" spans="1:9" x14ac:dyDescent="0.3">
      <c r="A205" s="148" t="s">
        <v>121</v>
      </c>
      <c r="B205" s="148" t="s">
        <v>122</v>
      </c>
      <c r="C205" s="153">
        <v>1116.81</v>
      </c>
      <c r="D205" t="s">
        <v>914</v>
      </c>
      <c r="E205" t="s">
        <v>837</v>
      </c>
      <c r="H205" s="165">
        <f>VLOOKUP(A205,расчет!$A$4:$BF$257,58,0)</f>
        <v>1657.215074951763</v>
      </c>
      <c r="I205" s="166">
        <f t="shared" si="3"/>
        <v>540.40507495176303</v>
      </c>
    </row>
    <row r="206" spans="1:9" x14ac:dyDescent="0.3">
      <c r="A206" s="148" t="s">
        <v>123</v>
      </c>
      <c r="B206" s="148" t="s">
        <v>124</v>
      </c>
      <c r="C206" s="153">
        <v>1708.75</v>
      </c>
      <c r="D206" t="s">
        <v>914</v>
      </c>
      <c r="E206" t="s">
        <v>838</v>
      </c>
      <c r="H206" s="165">
        <f>VLOOKUP(A206,расчет!$A$4:$BF$257,58,0)</f>
        <v>2535.5733755473143</v>
      </c>
      <c r="I206" s="166">
        <f t="shared" si="3"/>
        <v>826.8233755473143</v>
      </c>
    </row>
    <row r="207" spans="1:9" x14ac:dyDescent="0.3">
      <c r="A207" s="148" t="s">
        <v>125</v>
      </c>
      <c r="B207" s="148" t="s">
        <v>126</v>
      </c>
      <c r="C207" s="153">
        <v>1730.07</v>
      </c>
      <c r="D207" t="s">
        <v>914</v>
      </c>
      <c r="E207" t="s">
        <v>839</v>
      </c>
      <c r="H207" s="165">
        <f>VLOOKUP(A207,расчет!$A$4:$BF$257,58,0)</f>
        <v>1553.8575499088549</v>
      </c>
      <c r="I207" s="166">
        <f t="shared" si="3"/>
        <v>-176.212450091145</v>
      </c>
    </row>
    <row r="208" spans="1:9" x14ac:dyDescent="0.3">
      <c r="A208" s="148" t="s">
        <v>127</v>
      </c>
      <c r="B208" s="148" t="s">
        <v>128</v>
      </c>
      <c r="C208" s="153">
        <v>1287.1500000000001</v>
      </c>
      <c r="D208" t="s">
        <v>914</v>
      </c>
      <c r="E208" t="s">
        <v>840</v>
      </c>
      <c r="H208" s="165">
        <f>VLOOKUP(A208,расчет!$A$4:$BF$257,58,0)</f>
        <v>2335.0387611765332</v>
      </c>
      <c r="I208" s="166">
        <f t="shared" si="3"/>
        <v>1047.8887611765331</v>
      </c>
    </row>
    <row r="209" spans="1:9" x14ac:dyDescent="0.3">
      <c r="A209" s="148" t="s">
        <v>129</v>
      </c>
      <c r="B209" s="148" t="s">
        <v>130</v>
      </c>
      <c r="C209" s="153">
        <v>1675.09</v>
      </c>
      <c r="D209" t="s">
        <v>914</v>
      </c>
      <c r="E209" t="s">
        <v>841</v>
      </c>
      <c r="H209" s="165">
        <f>VLOOKUP(A209,расчет!$A$4:$BF$257,58,0)</f>
        <v>2197.3261867224514</v>
      </c>
      <c r="I209" s="166">
        <f t="shared" si="3"/>
        <v>522.23618672245152</v>
      </c>
    </row>
    <row r="210" spans="1:9" x14ac:dyDescent="0.3">
      <c r="A210" s="148" t="s">
        <v>131</v>
      </c>
      <c r="B210" s="148" t="s">
        <v>132</v>
      </c>
      <c r="C210" s="153">
        <v>2030.66</v>
      </c>
      <c r="D210" t="s">
        <v>914</v>
      </c>
      <c r="E210" t="s">
        <v>842</v>
      </c>
      <c r="H210" s="165">
        <f>VLOOKUP(A210,расчет!$A$4:$BF$257,58,0)</f>
        <v>3364.4467343361407</v>
      </c>
      <c r="I210" s="166">
        <f t="shared" si="3"/>
        <v>1333.7867343361406</v>
      </c>
    </row>
    <row r="211" spans="1:9" x14ac:dyDescent="0.3">
      <c r="A211" s="148" t="s">
        <v>133</v>
      </c>
      <c r="B211" s="148" t="s">
        <v>134</v>
      </c>
      <c r="C211" s="153">
        <v>1114.5</v>
      </c>
      <c r="D211" t="s">
        <v>914</v>
      </c>
      <c r="E211" t="s">
        <v>843</v>
      </c>
      <c r="H211" s="165">
        <f>VLOOKUP(A211,расчет!$A$4:$BF$257,58,0)</f>
        <v>1653.7839878400619</v>
      </c>
      <c r="I211" s="166">
        <f t="shared" si="3"/>
        <v>539.28398784006185</v>
      </c>
    </row>
    <row r="212" spans="1:9" x14ac:dyDescent="0.3">
      <c r="A212" s="148" t="s">
        <v>135</v>
      </c>
      <c r="B212" s="148" t="s">
        <v>136</v>
      </c>
      <c r="C212" s="153">
        <v>1116.81</v>
      </c>
      <c r="D212" t="s">
        <v>914</v>
      </c>
      <c r="E212" t="s">
        <v>844</v>
      </c>
      <c r="H212" s="165">
        <f>VLOOKUP(A212,расчет!$A$4:$BF$257,58,0)</f>
        <v>1389.2660019067109</v>
      </c>
      <c r="I212" s="166">
        <f t="shared" si="3"/>
        <v>272.45600190671098</v>
      </c>
    </row>
    <row r="213" spans="1:9" x14ac:dyDescent="0.3">
      <c r="A213" s="148" t="s">
        <v>137</v>
      </c>
      <c r="B213" s="148" t="s">
        <v>138</v>
      </c>
      <c r="C213" s="153">
        <v>1708.75</v>
      </c>
      <c r="D213" t="s">
        <v>914</v>
      </c>
      <c r="E213" t="s">
        <v>845</v>
      </c>
      <c r="H213" s="165">
        <f>VLOOKUP(A213,расчет!$A$4:$BF$257,58,0)</f>
        <v>2352.3931692380684</v>
      </c>
      <c r="I213" s="166">
        <f t="shared" si="3"/>
        <v>643.64316923806837</v>
      </c>
    </row>
    <row r="214" spans="1:9" x14ac:dyDescent="0.3">
      <c r="A214" s="148" t="s">
        <v>139</v>
      </c>
      <c r="B214" s="148" t="s">
        <v>140</v>
      </c>
      <c r="C214" s="153">
        <v>2463.8200000000002</v>
      </c>
      <c r="D214" t="s">
        <v>914</v>
      </c>
      <c r="E214" t="s">
        <v>846</v>
      </c>
      <c r="H214" s="165">
        <f>VLOOKUP(A214,расчет!$A$4:$BF$257,58,0)</f>
        <v>3059.3556576909782</v>
      </c>
      <c r="I214" s="166">
        <f t="shared" si="3"/>
        <v>595.53565769097804</v>
      </c>
    </row>
    <row r="215" spans="1:9" x14ac:dyDescent="0.3">
      <c r="A215" s="148" t="s">
        <v>141</v>
      </c>
      <c r="B215" s="148" t="s">
        <v>142</v>
      </c>
      <c r="C215" s="153">
        <v>1935.35</v>
      </c>
      <c r="D215" t="s">
        <v>914</v>
      </c>
      <c r="E215" t="s">
        <v>847</v>
      </c>
      <c r="H215" s="165">
        <f>VLOOKUP(A215,расчет!$A$4:$BF$257,58,0)</f>
        <v>2074.7496250364029</v>
      </c>
      <c r="I215" s="166">
        <f t="shared" si="3"/>
        <v>139.39962503640299</v>
      </c>
    </row>
    <row r="216" spans="1:9" x14ac:dyDescent="0.3">
      <c r="A216" s="148" t="s">
        <v>143</v>
      </c>
      <c r="B216" s="148" t="s">
        <v>144</v>
      </c>
      <c r="C216" s="153">
        <v>1884.48</v>
      </c>
      <c r="D216" t="s">
        <v>914</v>
      </c>
      <c r="E216" t="s">
        <v>848</v>
      </c>
      <c r="H216" s="165">
        <f>VLOOKUP(A216,расчет!$A$4:$BF$257,58,0)</f>
        <v>2923.134481822613</v>
      </c>
      <c r="I216" s="166">
        <f t="shared" si="3"/>
        <v>1038.654481822613</v>
      </c>
    </row>
    <row r="217" spans="1:9" x14ac:dyDescent="0.3">
      <c r="A217" s="148" t="s">
        <v>145</v>
      </c>
      <c r="B217" s="148" t="s">
        <v>146</v>
      </c>
      <c r="C217" s="153">
        <v>2284.5</v>
      </c>
      <c r="D217" t="s">
        <v>914</v>
      </c>
      <c r="E217" t="s">
        <v>849</v>
      </c>
      <c r="H217" s="165">
        <f>VLOOKUP(A217,расчет!$A$4:$BF$257,58,0)</f>
        <v>3719.0688370251205</v>
      </c>
      <c r="I217" s="166">
        <f t="shared" si="3"/>
        <v>1434.5688370251205</v>
      </c>
    </row>
    <row r="218" spans="1:9" x14ac:dyDescent="0.3">
      <c r="A218" s="148" t="s">
        <v>147</v>
      </c>
      <c r="B218" s="148" t="s">
        <v>148</v>
      </c>
      <c r="C218" s="153">
        <v>1112.19</v>
      </c>
      <c r="D218" t="s">
        <v>914</v>
      </c>
      <c r="E218" t="s">
        <v>850</v>
      </c>
      <c r="H218" s="165">
        <f>VLOOKUP(A218,расчет!$A$4:$BF$257,58,0)</f>
        <v>1650.3529007283603</v>
      </c>
      <c r="I218" s="166">
        <f t="shared" si="3"/>
        <v>538.16290072836023</v>
      </c>
    </row>
    <row r="219" spans="1:9" x14ac:dyDescent="0.3">
      <c r="A219" s="148" t="s">
        <v>149</v>
      </c>
      <c r="B219" s="148" t="s">
        <v>150</v>
      </c>
      <c r="C219" s="153">
        <v>1711.06</v>
      </c>
      <c r="D219" t="s">
        <v>914</v>
      </c>
      <c r="E219" t="s">
        <v>851</v>
      </c>
      <c r="H219" s="165">
        <f>VLOOKUP(A219,расчет!$A$4:$BF$257,58,0)</f>
        <v>2539.0044626590156</v>
      </c>
      <c r="I219" s="166">
        <f t="shared" si="3"/>
        <v>827.9444626590157</v>
      </c>
    </row>
    <row r="220" spans="1:9" x14ac:dyDescent="0.3">
      <c r="A220" s="148" t="s">
        <v>151</v>
      </c>
      <c r="B220" s="148" t="s">
        <v>152</v>
      </c>
      <c r="C220" s="153">
        <v>1973.11</v>
      </c>
      <c r="D220" t="s">
        <v>914</v>
      </c>
      <c r="E220" t="s">
        <v>852</v>
      </c>
      <c r="H220" s="165">
        <f>VLOOKUP(A220,расчет!$A$4:$BF$257,58,0)</f>
        <v>3293.8436272333179</v>
      </c>
      <c r="I220" s="166">
        <f t="shared" si="3"/>
        <v>1320.733627233318</v>
      </c>
    </row>
    <row r="221" spans="1:9" x14ac:dyDescent="0.3">
      <c r="A221" s="148" t="s">
        <v>153</v>
      </c>
      <c r="B221" s="148" t="s">
        <v>154</v>
      </c>
      <c r="C221" s="153">
        <v>1937.66</v>
      </c>
      <c r="D221" t="s">
        <v>914</v>
      </c>
      <c r="E221" t="s">
        <v>853</v>
      </c>
      <c r="H221" s="165">
        <f>VLOOKUP(A221,расчет!$A$4:$BF$257,58,0)</f>
        <v>2875.2509996057497</v>
      </c>
      <c r="I221" s="166">
        <f t="shared" si="3"/>
        <v>937.59099960574963</v>
      </c>
    </row>
    <row r="222" spans="1:9" x14ac:dyDescent="0.3">
      <c r="A222" s="148" t="s">
        <v>155</v>
      </c>
      <c r="B222" s="148" t="s">
        <v>156</v>
      </c>
      <c r="C222" s="153">
        <v>1704.12</v>
      </c>
      <c r="D222" t="s">
        <v>914</v>
      </c>
      <c r="E222" t="s">
        <v>854</v>
      </c>
      <c r="H222" s="165">
        <f>VLOOKUP(A222,расчет!$A$4:$BF$257,58,0)</f>
        <v>2528.7112013239116</v>
      </c>
      <c r="I222" s="166">
        <f t="shared" si="3"/>
        <v>824.59120132391172</v>
      </c>
    </row>
    <row r="223" spans="1:9" x14ac:dyDescent="0.3">
      <c r="A223" s="148" t="s">
        <v>157</v>
      </c>
      <c r="B223" s="148" t="s">
        <v>158</v>
      </c>
      <c r="C223" s="149">
        <v>838.57</v>
      </c>
      <c r="D223" t="s">
        <v>914</v>
      </c>
      <c r="E223" t="s">
        <v>855</v>
      </c>
      <c r="H223" s="165">
        <f>VLOOKUP(A223,расчет!$A$4:$BF$257,58,0)</f>
        <v>2799.7670831483197</v>
      </c>
      <c r="I223" s="166">
        <f t="shared" si="3"/>
        <v>1961.1970831483195</v>
      </c>
    </row>
    <row r="224" spans="1:9" x14ac:dyDescent="0.3">
      <c r="A224" s="148" t="s">
        <v>159</v>
      </c>
      <c r="B224" s="148" t="s">
        <v>160</v>
      </c>
      <c r="C224" s="153">
        <v>2279.87</v>
      </c>
      <c r="D224" t="s">
        <v>914</v>
      </c>
      <c r="E224" t="s">
        <v>856</v>
      </c>
      <c r="H224" s="165">
        <f>VLOOKUP(A224,расчет!$A$4:$BF$257,58,0)</f>
        <v>3383.0518921375528</v>
      </c>
      <c r="I224" s="166">
        <f t="shared" si="3"/>
        <v>1103.1818921375529</v>
      </c>
    </row>
    <row r="225" spans="1:9" x14ac:dyDescent="0.3">
      <c r="A225" s="148" t="s">
        <v>161</v>
      </c>
      <c r="B225" s="148" t="s">
        <v>162</v>
      </c>
      <c r="C225" s="153">
        <v>1116.81</v>
      </c>
      <c r="D225" t="s">
        <v>914</v>
      </c>
      <c r="E225" t="s">
        <v>857</v>
      </c>
      <c r="H225" s="165">
        <f>VLOOKUP(A225,расчет!$A$4:$BF$257,58,0)</f>
        <v>1657.215074951763</v>
      </c>
      <c r="I225" s="166">
        <f t="shared" si="3"/>
        <v>540.40507495176303</v>
      </c>
    </row>
    <row r="226" spans="1:9" x14ac:dyDescent="0.3">
      <c r="A226" s="148" t="s">
        <v>163</v>
      </c>
      <c r="B226" s="148" t="s">
        <v>164</v>
      </c>
      <c r="C226" s="153">
        <v>1708.75</v>
      </c>
      <c r="D226" t="s">
        <v>914</v>
      </c>
      <c r="E226" t="s">
        <v>858</v>
      </c>
      <c r="H226" s="165">
        <f>VLOOKUP(A226,расчет!$A$4:$BF$257,58,0)</f>
        <v>2535.5733755473143</v>
      </c>
      <c r="I226" s="166">
        <f t="shared" si="3"/>
        <v>826.8233755473143</v>
      </c>
    </row>
    <row r="227" spans="1:9" x14ac:dyDescent="0.3">
      <c r="A227" s="148" t="s">
        <v>518</v>
      </c>
      <c r="B227" s="148" t="s">
        <v>166</v>
      </c>
      <c r="C227" s="153">
        <v>2219.75</v>
      </c>
      <c r="D227" t="s">
        <v>914</v>
      </c>
      <c r="E227" t="s">
        <v>909</v>
      </c>
      <c r="H227" s="165">
        <f>VLOOKUP(A227,расчет!$A$4:$BF$257,58,0)</f>
        <v>3293.8436272333179</v>
      </c>
      <c r="I227" s="166">
        <f t="shared" si="3"/>
        <v>1074.0936272333179</v>
      </c>
    </row>
    <row r="228" spans="1:9" x14ac:dyDescent="0.3">
      <c r="A228" s="148" t="s">
        <v>167</v>
      </c>
      <c r="B228" s="148" t="s">
        <v>168</v>
      </c>
      <c r="C228" s="153">
        <v>1718.25</v>
      </c>
      <c r="D228" t="s">
        <v>914</v>
      </c>
      <c r="E228" t="s">
        <v>860</v>
      </c>
      <c r="H228" s="165">
        <f>VLOOKUP(A228,расчет!$A$4:$BF$257,58,0)</f>
        <v>2868.388825382347</v>
      </c>
      <c r="I228" s="166">
        <f t="shared" si="3"/>
        <v>1150.138825382347</v>
      </c>
    </row>
    <row r="229" spans="1:9" x14ac:dyDescent="0.3">
      <c r="A229" s="148" t="s">
        <v>169</v>
      </c>
      <c r="B229" s="148" t="s">
        <v>170</v>
      </c>
      <c r="C229" s="153">
        <v>1882.17</v>
      </c>
      <c r="D229" t="s">
        <v>914</v>
      </c>
      <c r="E229" t="s">
        <v>861</v>
      </c>
      <c r="H229" s="165">
        <f>VLOOKUP(A229,расчет!$A$4:$BF$257,58,0)</f>
        <v>2792.9049089249174</v>
      </c>
      <c r="I229" s="166">
        <f t="shared" si="3"/>
        <v>910.73490892491736</v>
      </c>
    </row>
    <row r="230" spans="1:9" x14ac:dyDescent="0.3">
      <c r="A230" s="148" t="s">
        <v>171</v>
      </c>
      <c r="B230" s="148" t="s">
        <v>172</v>
      </c>
      <c r="C230" s="153">
        <v>2277.56</v>
      </c>
      <c r="D230" t="s">
        <v>914</v>
      </c>
      <c r="E230" t="s">
        <v>862</v>
      </c>
      <c r="H230" s="165">
        <f>VLOOKUP(A230,расчет!$A$4:$BF$257,58,0)</f>
        <v>3379.620805025852</v>
      </c>
      <c r="I230" s="166">
        <f t="shared" si="3"/>
        <v>1102.060805025852</v>
      </c>
    </row>
    <row r="231" spans="1:9" x14ac:dyDescent="0.3">
      <c r="A231" s="148" t="s">
        <v>173</v>
      </c>
      <c r="B231" s="148" t="s">
        <v>174</v>
      </c>
      <c r="C231" s="149">
        <v>496.36</v>
      </c>
      <c r="D231" t="s">
        <v>914</v>
      </c>
      <c r="E231" t="s">
        <v>863</v>
      </c>
      <c r="H231" s="165">
        <f>VLOOKUP(A231,расчет!$A$4:$BF$257,58,0)</f>
        <v>1657.215074951763</v>
      </c>
      <c r="I231" s="166">
        <f t="shared" si="3"/>
        <v>1160.8550749517631</v>
      </c>
    </row>
    <row r="232" spans="1:9" x14ac:dyDescent="0.3">
      <c r="A232" s="148" t="s">
        <v>175</v>
      </c>
      <c r="B232" s="148" t="s">
        <v>176</v>
      </c>
      <c r="C232" s="153">
        <v>1715.69</v>
      </c>
      <c r="D232" t="s">
        <v>914</v>
      </c>
      <c r="E232" t="s">
        <v>864</v>
      </c>
      <c r="H232" s="165">
        <f>VLOOKUP(A232,расчет!$A$4:$BF$257,58,0)</f>
        <v>2545.8666368824188</v>
      </c>
      <c r="I232" s="166">
        <f t="shared" si="3"/>
        <v>830.17663688241873</v>
      </c>
    </row>
    <row r="233" spans="1:9" x14ac:dyDescent="0.3">
      <c r="A233" s="148" t="s">
        <v>177</v>
      </c>
      <c r="B233" s="148" t="s">
        <v>178</v>
      </c>
      <c r="C233" s="153">
        <v>3179.59</v>
      </c>
      <c r="D233" t="s">
        <v>914</v>
      </c>
      <c r="E233" t="s">
        <v>865</v>
      </c>
      <c r="H233" s="165">
        <f>VLOOKUP(A233,расчет!$A$4:$BF$257,58,0)</f>
        <v>3797.197605267495</v>
      </c>
      <c r="I233" s="166">
        <f t="shared" si="3"/>
        <v>617.60760526749482</v>
      </c>
    </row>
    <row r="234" spans="1:9" x14ac:dyDescent="0.3">
      <c r="A234" s="148" t="s">
        <v>179</v>
      </c>
      <c r="B234" s="148" t="s">
        <v>180</v>
      </c>
      <c r="C234" s="153">
        <v>3445.76</v>
      </c>
      <c r="D234" t="s">
        <v>914</v>
      </c>
      <c r="E234" t="s">
        <v>866</v>
      </c>
      <c r="H234" s="165">
        <f>VLOOKUP(A234,расчет!$A$4:$BF$257,58,0)</f>
        <v>3951.4483529823724</v>
      </c>
      <c r="I234" s="166">
        <f t="shared" si="3"/>
        <v>505.68835298237218</v>
      </c>
    </row>
    <row r="235" spans="1:9" x14ac:dyDescent="0.3">
      <c r="A235" s="148" t="s">
        <v>182</v>
      </c>
      <c r="B235" s="148" t="s">
        <v>183</v>
      </c>
      <c r="C235" s="153">
        <v>5798.08</v>
      </c>
      <c r="D235" t="s">
        <v>914</v>
      </c>
      <c r="E235" t="s">
        <v>867</v>
      </c>
      <c r="H235" s="165">
        <f>VLOOKUP(A235,расчет!$A$4:$BF$257,58,0)</f>
        <v>5046.9645338721903</v>
      </c>
      <c r="I235" s="166">
        <f t="shared" si="3"/>
        <v>-751.11546612780967</v>
      </c>
    </row>
    <row r="236" spans="1:9" x14ac:dyDescent="0.3">
      <c r="A236" s="148" t="s">
        <v>185</v>
      </c>
      <c r="B236" s="148" t="s">
        <v>186</v>
      </c>
      <c r="C236" s="153">
        <v>2284.5</v>
      </c>
      <c r="D236" t="s">
        <v>914</v>
      </c>
      <c r="E236" t="s">
        <v>868</v>
      </c>
      <c r="H236" s="165">
        <f>VLOOKUP(A236,расчет!$A$4:$BF$257,58,0)</f>
        <v>3389.914066360956</v>
      </c>
      <c r="I236" s="166">
        <f t="shared" si="3"/>
        <v>1105.414066360956</v>
      </c>
    </row>
    <row r="237" spans="1:9" x14ac:dyDescent="0.3">
      <c r="A237" s="148" t="s">
        <v>187</v>
      </c>
      <c r="B237" s="148" t="s">
        <v>188</v>
      </c>
      <c r="C237" s="153">
        <v>1121.44</v>
      </c>
      <c r="D237" t="s">
        <v>914</v>
      </c>
      <c r="E237" t="s">
        <v>869</v>
      </c>
      <c r="H237" s="165">
        <f>VLOOKUP(A237,расчет!$A$4:$BF$257,58,0)</f>
        <v>1664.0772491751657</v>
      </c>
      <c r="I237" s="166">
        <f t="shared" si="3"/>
        <v>542.63724917516561</v>
      </c>
    </row>
    <row r="238" spans="1:9" x14ac:dyDescent="0.3">
      <c r="A238" s="148" t="s">
        <v>189</v>
      </c>
      <c r="B238" s="148" t="s">
        <v>190</v>
      </c>
      <c r="C238" s="153">
        <v>1711.06</v>
      </c>
      <c r="D238" t="s">
        <v>914</v>
      </c>
      <c r="E238" t="s">
        <v>870</v>
      </c>
      <c r="H238" s="165">
        <f>VLOOKUP(A238,расчет!$A$4:$BF$257,58,0)</f>
        <v>2539.0044626590156</v>
      </c>
      <c r="I238" s="166">
        <f t="shared" si="3"/>
        <v>827.9444626590157</v>
      </c>
    </row>
    <row r="239" spans="1:9" x14ac:dyDescent="0.3">
      <c r="A239" s="148" t="s">
        <v>191</v>
      </c>
      <c r="B239" s="148" t="s">
        <v>192</v>
      </c>
      <c r="C239" s="153">
        <v>4914.55</v>
      </c>
      <c r="D239" t="s">
        <v>914</v>
      </c>
      <c r="E239" t="s">
        <v>871</v>
      </c>
      <c r="H239" s="165">
        <f>VLOOKUP(A239,расчет!$A$4:$BF$257,58,0)</f>
        <v>6601.3199734351138</v>
      </c>
      <c r="I239" s="166">
        <f t="shared" si="3"/>
        <v>1686.7699734351136</v>
      </c>
    </row>
    <row r="240" spans="1:9" x14ac:dyDescent="0.3">
      <c r="A240" s="148" t="s">
        <v>193</v>
      </c>
      <c r="B240" s="148" t="s">
        <v>194</v>
      </c>
      <c r="C240" s="153">
        <v>2589.71</v>
      </c>
      <c r="D240" t="s">
        <v>914</v>
      </c>
      <c r="E240" t="s">
        <v>872</v>
      </c>
      <c r="H240" s="165">
        <f>VLOOKUP(A240,расчет!$A$4:$BF$257,58,0)</f>
        <v>3870.0720123336478</v>
      </c>
      <c r="I240" s="166">
        <f t="shared" si="3"/>
        <v>1280.3620123336477</v>
      </c>
    </row>
    <row r="241" spans="1:9" x14ac:dyDescent="0.3">
      <c r="A241" s="148" t="s">
        <v>195</v>
      </c>
      <c r="B241" s="148" t="s">
        <v>196</v>
      </c>
      <c r="C241" s="153">
        <v>4328.5200000000004</v>
      </c>
      <c r="D241" t="s">
        <v>914</v>
      </c>
      <c r="E241" t="s">
        <v>873</v>
      </c>
      <c r="H241" s="165">
        <f>VLOOKUP(A241,расчет!$A$4:$BF$257,58,0)</f>
        <v>5606.43940116875</v>
      </c>
      <c r="I241" s="166">
        <f t="shared" si="3"/>
        <v>1277.9194011687496</v>
      </c>
    </row>
    <row r="242" spans="1:9" x14ac:dyDescent="0.3">
      <c r="A242" s="148" t="s">
        <v>197</v>
      </c>
      <c r="B242" s="148" t="s">
        <v>198</v>
      </c>
      <c r="C242" s="153">
        <v>1126.06</v>
      </c>
      <c r="D242" t="s">
        <v>914</v>
      </c>
      <c r="E242" t="s">
        <v>874</v>
      </c>
      <c r="H242" s="165">
        <f>VLOOKUP(A242,расчет!$A$4:$BF$257,58,0)</f>
        <v>1492.8527468858231</v>
      </c>
      <c r="I242" s="166">
        <f t="shared" si="3"/>
        <v>366.79274688582314</v>
      </c>
    </row>
    <row r="243" spans="1:9" x14ac:dyDescent="0.3">
      <c r="A243" s="148" t="s">
        <v>199</v>
      </c>
      <c r="B243" s="148" t="s">
        <v>200</v>
      </c>
      <c r="C243" s="153">
        <v>2321.4899999999998</v>
      </c>
      <c r="D243" t="s">
        <v>914</v>
      </c>
      <c r="E243" t="s">
        <v>875</v>
      </c>
      <c r="H243" s="165">
        <f>VLOOKUP(A243,расчет!$A$4:$BF$257,58,0)</f>
        <v>3444.8114601481784</v>
      </c>
      <c r="I243" s="166">
        <f t="shared" si="3"/>
        <v>1123.3214601481786</v>
      </c>
    </row>
    <row r="244" spans="1:9" x14ac:dyDescent="0.3">
      <c r="A244" s="148" t="s">
        <v>201</v>
      </c>
      <c r="B244" s="148" t="s">
        <v>202</v>
      </c>
      <c r="C244" s="153">
        <v>2172.48</v>
      </c>
      <c r="D244" t="s">
        <v>914</v>
      </c>
      <c r="E244" t="s">
        <v>876</v>
      </c>
      <c r="H244" s="165">
        <f>VLOOKUP(A244,расчет!$A$4:$BF$257,58,0)</f>
        <v>3170.9250724365679</v>
      </c>
      <c r="I244" s="166">
        <f t="shared" si="3"/>
        <v>998.4450724365679</v>
      </c>
    </row>
    <row r="245" spans="1:9" x14ac:dyDescent="0.3">
      <c r="A245" s="148" t="s">
        <v>203</v>
      </c>
      <c r="B245" s="148" t="s">
        <v>204</v>
      </c>
      <c r="C245" s="153">
        <v>3489.69</v>
      </c>
      <c r="D245" t="s">
        <v>914</v>
      </c>
      <c r="E245" t="s">
        <v>877</v>
      </c>
      <c r="H245" s="165">
        <f>VLOOKUP(A245,расчет!$A$4:$BF$257,58,0)</f>
        <v>3894.9006463868732</v>
      </c>
      <c r="I245" s="166">
        <f t="shared" si="3"/>
        <v>405.21064638687312</v>
      </c>
    </row>
    <row r="246" spans="1:9" x14ac:dyDescent="0.3">
      <c r="A246" s="148" t="s">
        <v>205</v>
      </c>
      <c r="B246" s="148" t="s">
        <v>206</v>
      </c>
      <c r="C246" s="153">
        <v>2862.81</v>
      </c>
      <c r="D246" t="s">
        <v>914</v>
      </c>
      <c r="E246" t="s">
        <v>878</v>
      </c>
      <c r="H246" s="165">
        <f>VLOOKUP(A246,расчет!$A$4:$BF$257,58,0)</f>
        <v>4415.9900340188733</v>
      </c>
      <c r="I246" s="166">
        <f t="shared" si="3"/>
        <v>1553.1800340188734</v>
      </c>
    </row>
    <row r="247" spans="1:9" x14ac:dyDescent="0.3">
      <c r="C247" s="77">
        <f>SUM(C1:C246)</f>
        <v>188558.15999999997</v>
      </c>
      <c r="H247" s="165">
        <f>SUM(H1:H246)</f>
        <v>269454.48038981395</v>
      </c>
      <c r="I247" s="165">
        <f>SUM(I1:I246)</f>
        <v>80896.320389813991</v>
      </c>
    </row>
  </sheetData>
  <autoFilter ref="A1:E247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5"/>
  <sheetViews>
    <sheetView topLeftCell="A228" workbookViewId="0">
      <selection activeCell="I246" sqref="I246"/>
    </sheetView>
  </sheetViews>
  <sheetFormatPr defaultRowHeight="14.4" x14ac:dyDescent="0.3"/>
  <cols>
    <col min="9" max="9" width="9.44140625" bestFit="1" customWidth="1"/>
  </cols>
  <sheetData>
    <row r="1" spans="1:9" x14ac:dyDescent="0.3">
      <c r="A1" s="148" t="s">
        <v>208</v>
      </c>
      <c r="B1" s="148" t="s">
        <v>209</v>
      </c>
      <c r="C1" s="149">
        <v>136.68</v>
      </c>
      <c r="D1" t="s">
        <v>918</v>
      </c>
      <c r="E1" t="s">
        <v>633</v>
      </c>
      <c r="H1">
        <f>VLOOKUP(A1,расчет!$A$4:$BG$257,59,0)</f>
        <v>326.12476696225559</v>
      </c>
      <c r="I1" s="147">
        <f>H1-C1</f>
        <v>189.44476696225558</v>
      </c>
    </row>
    <row r="2" spans="1:9" x14ac:dyDescent="0.3">
      <c r="A2" s="148" t="s">
        <v>210</v>
      </c>
      <c r="B2" s="148" t="s">
        <v>211</v>
      </c>
      <c r="C2" s="149">
        <v>136.68</v>
      </c>
      <c r="D2" t="s">
        <v>918</v>
      </c>
      <c r="E2" t="s">
        <v>635</v>
      </c>
      <c r="H2">
        <f>VLOOKUP(A2,расчет!$A$4:$BG$257,59,0)</f>
        <v>326.12476696225559</v>
      </c>
      <c r="I2" s="147">
        <f t="shared" ref="I2:I65" si="0">H2-C2</f>
        <v>189.44476696225558</v>
      </c>
    </row>
    <row r="3" spans="1:9" x14ac:dyDescent="0.3">
      <c r="A3" s="148" t="s">
        <v>212</v>
      </c>
      <c r="B3" s="148" t="s">
        <v>213</v>
      </c>
      <c r="C3" s="149">
        <v>136.68</v>
      </c>
      <c r="D3" t="s">
        <v>918</v>
      </c>
      <c r="E3" t="s">
        <v>636</v>
      </c>
      <c r="H3">
        <f>VLOOKUP(A3,расчет!$A$4:$BG$257,59,0)</f>
        <v>326.12476696225559</v>
      </c>
      <c r="I3" s="147">
        <f t="shared" si="0"/>
        <v>189.44476696225558</v>
      </c>
    </row>
    <row r="4" spans="1:9" x14ac:dyDescent="0.3">
      <c r="A4" s="148" t="s">
        <v>214</v>
      </c>
      <c r="B4" s="148" t="s">
        <v>215</v>
      </c>
      <c r="C4" s="149">
        <v>136.68</v>
      </c>
      <c r="D4" t="s">
        <v>918</v>
      </c>
      <c r="E4" t="s">
        <v>637</v>
      </c>
      <c r="H4">
        <f>VLOOKUP(A4,расчет!$A$4:$BG$257,59,0)</f>
        <v>326.12476696225559</v>
      </c>
      <c r="I4" s="147">
        <f t="shared" si="0"/>
        <v>189.44476696225558</v>
      </c>
    </row>
    <row r="5" spans="1:9" x14ac:dyDescent="0.3">
      <c r="A5" s="148" t="s">
        <v>216</v>
      </c>
      <c r="B5" s="148" t="s">
        <v>217</v>
      </c>
      <c r="C5" s="149">
        <v>136.68</v>
      </c>
      <c r="D5" t="s">
        <v>918</v>
      </c>
      <c r="E5" t="s">
        <v>638</v>
      </c>
      <c r="H5">
        <f>VLOOKUP(A5,расчет!$A$4:$BG$257,59,0)</f>
        <v>326.12476696225559</v>
      </c>
      <c r="I5" s="147">
        <f t="shared" si="0"/>
        <v>189.44476696225558</v>
      </c>
    </row>
    <row r="6" spans="1:9" x14ac:dyDescent="0.3">
      <c r="A6" s="148" t="s">
        <v>218</v>
      </c>
      <c r="B6" s="148" t="s">
        <v>219</v>
      </c>
      <c r="C6" s="149">
        <v>136.68</v>
      </c>
      <c r="D6" t="s">
        <v>918</v>
      </c>
      <c r="E6" t="s">
        <v>639</v>
      </c>
      <c r="H6">
        <f>VLOOKUP(A6,расчет!$A$4:$BG$257,59,0)</f>
        <v>326.12476696225559</v>
      </c>
      <c r="I6" s="147">
        <f t="shared" si="0"/>
        <v>189.44476696225558</v>
      </c>
    </row>
    <row r="7" spans="1:9" x14ac:dyDescent="0.3">
      <c r="A7" s="148" t="s">
        <v>220</v>
      </c>
      <c r="B7" s="148" t="s">
        <v>221</v>
      </c>
      <c r="C7" s="149">
        <v>136.68</v>
      </c>
      <c r="D7" t="s">
        <v>918</v>
      </c>
      <c r="E7" t="s">
        <v>640</v>
      </c>
      <c r="H7">
        <f>VLOOKUP(A7,расчет!$A$4:$BG$257,59,0)</f>
        <v>326.12476696225559</v>
      </c>
      <c r="I7" s="147">
        <f t="shared" si="0"/>
        <v>189.44476696225558</v>
      </c>
    </row>
    <row r="8" spans="1:9" x14ac:dyDescent="0.3">
      <c r="A8" s="148" t="s">
        <v>222</v>
      </c>
      <c r="B8" s="148" t="s">
        <v>223</v>
      </c>
      <c r="C8" s="149">
        <v>136.68</v>
      </c>
      <c r="D8" t="s">
        <v>918</v>
      </c>
      <c r="E8" t="s">
        <v>641</v>
      </c>
      <c r="H8">
        <f>VLOOKUP(A8,расчет!$A$4:$BG$257,59,0)</f>
        <v>326.12476696225559</v>
      </c>
      <c r="I8" s="147">
        <f t="shared" si="0"/>
        <v>189.44476696225558</v>
      </c>
    </row>
    <row r="9" spans="1:9" x14ac:dyDescent="0.3">
      <c r="A9" s="148" t="s">
        <v>224</v>
      </c>
      <c r="B9" s="148" t="s">
        <v>225</v>
      </c>
      <c r="C9" s="149">
        <v>136.68</v>
      </c>
      <c r="D9" t="s">
        <v>918</v>
      </c>
      <c r="E9" t="s">
        <v>642</v>
      </c>
      <c r="H9">
        <f>VLOOKUP(A9,расчет!$A$4:$BG$257,59,0)</f>
        <v>326.12476696225559</v>
      </c>
      <c r="I9" s="147">
        <f t="shared" si="0"/>
        <v>189.44476696225558</v>
      </c>
    </row>
    <row r="10" spans="1:9" x14ac:dyDescent="0.3">
      <c r="A10" s="148" t="s">
        <v>226</v>
      </c>
      <c r="B10" s="148" t="s">
        <v>227</v>
      </c>
      <c r="C10" s="149">
        <v>136.68</v>
      </c>
      <c r="D10" t="s">
        <v>918</v>
      </c>
      <c r="E10" t="s">
        <v>643</v>
      </c>
      <c r="H10">
        <f>VLOOKUP(A10,расчет!$A$4:$BG$257,59,0)</f>
        <v>326.12476696225559</v>
      </c>
      <c r="I10" s="147">
        <f t="shared" si="0"/>
        <v>189.44476696225558</v>
      </c>
    </row>
    <row r="11" spans="1:9" x14ac:dyDescent="0.3">
      <c r="A11" s="148" t="s">
        <v>228</v>
      </c>
      <c r="B11" s="148" t="s">
        <v>229</v>
      </c>
      <c r="C11" s="149">
        <v>136.68</v>
      </c>
      <c r="D11" t="s">
        <v>918</v>
      </c>
      <c r="E11" t="s">
        <v>644</v>
      </c>
      <c r="H11">
        <f>VLOOKUP(A11,расчет!$A$4:$BG$257,59,0)</f>
        <v>326.12476696225559</v>
      </c>
      <c r="I11" s="147">
        <f t="shared" si="0"/>
        <v>189.44476696225558</v>
      </c>
    </row>
    <row r="12" spans="1:9" x14ac:dyDescent="0.3">
      <c r="A12" s="148" t="s">
        <v>230</v>
      </c>
      <c r="B12" s="148" t="s">
        <v>231</v>
      </c>
      <c r="C12" s="149">
        <v>136.68</v>
      </c>
      <c r="D12" t="s">
        <v>918</v>
      </c>
      <c r="E12" t="s">
        <v>645</v>
      </c>
      <c r="H12">
        <f>VLOOKUP(A12,расчет!$A$4:$BG$257,59,0)</f>
        <v>326.12476696225559</v>
      </c>
      <c r="I12" s="147">
        <f t="shared" si="0"/>
        <v>189.44476696225558</v>
      </c>
    </row>
    <row r="13" spans="1:9" x14ac:dyDescent="0.3">
      <c r="A13" s="148" t="s">
        <v>232</v>
      </c>
      <c r="B13" s="148" t="s">
        <v>233</v>
      </c>
      <c r="C13" s="149">
        <v>136.68</v>
      </c>
      <c r="D13" t="s">
        <v>918</v>
      </c>
      <c r="E13" t="s">
        <v>646</v>
      </c>
      <c r="H13">
        <f>VLOOKUP(A13,расчет!$A$4:$BG$257,59,0)</f>
        <v>326.12476696225559</v>
      </c>
      <c r="I13" s="147">
        <f t="shared" si="0"/>
        <v>189.44476696225558</v>
      </c>
    </row>
    <row r="14" spans="1:9" x14ac:dyDescent="0.3">
      <c r="A14" s="148" t="s">
        <v>234</v>
      </c>
      <c r="B14" s="148" t="s">
        <v>235</v>
      </c>
      <c r="C14" s="149">
        <v>136.68</v>
      </c>
      <c r="D14" t="s">
        <v>918</v>
      </c>
      <c r="E14" t="s">
        <v>647</v>
      </c>
      <c r="H14">
        <f>VLOOKUP(A14,расчет!$A$4:$BG$257,59,0)</f>
        <v>326.12476696225559</v>
      </c>
      <c r="I14" s="147">
        <f t="shared" si="0"/>
        <v>189.44476696225558</v>
      </c>
    </row>
    <row r="15" spans="1:9" x14ac:dyDescent="0.3">
      <c r="A15" s="148" t="s">
        <v>236</v>
      </c>
      <c r="B15" s="148" t="s">
        <v>237</v>
      </c>
      <c r="C15" s="149">
        <v>136.68</v>
      </c>
      <c r="D15" t="s">
        <v>918</v>
      </c>
      <c r="E15" t="s">
        <v>648</v>
      </c>
      <c r="H15">
        <f>VLOOKUP(A15,расчет!$A$4:$BG$257,59,0)</f>
        <v>326.12476696225559</v>
      </c>
      <c r="I15" s="147">
        <f t="shared" si="0"/>
        <v>189.44476696225558</v>
      </c>
    </row>
    <row r="16" spans="1:9" x14ac:dyDescent="0.3">
      <c r="A16" s="148" t="s">
        <v>238</v>
      </c>
      <c r="B16" s="148" t="s">
        <v>239</v>
      </c>
      <c r="C16" s="149">
        <v>136.68</v>
      </c>
      <c r="D16" t="s">
        <v>918</v>
      </c>
      <c r="E16" t="s">
        <v>649</v>
      </c>
      <c r="H16">
        <f>VLOOKUP(A16,расчет!$A$4:$BG$257,59,0)</f>
        <v>326.12476696225559</v>
      </c>
      <c r="I16" s="147">
        <f t="shared" si="0"/>
        <v>189.44476696225558</v>
      </c>
    </row>
    <row r="17" spans="1:9" x14ac:dyDescent="0.3">
      <c r="A17" s="148" t="s">
        <v>240</v>
      </c>
      <c r="B17" s="148" t="s">
        <v>241</v>
      </c>
      <c r="C17" s="149">
        <v>136.68</v>
      </c>
      <c r="D17" t="s">
        <v>918</v>
      </c>
      <c r="E17" t="s">
        <v>650</v>
      </c>
      <c r="H17">
        <f>VLOOKUP(A17,расчет!$A$4:$BG$257,59,0)</f>
        <v>326.12476696225559</v>
      </c>
      <c r="I17" s="147">
        <f t="shared" si="0"/>
        <v>189.44476696225558</v>
      </c>
    </row>
    <row r="18" spans="1:9" x14ac:dyDescent="0.3">
      <c r="A18" s="148" t="s">
        <v>242</v>
      </c>
      <c r="B18" s="148" t="s">
        <v>243</v>
      </c>
      <c r="C18" s="149">
        <v>136.68</v>
      </c>
      <c r="D18" t="s">
        <v>918</v>
      </c>
      <c r="E18" t="s">
        <v>651</v>
      </c>
      <c r="H18">
        <f>VLOOKUP(A18,расчет!$A$4:$BG$257,59,0)</f>
        <v>326.12476696225559</v>
      </c>
      <c r="I18" s="147">
        <f t="shared" si="0"/>
        <v>189.44476696225558</v>
      </c>
    </row>
    <row r="19" spans="1:9" x14ac:dyDescent="0.3">
      <c r="A19" s="148" t="s">
        <v>244</v>
      </c>
      <c r="B19" s="148" t="s">
        <v>245</v>
      </c>
      <c r="C19" s="149">
        <v>136.68</v>
      </c>
      <c r="D19" t="s">
        <v>918</v>
      </c>
      <c r="E19" t="s">
        <v>652</v>
      </c>
      <c r="H19">
        <f>VLOOKUP(A19,расчет!$A$4:$BG$257,59,0)</f>
        <v>326.12476696225559</v>
      </c>
      <c r="I19" s="147">
        <f t="shared" si="0"/>
        <v>189.44476696225558</v>
      </c>
    </row>
    <row r="20" spans="1:9" x14ac:dyDescent="0.3">
      <c r="A20" s="148" t="s">
        <v>246</v>
      </c>
      <c r="B20" s="148" t="s">
        <v>247</v>
      </c>
      <c r="C20" s="149">
        <v>136.68</v>
      </c>
      <c r="D20" t="s">
        <v>918</v>
      </c>
      <c r="E20" t="s">
        <v>653</v>
      </c>
      <c r="H20">
        <f>VLOOKUP(A20,расчет!$A$4:$BG$257,59,0)</f>
        <v>326.12476696225559</v>
      </c>
      <c r="I20" s="147">
        <f t="shared" si="0"/>
        <v>189.44476696225558</v>
      </c>
    </row>
    <row r="21" spans="1:9" x14ac:dyDescent="0.3">
      <c r="A21" s="148" t="s">
        <v>248</v>
      </c>
      <c r="B21" s="148" t="s">
        <v>249</v>
      </c>
      <c r="C21" s="149">
        <v>136.68</v>
      </c>
      <c r="D21" t="s">
        <v>918</v>
      </c>
      <c r="E21" t="s">
        <v>654</v>
      </c>
      <c r="H21">
        <f>VLOOKUP(A21,расчет!$A$4:$BG$257,59,0)</f>
        <v>326.12476696225559</v>
      </c>
      <c r="I21" s="147">
        <f t="shared" si="0"/>
        <v>189.44476696225558</v>
      </c>
    </row>
    <row r="22" spans="1:9" x14ac:dyDescent="0.3">
      <c r="A22" s="148" t="s">
        <v>250</v>
      </c>
      <c r="B22" s="148" t="s">
        <v>251</v>
      </c>
      <c r="C22" s="149">
        <v>136.68</v>
      </c>
      <c r="D22" t="s">
        <v>918</v>
      </c>
      <c r="E22" t="s">
        <v>655</v>
      </c>
      <c r="H22">
        <f>VLOOKUP(A22,расчет!$A$4:$BG$257,59,0)</f>
        <v>326.12476696225559</v>
      </c>
      <c r="I22" s="147">
        <f t="shared" si="0"/>
        <v>189.44476696225558</v>
      </c>
    </row>
    <row r="23" spans="1:9" x14ac:dyDescent="0.3">
      <c r="A23" s="148" t="s">
        <v>252</v>
      </c>
      <c r="B23" s="148" t="s">
        <v>253</v>
      </c>
      <c r="C23" s="149">
        <v>136.68</v>
      </c>
      <c r="D23" t="s">
        <v>918</v>
      </c>
      <c r="E23" t="s">
        <v>656</v>
      </c>
      <c r="H23">
        <f>VLOOKUP(A23,расчет!$A$4:$BG$257,59,0)</f>
        <v>326.12476696225559</v>
      </c>
      <c r="I23" s="147">
        <f t="shared" si="0"/>
        <v>189.44476696225558</v>
      </c>
    </row>
    <row r="24" spans="1:9" x14ac:dyDescent="0.3">
      <c r="A24" s="148" t="s">
        <v>254</v>
      </c>
      <c r="B24" s="148" t="s">
        <v>255</v>
      </c>
      <c r="C24" s="149">
        <v>136.68</v>
      </c>
      <c r="D24" t="s">
        <v>918</v>
      </c>
      <c r="E24" t="s">
        <v>657</v>
      </c>
      <c r="H24">
        <f>VLOOKUP(A24,расчет!$A$4:$BG$257,59,0)</f>
        <v>326.12476696225559</v>
      </c>
      <c r="I24" s="147">
        <f t="shared" si="0"/>
        <v>189.44476696225558</v>
      </c>
    </row>
    <row r="25" spans="1:9" x14ac:dyDescent="0.3">
      <c r="A25" s="148" t="s">
        <v>521</v>
      </c>
      <c r="B25" s="148" t="s">
        <v>257</v>
      </c>
      <c r="C25" s="149">
        <v>136.68</v>
      </c>
      <c r="D25" t="s">
        <v>918</v>
      </c>
      <c r="E25" t="s">
        <v>905</v>
      </c>
      <c r="H25">
        <f>VLOOKUP(A25,расчет!$A$4:$BG$257,59,0)</f>
        <v>326.12476696225559</v>
      </c>
      <c r="I25" s="147">
        <f t="shared" si="0"/>
        <v>189.44476696225558</v>
      </c>
    </row>
    <row r="26" spans="1:9" x14ac:dyDescent="0.3">
      <c r="A26" s="148" t="s">
        <v>258</v>
      </c>
      <c r="B26" s="148" t="s">
        <v>259</v>
      </c>
      <c r="C26" s="149">
        <v>136.68</v>
      </c>
      <c r="D26" t="s">
        <v>918</v>
      </c>
      <c r="E26" t="s">
        <v>659</v>
      </c>
      <c r="H26">
        <f>VLOOKUP(A26,расчет!$A$4:$BG$257,59,0)</f>
        <v>326.12476696225559</v>
      </c>
      <c r="I26" s="147">
        <f t="shared" si="0"/>
        <v>189.44476696225558</v>
      </c>
    </row>
    <row r="27" spans="1:9" x14ac:dyDescent="0.3">
      <c r="A27" s="148" t="s">
        <v>260</v>
      </c>
      <c r="B27" s="148" t="s">
        <v>261</v>
      </c>
      <c r="C27" s="149">
        <v>136.68</v>
      </c>
      <c r="D27" t="s">
        <v>918</v>
      </c>
      <c r="E27" t="s">
        <v>660</v>
      </c>
      <c r="H27">
        <f>VLOOKUP(A27,расчет!$A$4:$BG$257,59,0)</f>
        <v>326.12476696225559</v>
      </c>
      <c r="I27" s="147">
        <f t="shared" si="0"/>
        <v>189.44476696225558</v>
      </c>
    </row>
    <row r="28" spans="1:9" x14ac:dyDescent="0.3">
      <c r="A28" s="148" t="s">
        <v>262</v>
      </c>
      <c r="B28" s="148" t="s">
        <v>263</v>
      </c>
      <c r="C28" s="149">
        <v>136.68</v>
      </c>
      <c r="D28" t="s">
        <v>918</v>
      </c>
      <c r="E28" t="s">
        <v>661</v>
      </c>
      <c r="H28">
        <f>VLOOKUP(A28,расчет!$A$4:$BG$257,59,0)</f>
        <v>326.12476696225559</v>
      </c>
      <c r="I28" s="147">
        <f t="shared" si="0"/>
        <v>189.44476696225558</v>
      </c>
    </row>
    <row r="29" spans="1:9" x14ac:dyDescent="0.3">
      <c r="A29" s="148" t="s">
        <v>264</v>
      </c>
      <c r="B29" s="148" t="s">
        <v>265</v>
      </c>
      <c r="C29" s="149">
        <v>136.68</v>
      </c>
      <c r="D29" t="s">
        <v>918</v>
      </c>
      <c r="E29" t="s">
        <v>662</v>
      </c>
      <c r="H29">
        <f>VLOOKUP(A29,расчет!$A$4:$BG$257,59,0)</f>
        <v>326.12476696225559</v>
      </c>
      <c r="I29" s="147">
        <f t="shared" si="0"/>
        <v>189.44476696225558</v>
      </c>
    </row>
    <row r="30" spans="1:9" x14ac:dyDescent="0.3">
      <c r="A30" s="148" t="s">
        <v>266</v>
      </c>
      <c r="B30" s="148" t="s">
        <v>267</v>
      </c>
      <c r="C30" s="149">
        <v>136.68</v>
      </c>
      <c r="D30" t="s">
        <v>918</v>
      </c>
      <c r="E30" t="s">
        <v>663</v>
      </c>
      <c r="H30">
        <f>VLOOKUP(A30,расчет!$A$4:$BG$257,59,0)</f>
        <v>326.12476696225559</v>
      </c>
      <c r="I30" s="147">
        <f t="shared" si="0"/>
        <v>189.44476696225558</v>
      </c>
    </row>
    <row r="31" spans="1:9" x14ac:dyDescent="0.3">
      <c r="A31" s="148" t="s">
        <v>268</v>
      </c>
      <c r="B31" s="148" t="s">
        <v>269</v>
      </c>
      <c r="C31" s="149">
        <v>136.68</v>
      </c>
      <c r="D31" t="s">
        <v>918</v>
      </c>
      <c r="E31" t="s">
        <v>664</v>
      </c>
      <c r="H31">
        <f>VLOOKUP(A31,расчет!$A$4:$BG$257,59,0)</f>
        <v>326.12476696225559</v>
      </c>
      <c r="I31" s="147">
        <f t="shared" si="0"/>
        <v>189.44476696225558</v>
      </c>
    </row>
    <row r="32" spans="1:9" x14ac:dyDescent="0.3">
      <c r="A32" s="148" t="s">
        <v>270</v>
      </c>
      <c r="B32" s="148" t="s">
        <v>271</v>
      </c>
      <c r="C32" s="149">
        <v>136.68</v>
      </c>
      <c r="D32" t="s">
        <v>918</v>
      </c>
      <c r="E32" t="s">
        <v>665</v>
      </c>
      <c r="H32">
        <f>VLOOKUP(A32,расчет!$A$4:$BG$257,59,0)</f>
        <v>326.12476696225559</v>
      </c>
      <c r="I32" s="147">
        <f t="shared" si="0"/>
        <v>189.44476696225558</v>
      </c>
    </row>
    <row r="33" spans="1:9" x14ac:dyDescent="0.3">
      <c r="A33" s="148" t="s">
        <v>272</v>
      </c>
      <c r="B33" s="148" t="s">
        <v>273</v>
      </c>
      <c r="C33" s="149">
        <v>136.68</v>
      </c>
      <c r="D33" t="s">
        <v>918</v>
      </c>
      <c r="E33" t="s">
        <v>666</v>
      </c>
      <c r="H33">
        <f>VLOOKUP(A33,расчет!$A$4:$BG$257,59,0)</f>
        <v>326.12476696225559</v>
      </c>
      <c r="I33" s="147">
        <f t="shared" si="0"/>
        <v>189.44476696225558</v>
      </c>
    </row>
    <row r="34" spans="1:9" x14ac:dyDescent="0.3">
      <c r="A34" s="148" t="s">
        <v>274</v>
      </c>
      <c r="B34" s="148" t="s">
        <v>275</v>
      </c>
      <c r="C34" s="149">
        <v>136.68</v>
      </c>
      <c r="D34" t="s">
        <v>918</v>
      </c>
      <c r="E34" t="s">
        <v>667</v>
      </c>
      <c r="H34">
        <f>VLOOKUP(A34,расчет!$A$4:$BG$257,59,0)</f>
        <v>326.12476696225559</v>
      </c>
      <c r="I34" s="147">
        <f t="shared" si="0"/>
        <v>189.44476696225558</v>
      </c>
    </row>
    <row r="35" spans="1:9" x14ac:dyDescent="0.3">
      <c r="A35" s="148" t="s">
        <v>276</v>
      </c>
      <c r="B35" s="148" t="s">
        <v>277</v>
      </c>
      <c r="C35" s="149">
        <v>136.68</v>
      </c>
      <c r="D35" t="s">
        <v>918</v>
      </c>
      <c r="E35" t="s">
        <v>668</v>
      </c>
      <c r="H35">
        <f>VLOOKUP(A35,расчет!$A$4:$BG$257,59,0)</f>
        <v>326.12476696225559</v>
      </c>
      <c r="I35" s="147">
        <f t="shared" si="0"/>
        <v>189.44476696225558</v>
      </c>
    </row>
    <row r="36" spans="1:9" x14ac:dyDescent="0.3">
      <c r="A36" s="148" t="s">
        <v>278</v>
      </c>
      <c r="B36" s="148" t="s">
        <v>279</v>
      </c>
      <c r="C36" s="149">
        <v>136.68</v>
      </c>
      <c r="D36" t="s">
        <v>918</v>
      </c>
      <c r="E36" t="s">
        <v>669</v>
      </c>
      <c r="H36">
        <f>VLOOKUP(A36,расчет!$A$4:$BG$257,59,0)</f>
        <v>326.12476696225559</v>
      </c>
      <c r="I36" s="147">
        <f t="shared" si="0"/>
        <v>189.44476696225558</v>
      </c>
    </row>
    <row r="37" spans="1:9" x14ac:dyDescent="0.3">
      <c r="A37" s="148" t="s">
        <v>280</v>
      </c>
      <c r="B37" s="148" t="s">
        <v>281</v>
      </c>
      <c r="C37" s="149">
        <v>136.68</v>
      </c>
      <c r="D37" t="s">
        <v>918</v>
      </c>
      <c r="E37" t="s">
        <v>670</v>
      </c>
      <c r="H37">
        <f>VLOOKUP(A37,расчет!$A$4:$BG$257,59,0)</f>
        <v>326.12476696225559</v>
      </c>
      <c r="I37" s="147">
        <f t="shared" si="0"/>
        <v>189.44476696225558</v>
      </c>
    </row>
    <row r="38" spans="1:9" x14ac:dyDescent="0.3">
      <c r="A38" s="148" t="s">
        <v>282</v>
      </c>
      <c r="B38" s="148" t="s">
        <v>283</v>
      </c>
      <c r="C38" s="149">
        <v>136.68</v>
      </c>
      <c r="D38" t="s">
        <v>918</v>
      </c>
      <c r="E38" t="s">
        <v>671</v>
      </c>
      <c r="H38">
        <f>VLOOKUP(A38,расчет!$A$4:$BG$257,59,0)</f>
        <v>326.12476696225559</v>
      </c>
      <c r="I38" s="147">
        <f t="shared" si="0"/>
        <v>189.44476696225558</v>
      </c>
    </row>
    <row r="39" spans="1:9" x14ac:dyDescent="0.3">
      <c r="A39" s="148" t="s">
        <v>284</v>
      </c>
      <c r="B39" s="148" t="s">
        <v>285</v>
      </c>
      <c r="C39" s="149">
        <v>136.68</v>
      </c>
      <c r="D39" t="s">
        <v>918</v>
      </c>
      <c r="E39" t="s">
        <v>672</v>
      </c>
      <c r="H39">
        <f>VLOOKUP(A39,расчет!$A$4:$BG$257,59,0)</f>
        <v>326.12476696225559</v>
      </c>
      <c r="I39" s="147">
        <f t="shared" si="0"/>
        <v>189.44476696225558</v>
      </c>
    </row>
    <row r="40" spans="1:9" x14ac:dyDescent="0.3">
      <c r="A40" s="148" t="s">
        <v>286</v>
      </c>
      <c r="B40" s="148" t="s">
        <v>287</v>
      </c>
      <c r="C40" s="149">
        <v>136.68</v>
      </c>
      <c r="D40" t="s">
        <v>918</v>
      </c>
      <c r="E40" t="s">
        <v>673</v>
      </c>
      <c r="H40">
        <f>VLOOKUP(A40,расчет!$A$4:$BG$257,59,0)</f>
        <v>326.12476696225559</v>
      </c>
      <c r="I40" s="147">
        <f t="shared" si="0"/>
        <v>189.44476696225558</v>
      </c>
    </row>
    <row r="41" spans="1:9" x14ac:dyDescent="0.3">
      <c r="A41" s="148" t="s">
        <v>288</v>
      </c>
      <c r="B41" s="148" t="s">
        <v>289</v>
      </c>
      <c r="C41" s="149">
        <v>136.68</v>
      </c>
      <c r="D41" t="s">
        <v>918</v>
      </c>
      <c r="E41" t="s">
        <v>674</v>
      </c>
      <c r="H41">
        <f>VLOOKUP(A41,расчет!$A$4:$BG$257,59,0)</f>
        <v>326.12476696225559</v>
      </c>
      <c r="I41" s="147">
        <f t="shared" si="0"/>
        <v>189.44476696225558</v>
      </c>
    </row>
    <row r="42" spans="1:9" x14ac:dyDescent="0.3">
      <c r="A42" s="148" t="s">
        <v>290</v>
      </c>
      <c r="B42" s="148" t="s">
        <v>291</v>
      </c>
      <c r="C42" s="149">
        <v>136.68</v>
      </c>
      <c r="D42" t="s">
        <v>918</v>
      </c>
      <c r="E42" t="s">
        <v>675</v>
      </c>
      <c r="H42">
        <f>VLOOKUP(A42,расчет!$A$4:$BG$257,59,0)</f>
        <v>326.12476696225559</v>
      </c>
      <c r="I42" s="147">
        <f t="shared" si="0"/>
        <v>189.44476696225558</v>
      </c>
    </row>
    <row r="43" spans="1:9" x14ac:dyDescent="0.3">
      <c r="A43" s="148" t="s">
        <v>292</v>
      </c>
      <c r="B43" s="148" t="s">
        <v>293</v>
      </c>
      <c r="C43" s="149">
        <v>136.68</v>
      </c>
      <c r="D43" t="s">
        <v>918</v>
      </c>
      <c r="E43" t="s">
        <v>676</v>
      </c>
      <c r="H43">
        <f>VLOOKUP(A43,расчет!$A$4:$BG$257,59,0)</f>
        <v>326.12476696225559</v>
      </c>
      <c r="I43" s="147">
        <f t="shared" si="0"/>
        <v>189.44476696225558</v>
      </c>
    </row>
    <row r="44" spans="1:9" x14ac:dyDescent="0.3">
      <c r="A44" s="148" t="s">
        <v>294</v>
      </c>
      <c r="B44" s="148" t="s">
        <v>295</v>
      </c>
      <c r="C44" s="149">
        <v>136.68</v>
      </c>
      <c r="D44" t="s">
        <v>918</v>
      </c>
      <c r="E44" t="s">
        <v>677</v>
      </c>
      <c r="H44">
        <f>VLOOKUP(A44,расчет!$A$4:$BG$257,59,0)</f>
        <v>326.12476696225559</v>
      </c>
      <c r="I44" s="147">
        <f t="shared" si="0"/>
        <v>189.44476696225558</v>
      </c>
    </row>
    <row r="45" spans="1:9" x14ac:dyDescent="0.3">
      <c r="A45" s="148" t="s">
        <v>296</v>
      </c>
      <c r="B45" s="148" t="s">
        <v>297</v>
      </c>
      <c r="C45" s="149">
        <v>136.68</v>
      </c>
      <c r="D45" t="s">
        <v>918</v>
      </c>
      <c r="E45" t="s">
        <v>678</v>
      </c>
      <c r="H45">
        <f>VLOOKUP(A45,расчет!$A$4:$BG$257,59,0)</f>
        <v>326.12476696225559</v>
      </c>
      <c r="I45" s="147">
        <f t="shared" si="0"/>
        <v>189.44476696225558</v>
      </c>
    </row>
    <row r="46" spans="1:9" x14ac:dyDescent="0.3">
      <c r="A46" s="148" t="s">
        <v>298</v>
      </c>
      <c r="B46" s="148" t="s">
        <v>299</v>
      </c>
      <c r="C46" s="149">
        <v>136.68</v>
      </c>
      <c r="D46" t="s">
        <v>918</v>
      </c>
      <c r="E46" t="s">
        <v>679</v>
      </c>
      <c r="H46">
        <f>VLOOKUP(A46,расчет!$A$4:$BG$257,59,0)</f>
        <v>326.12476696225559</v>
      </c>
      <c r="I46" s="147">
        <f t="shared" si="0"/>
        <v>189.44476696225558</v>
      </c>
    </row>
    <row r="47" spans="1:9" x14ac:dyDescent="0.3">
      <c r="A47" s="148" t="s">
        <v>300</v>
      </c>
      <c r="B47" s="148" t="s">
        <v>301</v>
      </c>
      <c r="C47" s="149">
        <v>136.68</v>
      </c>
      <c r="D47" t="s">
        <v>918</v>
      </c>
      <c r="E47" t="s">
        <v>680</v>
      </c>
      <c r="H47">
        <f>VLOOKUP(A47,расчет!$A$4:$BG$257,59,0)</f>
        <v>326.12476696225559</v>
      </c>
      <c r="I47" s="147">
        <f t="shared" si="0"/>
        <v>189.44476696225558</v>
      </c>
    </row>
    <row r="48" spans="1:9" x14ac:dyDescent="0.3">
      <c r="A48" s="148" t="s">
        <v>302</v>
      </c>
      <c r="B48" s="148" t="s">
        <v>303</v>
      </c>
      <c r="C48" s="149">
        <v>136.68</v>
      </c>
      <c r="D48" t="s">
        <v>918</v>
      </c>
      <c r="E48" t="s">
        <v>681</v>
      </c>
      <c r="H48">
        <f>VLOOKUP(A48,расчет!$A$4:$BG$257,59,0)</f>
        <v>326.12476696225559</v>
      </c>
      <c r="I48" s="147">
        <f t="shared" si="0"/>
        <v>189.44476696225558</v>
      </c>
    </row>
    <row r="49" spans="1:9" x14ac:dyDescent="0.3">
      <c r="A49" s="148" t="s">
        <v>304</v>
      </c>
      <c r="B49" s="148" t="s">
        <v>305</v>
      </c>
      <c r="C49" s="149">
        <v>136.68</v>
      </c>
      <c r="D49" t="s">
        <v>918</v>
      </c>
      <c r="E49" t="s">
        <v>682</v>
      </c>
      <c r="H49">
        <f>VLOOKUP(A49,расчет!$A$4:$BG$257,59,0)</f>
        <v>326.12476696225559</v>
      </c>
      <c r="I49" s="147">
        <f t="shared" si="0"/>
        <v>189.44476696225558</v>
      </c>
    </row>
    <row r="50" spans="1:9" x14ac:dyDescent="0.3">
      <c r="A50" s="148" t="s">
        <v>306</v>
      </c>
      <c r="B50" s="148" t="s">
        <v>307</v>
      </c>
      <c r="C50" s="149">
        <v>136.68</v>
      </c>
      <c r="D50" t="s">
        <v>918</v>
      </c>
      <c r="E50" t="s">
        <v>683</v>
      </c>
      <c r="H50">
        <f>VLOOKUP(A50,расчет!$A$4:$BG$257,59,0)</f>
        <v>326.12476696225559</v>
      </c>
      <c r="I50" s="147">
        <f t="shared" si="0"/>
        <v>189.44476696225558</v>
      </c>
    </row>
    <row r="51" spans="1:9" x14ac:dyDescent="0.3">
      <c r="A51" s="148" t="s">
        <v>308</v>
      </c>
      <c r="B51" s="148" t="s">
        <v>309</v>
      </c>
      <c r="C51" s="149">
        <v>136.68</v>
      </c>
      <c r="D51" t="s">
        <v>918</v>
      </c>
      <c r="E51" t="s">
        <v>684</v>
      </c>
      <c r="H51">
        <f>VLOOKUP(A51,расчет!$A$4:$BG$257,59,0)</f>
        <v>326.12476696225559</v>
      </c>
      <c r="I51" s="147">
        <f t="shared" si="0"/>
        <v>189.44476696225558</v>
      </c>
    </row>
    <row r="52" spans="1:9" x14ac:dyDescent="0.3">
      <c r="A52" s="148" t="s">
        <v>310</v>
      </c>
      <c r="B52" s="148" t="s">
        <v>311</v>
      </c>
      <c r="C52" s="149">
        <v>136.68</v>
      </c>
      <c r="D52" t="s">
        <v>918</v>
      </c>
      <c r="E52" t="s">
        <v>685</v>
      </c>
      <c r="H52">
        <f>VLOOKUP(A52,расчет!$A$4:$BG$257,59,0)</f>
        <v>326.12476696225559</v>
      </c>
      <c r="I52" s="147">
        <f t="shared" si="0"/>
        <v>189.44476696225558</v>
      </c>
    </row>
    <row r="53" spans="1:9" x14ac:dyDescent="0.3">
      <c r="A53" s="148" t="s">
        <v>312</v>
      </c>
      <c r="B53" s="148" t="s">
        <v>313</v>
      </c>
      <c r="C53" s="149">
        <v>136.68</v>
      </c>
      <c r="D53" t="s">
        <v>918</v>
      </c>
      <c r="E53" t="s">
        <v>686</v>
      </c>
      <c r="H53">
        <f>VLOOKUP(A53,расчет!$A$4:$BG$257,59,0)</f>
        <v>326.12476696225559</v>
      </c>
      <c r="I53" s="147">
        <f t="shared" si="0"/>
        <v>189.44476696225558</v>
      </c>
    </row>
    <row r="54" spans="1:9" x14ac:dyDescent="0.3">
      <c r="A54" s="148" t="s">
        <v>314</v>
      </c>
      <c r="B54" s="148" t="s">
        <v>315</v>
      </c>
      <c r="C54" s="149">
        <v>136.68</v>
      </c>
      <c r="D54" t="s">
        <v>918</v>
      </c>
      <c r="E54" t="s">
        <v>687</v>
      </c>
      <c r="H54">
        <f>VLOOKUP(A54,расчет!$A$4:$BG$257,59,0)</f>
        <v>326.12476696225559</v>
      </c>
      <c r="I54" s="147">
        <f t="shared" si="0"/>
        <v>189.44476696225558</v>
      </c>
    </row>
    <row r="55" spans="1:9" x14ac:dyDescent="0.3">
      <c r="A55" s="148" t="s">
        <v>316</v>
      </c>
      <c r="B55" s="148" t="s">
        <v>317</v>
      </c>
      <c r="C55" s="149">
        <v>136.68</v>
      </c>
      <c r="D55" t="s">
        <v>918</v>
      </c>
      <c r="E55" t="s">
        <v>688</v>
      </c>
      <c r="H55">
        <f>VLOOKUP(A55,расчет!$A$4:$BG$257,59,0)</f>
        <v>326.12476696225559</v>
      </c>
      <c r="I55" s="147">
        <f t="shared" si="0"/>
        <v>189.44476696225558</v>
      </c>
    </row>
    <row r="56" spans="1:9" x14ac:dyDescent="0.3">
      <c r="A56" s="148" t="s">
        <v>318</v>
      </c>
      <c r="B56" s="148" t="s">
        <v>319</v>
      </c>
      <c r="C56" s="149">
        <v>136.68</v>
      </c>
      <c r="D56" t="s">
        <v>918</v>
      </c>
      <c r="E56" t="s">
        <v>689</v>
      </c>
      <c r="H56">
        <f>VLOOKUP(A56,расчет!$A$4:$BG$257,59,0)</f>
        <v>326.12476696225559</v>
      </c>
      <c r="I56" s="147">
        <f t="shared" si="0"/>
        <v>189.44476696225558</v>
      </c>
    </row>
    <row r="57" spans="1:9" x14ac:dyDescent="0.3">
      <c r="A57" s="148" t="s">
        <v>320</v>
      </c>
      <c r="B57" s="148" t="s">
        <v>321</v>
      </c>
      <c r="C57" s="149">
        <v>136.68</v>
      </c>
      <c r="D57" t="s">
        <v>918</v>
      </c>
      <c r="E57" t="s">
        <v>690</v>
      </c>
      <c r="H57">
        <f>VLOOKUP(A57,расчет!$A$4:$BG$257,59,0)</f>
        <v>326.12476696225559</v>
      </c>
      <c r="I57" s="147">
        <f t="shared" si="0"/>
        <v>189.44476696225558</v>
      </c>
    </row>
    <row r="58" spans="1:9" x14ac:dyDescent="0.3">
      <c r="A58" s="148" t="s">
        <v>322</v>
      </c>
      <c r="B58" s="148" t="s">
        <v>323</v>
      </c>
      <c r="C58" s="149">
        <v>136.68</v>
      </c>
      <c r="D58" t="s">
        <v>918</v>
      </c>
      <c r="E58" t="s">
        <v>691</v>
      </c>
      <c r="H58">
        <f>VLOOKUP(A58,расчет!$A$4:$BG$257,59,0)</f>
        <v>326.12476696225559</v>
      </c>
      <c r="I58" s="147">
        <f t="shared" si="0"/>
        <v>189.44476696225558</v>
      </c>
    </row>
    <row r="59" spans="1:9" x14ac:dyDescent="0.3">
      <c r="A59" s="148" t="s">
        <v>324</v>
      </c>
      <c r="B59" s="148" t="s">
        <v>325</v>
      </c>
      <c r="C59" s="149">
        <v>136.68</v>
      </c>
      <c r="D59" t="s">
        <v>918</v>
      </c>
      <c r="E59" t="s">
        <v>692</v>
      </c>
      <c r="H59">
        <f>VLOOKUP(A59,расчет!$A$4:$BG$257,59,0)</f>
        <v>326.12476696225559</v>
      </c>
      <c r="I59" s="147">
        <f t="shared" si="0"/>
        <v>189.44476696225558</v>
      </c>
    </row>
    <row r="60" spans="1:9" x14ac:dyDescent="0.3">
      <c r="A60" s="148" t="s">
        <v>326</v>
      </c>
      <c r="B60" s="148" t="s">
        <v>327</v>
      </c>
      <c r="C60" s="149">
        <v>136.68</v>
      </c>
      <c r="D60" t="s">
        <v>918</v>
      </c>
      <c r="E60" t="s">
        <v>693</v>
      </c>
      <c r="H60">
        <f>VLOOKUP(A60,расчет!$A$4:$BG$257,59,0)</f>
        <v>326.12476696225559</v>
      </c>
      <c r="I60" s="147">
        <f t="shared" si="0"/>
        <v>189.44476696225558</v>
      </c>
    </row>
    <row r="61" spans="1:9" x14ac:dyDescent="0.3">
      <c r="A61" s="148" t="s">
        <v>328</v>
      </c>
      <c r="B61" s="148" t="s">
        <v>329</v>
      </c>
      <c r="C61" s="149">
        <v>136.68</v>
      </c>
      <c r="D61" t="s">
        <v>918</v>
      </c>
      <c r="E61" t="s">
        <v>694</v>
      </c>
      <c r="H61">
        <f>VLOOKUP(A61,расчет!$A$4:$BG$257,59,0)</f>
        <v>326.12476696225559</v>
      </c>
      <c r="I61" s="147">
        <f t="shared" si="0"/>
        <v>189.44476696225558</v>
      </c>
    </row>
    <row r="62" spans="1:9" x14ac:dyDescent="0.3">
      <c r="A62" s="148" t="s">
        <v>330</v>
      </c>
      <c r="B62" s="148" t="s">
        <v>331</v>
      </c>
      <c r="C62" s="149">
        <v>136.68</v>
      </c>
      <c r="D62" t="s">
        <v>918</v>
      </c>
      <c r="E62" t="s">
        <v>695</v>
      </c>
      <c r="H62">
        <f>VLOOKUP(A62,расчет!$A$4:$BG$257,59,0)</f>
        <v>326.12476696225559</v>
      </c>
      <c r="I62" s="147">
        <f t="shared" si="0"/>
        <v>189.44476696225558</v>
      </c>
    </row>
    <row r="63" spans="1:9" x14ac:dyDescent="0.3">
      <c r="A63" s="148" t="s">
        <v>332</v>
      </c>
      <c r="B63" s="148" t="s">
        <v>333</v>
      </c>
      <c r="C63" s="149">
        <v>136.68</v>
      </c>
      <c r="D63" t="s">
        <v>918</v>
      </c>
      <c r="E63" t="s">
        <v>696</v>
      </c>
      <c r="H63">
        <f>VLOOKUP(A63,расчет!$A$4:$BG$257,59,0)</f>
        <v>326.12476696225559</v>
      </c>
      <c r="I63" s="147">
        <f t="shared" si="0"/>
        <v>189.44476696225558</v>
      </c>
    </row>
    <row r="64" spans="1:9" x14ac:dyDescent="0.3">
      <c r="A64" s="148" t="s">
        <v>334</v>
      </c>
      <c r="B64" s="148" t="s">
        <v>335</v>
      </c>
      <c r="C64" s="149">
        <v>136.68</v>
      </c>
      <c r="D64" t="s">
        <v>918</v>
      </c>
      <c r="E64" t="s">
        <v>697</v>
      </c>
      <c r="H64">
        <f>VLOOKUP(A64,расчет!$A$4:$BG$257,59,0)</f>
        <v>326.12476696225559</v>
      </c>
      <c r="I64" s="147">
        <f t="shared" si="0"/>
        <v>189.44476696225558</v>
      </c>
    </row>
    <row r="65" spans="1:9" x14ac:dyDescent="0.3">
      <c r="A65" s="148" t="s">
        <v>336</v>
      </c>
      <c r="B65" s="148" t="s">
        <v>337</v>
      </c>
      <c r="C65" s="149">
        <v>136.68</v>
      </c>
      <c r="D65" t="s">
        <v>918</v>
      </c>
      <c r="E65" t="s">
        <v>698</v>
      </c>
      <c r="H65">
        <f>VLOOKUP(A65,расчет!$A$4:$BG$257,59,0)</f>
        <v>326.12476696225559</v>
      </c>
      <c r="I65" s="147">
        <f t="shared" si="0"/>
        <v>189.44476696225558</v>
      </c>
    </row>
    <row r="66" spans="1:9" x14ac:dyDescent="0.3">
      <c r="A66" s="148" t="s">
        <v>338</v>
      </c>
      <c r="B66" s="148" t="s">
        <v>339</v>
      </c>
      <c r="C66" s="149">
        <v>136.68</v>
      </c>
      <c r="D66" t="s">
        <v>918</v>
      </c>
      <c r="E66" t="s">
        <v>699</v>
      </c>
      <c r="H66">
        <f>VLOOKUP(A66,расчет!$A$4:$BG$257,59,0)</f>
        <v>326.12476696225559</v>
      </c>
      <c r="I66" s="147">
        <f t="shared" ref="I66:I129" si="1">H66-C66</f>
        <v>189.44476696225558</v>
      </c>
    </row>
    <row r="67" spans="1:9" x14ac:dyDescent="0.3">
      <c r="A67" s="148" t="s">
        <v>340</v>
      </c>
      <c r="B67" s="148" t="s">
        <v>341</v>
      </c>
      <c r="C67" s="149">
        <v>136.68</v>
      </c>
      <c r="D67" t="s">
        <v>918</v>
      </c>
      <c r="E67" t="s">
        <v>700</v>
      </c>
      <c r="H67">
        <f>VLOOKUP(A67,расчет!$A$4:$BG$257,59,0)</f>
        <v>326.12476696225559</v>
      </c>
      <c r="I67" s="147">
        <f t="shared" si="1"/>
        <v>189.44476696225558</v>
      </c>
    </row>
    <row r="68" spans="1:9" x14ac:dyDescent="0.3">
      <c r="A68" s="148" t="s">
        <v>342</v>
      </c>
      <c r="B68" s="148" t="s">
        <v>343</v>
      </c>
      <c r="C68" s="149">
        <v>136.68</v>
      </c>
      <c r="D68" t="s">
        <v>918</v>
      </c>
      <c r="E68" t="s">
        <v>701</v>
      </c>
      <c r="H68">
        <f>VLOOKUP(A68,расчет!$A$4:$BG$257,59,0)</f>
        <v>326.12476696225559</v>
      </c>
      <c r="I68" s="147">
        <f t="shared" si="1"/>
        <v>189.44476696225558</v>
      </c>
    </row>
    <row r="69" spans="1:9" x14ac:dyDescent="0.3">
      <c r="A69" s="148" t="s">
        <v>344</v>
      </c>
      <c r="B69" s="148" t="s">
        <v>345</v>
      </c>
      <c r="C69" s="149">
        <v>136.68</v>
      </c>
      <c r="D69" t="s">
        <v>918</v>
      </c>
      <c r="E69" t="s">
        <v>702</v>
      </c>
      <c r="H69">
        <f>VLOOKUP(A69,расчет!$A$4:$BG$257,59,0)</f>
        <v>326.12476696225559</v>
      </c>
      <c r="I69" s="147">
        <f t="shared" si="1"/>
        <v>189.44476696225558</v>
      </c>
    </row>
    <row r="70" spans="1:9" x14ac:dyDescent="0.3">
      <c r="A70" s="148" t="s">
        <v>346</v>
      </c>
      <c r="B70" s="148" t="s">
        <v>347</v>
      </c>
      <c r="C70" s="149">
        <v>136.68</v>
      </c>
      <c r="D70" t="s">
        <v>918</v>
      </c>
      <c r="E70" t="s">
        <v>703</v>
      </c>
      <c r="H70">
        <f>VLOOKUP(A70,расчет!$A$4:$BG$257,59,0)</f>
        <v>326.12476696225559</v>
      </c>
      <c r="I70" s="147">
        <f t="shared" si="1"/>
        <v>189.44476696225558</v>
      </c>
    </row>
    <row r="71" spans="1:9" x14ac:dyDescent="0.3">
      <c r="A71" s="148" t="s">
        <v>348</v>
      </c>
      <c r="B71" s="148" t="s">
        <v>349</v>
      </c>
      <c r="C71" s="149">
        <v>136.68</v>
      </c>
      <c r="D71" t="s">
        <v>918</v>
      </c>
      <c r="E71" t="s">
        <v>704</v>
      </c>
      <c r="H71">
        <f>VLOOKUP(A71,расчет!$A$4:$BG$257,59,0)</f>
        <v>326.12476696225559</v>
      </c>
      <c r="I71" s="147">
        <f t="shared" si="1"/>
        <v>189.44476696225558</v>
      </c>
    </row>
    <row r="72" spans="1:9" x14ac:dyDescent="0.3">
      <c r="A72" s="148" t="s">
        <v>350</v>
      </c>
      <c r="B72" s="148" t="s">
        <v>351</v>
      </c>
      <c r="C72" s="149">
        <v>136.68</v>
      </c>
      <c r="D72" t="s">
        <v>918</v>
      </c>
      <c r="E72" t="s">
        <v>705</v>
      </c>
      <c r="H72">
        <f>VLOOKUP(A72,расчет!$A$4:$BG$257,59,0)</f>
        <v>326.12476696225559</v>
      </c>
      <c r="I72" s="147">
        <f t="shared" si="1"/>
        <v>189.44476696225558</v>
      </c>
    </row>
    <row r="73" spans="1:9" x14ac:dyDescent="0.3">
      <c r="A73" s="148" t="s">
        <v>352</v>
      </c>
      <c r="B73" s="148" t="s">
        <v>353</v>
      </c>
      <c r="C73" s="149">
        <v>136.68</v>
      </c>
      <c r="D73" t="s">
        <v>918</v>
      </c>
      <c r="E73" t="s">
        <v>706</v>
      </c>
      <c r="H73">
        <f>VLOOKUP(A73,расчет!$A$4:$BG$257,59,0)</f>
        <v>326.12476696225559</v>
      </c>
      <c r="I73" s="147">
        <f t="shared" si="1"/>
        <v>189.44476696225558</v>
      </c>
    </row>
    <row r="74" spans="1:9" x14ac:dyDescent="0.3">
      <c r="A74" s="148" t="s">
        <v>355</v>
      </c>
      <c r="B74" s="148" t="s">
        <v>354</v>
      </c>
      <c r="C74" s="149">
        <v>136.68</v>
      </c>
      <c r="D74" t="s">
        <v>918</v>
      </c>
      <c r="E74" t="s">
        <v>707</v>
      </c>
      <c r="H74">
        <f>VLOOKUP(A74,расчет!$A$4:$BG$257,59,0)</f>
        <v>326.12476696225559</v>
      </c>
      <c r="I74" s="147">
        <f t="shared" si="1"/>
        <v>189.44476696225558</v>
      </c>
    </row>
    <row r="75" spans="1:9" x14ac:dyDescent="0.3">
      <c r="A75" s="148" t="s">
        <v>357</v>
      </c>
      <c r="B75" s="148" t="s">
        <v>356</v>
      </c>
      <c r="C75" s="149">
        <v>136.68</v>
      </c>
      <c r="D75" t="s">
        <v>918</v>
      </c>
      <c r="E75" t="s">
        <v>708</v>
      </c>
      <c r="H75">
        <f>VLOOKUP(A75,расчет!$A$4:$BG$257,59,0)</f>
        <v>326.12476696225559</v>
      </c>
      <c r="I75" s="147">
        <f t="shared" si="1"/>
        <v>189.44476696225558</v>
      </c>
    </row>
    <row r="76" spans="1:9" x14ac:dyDescent="0.3">
      <c r="A76" s="148" t="s">
        <v>524</v>
      </c>
      <c r="B76" s="148" t="s">
        <v>359</v>
      </c>
      <c r="C76" s="149">
        <v>136.68</v>
      </c>
      <c r="D76" t="s">
        <v>918</v>
      </c>
      <c r="E76" t="s">
        <v>913</v>
      </c>
      <c r="H76">
        <f>VLOOKUP(A76,расчет!$A$4:$BG$257,59,0)</f>
        <v>326.12476696225559</v>
      </c>
      <c r="I76" s="147">
        <f t="shared" si="1"/>
        <v>189.44476696225558</v>
      </c>
    </row>
    <row r="77" spans="1:9" x14ac:dyDescent="0.3">
      <c r="A77" s="148" t="s">
        <v>360</v>
      </c>
      <c r="B77" s="148" t="s">
        <v>361</v>
      </c>
      <c r="C77" s="149">
        <v>136.68</v>
      </c>
      <c r="D77" t="s">
        <v>918</v>
      </c>
      <c r="E77" t="s">
        <v>710</v>
      </c>
      <c r="H77">
        <f>VLOOKUP(A77,расчет!$A$4:$BG$257,59,0)</f>
        <v>326.12476696225559</v>
      </c>
      <c r="I77" s="147">
        <f t="shared" si="1"/>
        <v>189.44476696225558</v>
      </c>
    </row>
    <row r="78" spans="1:9" x14ac:dyDescent="0.3">
      <c r="A78" s="148" t="s">
        <v>362</v>
      </c>
      <c r="B78" s="148" t="s">
        <v>363</v>
      </c>
      <c r="C78" s="149">
        <v>136.68</v>
      </c>
      <c r="D78" t="s">
        <v>918</v>
      </c>
      <c r="E78" t="s">
        <v>711</v>
      </c>
      <c r="H78">
        <f>VLOOKUP(A78,расчет!$A$4:$BG$257,59,0)</f>
        <v>326.12476696225559</v>
      </c>
      <c r="I78" s="147">
        <f t="shared" si="1"/>
        <v>189.44476696225558</v>
      </c>
    </row>
    <row r="79" spans="1:9" x14ac:dyDescent="0.3">
      <c r="A79" s="148" t="s">
        <v>364</v>
      </c>
      <c r="B79" s="148" t="s">
        <v>365</v>
      </c>
      <c r="C79" s="149">
        <v>136.68</v>
      </c>
      <c r="D79" t="s">
        <v>918</v>
      </c>
      <c r="E79" t="s">
        <v>712</v>
      </c>
      <c r="H79">
        <f>VLOOKUP(A79,расчет!$A$4:$BG$257,59,0)</f>
        <v>326.12476696225559</v>
      </c>
      <c r="I79" s="147">
        <f t="shared" si="1"/>
        <v>189.44476696225558</v>
      </c>
    </row>
    <row r="80" spans="1:9" x14ac:dyDescent="0.3">
      <c r="A80" s="148" t="s">
        <v>366</v>
      </c>
      <c r="B80" s="148" t="s">
        <v>367</v>
      </c>
      <c r="C80" s="149">
        <v>136.68</v>
      </c>
      <c r="D80" t="s">
        <v>918</v>
      </c>
      <c r="E80" t="s">
        <v>713</v>
      </c>
      <c r="H80">
        <f>VLOOKUP(A80,расчет!$A$4:$BG$257,59,0)</f>
        <v>326.12476696225559</v>
      </c>
      <c r="I80" s="147">
        <f t="shared" si="1"/>
        <v>189.44476696225558</v>
      </c>
    </row>
    <row r="81" spans="1:9" x14ac:dyDescent="0.3">
      <c r="A81" s="148" t="s">
        <v>368</v>
      </c>
      <c r="B81" s="148" t="s">
        <v>369</v>
      </c>
      <c r="C81" s="149">
        <v>136.68</v>
      </c>
      <c r="D81" t="s">
        <v>918</v>
      </c>
      <c r="E81" t="s">
        <v>714</v>
      </c>
      <c r="H81">
        <f>VLOOKUP(A81,расчет!$A$4:$BG$257,59,0)</f>
        <v>326.12476696225559</v>
      </c>
      <c r="I81" s="147">
        <f t="shared" si="1"/>
        <v>189.44476696225558</v>
      </c>
    </row>
    <row r="82" spans="1:9" x14ac:dyDescent="0.3">
      <c r="A82" s="148" t="s">
        <v>370</v>
      </c>
      <c r="B82" s="148" t="s">
        <v>371</v>
      </c>
      <c r="C82" s="149">
        <v>136.68</v>
      </c>
      <c r="D82" t="s">
        <v>918</v>
      </c>
      <c r="E82" t="s">
        <v>715</v>
      </c>
      <c r="H82">
        <f>VLOOKUP(A82,расчет!$A$4:$BG$257,59,0)</f>
        <v>326.12476696225559</v>
      </c>
      <c r="I82" s="147">
        <f t="shared" si="1"/>
        <v>189.44476696225558</v>
      </c>
    </row>
    <row r="83" spans="1:9" x14ac:dyDescent="0.3">
      <c r="A83" s="148" t="s">
        <v>372</v>
      </c>
      <c r="B83" s="148" t="s">
        <v>373</v>
      </c>
      <c r="C83" s="149">
        <v>136.68</v>
      </c>
      <c r="D83" t="s">
        <v>918</v>
      </c>
      <c r="E83" t="s">
        <v>716</v>
      </c>
      <c r="H83">
        <f>VLOOKUP(A83,расчет!$A$4:$BG$257,59,0)</f>
        <v>326.12476696225559</v>
      </c>
      <c r="I83" s="147">
        <f t="shared" si="1"/>
        <v>189.44476696225558</v>
      </c>
    </row>
    <row r="84" spans="1:9" x14ac:dyDescent="0.3">
      <c r="A84" s="148" t="s">
        <v>374</v>
      </c>
      <c r="B84" s="148" t="s">
        <v>375</v>
      </c>
      <c r="C84" s="149">
        <v>136.68</v>
      </c>
      <c r="D84" t="s">
        <v>918</v>
      </c>
      <c r="E84" t="s">
        <v>717</v>
      </c>
      <c r="H84">
        <f>VLOOKUP(A84,расчет!$A$4:$BG$257,59,0)</f>
        <v>326.12476696225559</v>
      </c>
      <c r="I84" s="147">
        <f t="shared" si="1"/>
        <v>189.44476696225558</v>
      </c>
    </row>
    <row r="85" spans="1:9" x14ac:dyDescent="0.3">
      <c r="A85" s="148" t="s">
        <v>376</v>
      </c>
      <c r="B85" s="148" t="s">
        <v>377</v>
      </c>
      <c r="C85" s="149">
        <v>136.68</v>
      </c>
      <c r="D85" t="s">
        <v>918</v>
      </c>
      <c r="E85" t="s">
        <v>718</v>
      </c>
      <c r="H85">
        <f>VLOOKUP(A85,расчет!$A$4:$BG$257,59,0)</f>
        <v>326.12476696225559</v>
      </c>
      <c r="I85" s="147">
        <f t="shared" si="1"/>
        <v>189.44476696225558</v>
      </c>
    </row>
    <row r="86" spans="1:9" x14ac:dyDescent="0.3">
      <c r="A86" s="148" t="s">
        <v>378</v>
      </c>
      <c r="B86" s="148" t="s">
        <v>379</v>
      </c>
      <c r="C86" s="149">
        <v>136.68</v>
      </c>
      <c r="D86" t="s">
        <v>918</v>
      </c>
      <c r="E86" t="s">
        <v>719</v>
      </c>
      <c r="H86">
        <f>VLOOKUP(A86,расчет!$A$4:$BG$257,59,0)</f>
        <v>326.12476696225559</v>
      </c>
      <c r="I86" s="147">
        <f t="shared" si="1"/>
        <v>189.44476696225558</v>
      </c>
    </row>
    <row r="87" spans="1:9" x14ac:dyDescent="0.3">
      <c r="A87" s="148" t="s">
        <v>380</v>
      </c>
      <c r="B87" s="148" t="s">
        <v>381</v>
      </c>
      <c r="C87" s="149">
        <v>136.68</v>
      </c>
      <c r="D87" t="s">
        <v>918</v>
      </c>
      <c r="E87" t="s">
        <v>720</v>
      </c>
      <c r="H87">
        <f>VLOOKUP(A87,расчет!$A$4:$BG$257,59,0)</f>
        <v>326.12476696225559</v>
      </c>
      <c r="I87" s="147">
        <f t="shared" si="1"/>
        <v>189.44476696225558</v>
      </c>
    </row>
    <row r="88" spans="1:9" x14ac:dyDescent="0.3">
      <c r="A88" s="148" t="s">
        <v>382</v>
      </c>
      <c r="B88" s="148" t="s">
        <v>383</v>
      </c>
      <c r="C88" s="149">
        <v>136.68</v>
      </c>
      <c r="D88" t="s">
        <v>918</v>
      </c>
      <c r="E88" t="s">
        <v>721</v>
      </c>
      <c r="H88">
        <f>VLOOKUP(A88,расчет!$A$4:$BG$257,59,0)</f>
        <v>326.12476696225559</v>
      </c>
      <c r="I88" s="147">
        <f t="shared" si="1"/>
        <v>189.44476696225558</v>
      </c>
    </row>
    <row r="89" spans="1:9" x14ac:dyDescent="0.3">
      <c r="A89" s="148" t="s">
        <v>384</v>
      </c>
      <c r="B89" s="148" t="s">
        <v>385</v>
      </c>
      <c r="C89" s="149">
        <v>136.68</v>
      </c>
      <c r="D89" t="s">
        <v>918</v>
      </c>
      <c r="E89" t="s">
        <v>722</v>
      </c>
      <c r="H89">
        <f>VLOOKUP(A89,расчет!$A$4:$BG$257,59,0)</f>
        <v>326.12476696225559</v>
      </c>
      <c r="I89" s="147">
        <f t="shared" si="1"/>
        <v>189.44476696225558</v>
      </c>
    </row>
    <row r="90" spans="1:9" x14ac:dyDescent="0.3">
      <c r="A90" s="148" t="s">
        <v>386</v>
      </c>
      <c r="B90" s="148" t="s">
        <v>387</v>
      </c>
      <c r="C90" s="149">
        <v>136.68</v>
      </c>
      <c r="D90" t="s">
        <v>918</v>
      </c>
      <c r="E90" t="s">
        <v>723</v>
      </c>
      <c r="H90">
        <f>VLOOKUP(A90,расчет!$A$4:$BG$257,59,0)</f>
        <v>326.12476696225559</v>
      </c>
      <c r="I90" s="147">
        <f t="shared" si="1"/>
        <v>189.44476696225558</v>
      </c>
    </row>
    <row r="91" spans="1:9" x14ac:dyDescent="0.3">
      <c r="A91" s="148" t="s">
        <v>388</v>
      </c>
      <c r="B91" s="148" t="s">
        <v>389</v>
      </c>
      <c r="C91" s="149">
        <v>136.68</v>
      </c>
      <c r="D91" t="s">
        <v>918</v>
      </c>
      <c r="E91" t="s">
        <v>724</v>
      </c>
      <c r="H91">
        <f>VLOOKUP(A91,расчет!$A$4:$BG$257,59,0)</f>
        <v>326.12476696225559</v>
      </c>
      <c r="I91" s="147">
        <f t="shared" si="1"/>
        <v>189.44476696225558</v>
      </c>
    </row>
    <row r="92" spans="1:9" x14ac:dyDescent="0.3">
      <c r="A92" s="148" t="s">
        <v>390</v>
      </c>
      <c r="B92" s="148" t="s">
        <v>391</v>
      </c>
      <c r="C92" s="149">
        <v>136.68</v>
      </c>
      <c r="D92" t="s">
        <v>918</v>
      </c>
      <c r="E92" t="s">
        <v>725</v>
      </c>
      <c r="H92">
        <f>VLOOKUP(A92,расчет!$A$4:$BG$257,59,0)</f>
        <v>326.12476696225559</v>
      </c>
      <c r="I92" s="147">
        <f t="shared" si="1"/>
        <v>189.44476696225558</v>
      </c>
    </row>
    <row r="93" spans="1:9" x14ac:dyDescent="0.3">
      <c r="A93" s="148" t="s">
        <v>392</v>
      </c>
      <c r="B93" s="148" t="s">
        <v>393</v>
      </c>
      <c r="C93" s="149">
        <v>136.68</v>
      </c>
      <c r="D93" t="s">
        <v>918</v>
      </c>
      <c r="E93" t="s">
        <v>726</v>
      </c>
      <c r="H93">
        <f>VLOOKUP(A93,расчет!$A$4:$BG$257,59,0)</f>
        <v>326.12476696225559</v>
      </c>
      <c r="I93" s="147">
        <f t="shared" si="1"/>
        <v>189.44476696225558</v>
      </c>
    </row>
    <row r="94" spans="1:9" x14ac:dyDescent="0.3">
      <c r="A94" s="148" t="s">
        <v>394</v>
      </c>
      <c r="B94" s="148" t="s">
        <v>395</v>
      </c>
      <c r="C94" s="149">
        <v>136.68</v>
      </c>
      <c r="D94" t="s">
        <v>918</v>
      </c>
      <c r="E94" t="s">
        <v>727</v>
      </c>
      <c r="H94">
        <f>VLOOKUP(A94,расчет!$A$4:$BG$257,59,0)</f>
        <v>326.12476696225559</v>
      </c>
      <c r="I94" s="147">
        <f t="shared" si="1"/>
        <v>189.44476696225558</v>
      </c>
    </row>
    <row r="95" spans="1:9" x14ac:dyDescent="0.3">
      <c r="A95" s="148" t="s">
        <v>396</v>
      </c>
      <c r="B95" s="148" t="s">
        <v>397</v>
      </c>
      <c r="C95" s="149">
        <v>136.68</v>
      </c>
      <c r="D95" t="s">
        <v>918</v>
      </c>
      <c r="E95" t="s">
        <v>728</v>
      </c>
      <c r="H95">
        <f>VLOOKUP(A95,расчет!$A$4:$BG$257,59,0)</f>
        <v>326.12476696225559</v>
      </c>
      <c r="I95" s="147">
        <f t="shared" si="1"/>
        <v>189.44476696225558</v>
      </c>
    </row>
    <row r="96" spans="1:9" x14ac:dyDescent="0.3">
      <c r="A96" s="148" t="s">
        <v>398</v>
      </c>
      <c r="B96" s="148" t="s">
        <v>399</v>
      </c>
      <c r="C96" s="149">
        <v>34.94</v>
      </c>
      <c r="D96" t="s">
        <v>918</v>
      </c>
      <c r="E96" t="s">
        <v>729</v>
      </c>
      <c r="H96">
        <f>VLOOKUP(A96,расчет!$A$4:$BG$257,59,0)</f>
        <v>83.370241178320967</v>
      </c>
      <c r="I96" s="147">
        <f t="shared" si="1"/>
        <v>48.430241178320969</v>
      </c>
    </row>
    <row r="97" spans="1:9" x14ac:dyDescent="0.3">
      <c r="A97" s="148" t="s">
        <v>400</v>
      </c>
      <c r="B97" s="148" t="s">
        <v>401</v>
      </c>
      <c r="C97" s="149">
        <v>34.94</v>
      </c>
      <c r="D97" t="s">
        <v>918</v>
      </c>
      <c r="E97" t="s">
        <v>730</v>
      </c>
      <c r="H97">
        <f>VLOOKUP(A97,расчет!$A$4:$BG$257,59,0)</f>
        <v>83.370241178320967</v>
      </c>
      <c r="I97" s="147">
        <f t="shared" si="1"/>
        <v>48.430241178320969</v>
      </c>
    </row>
    <row r="98" spans="1:9" x14ac:dyDescent="0.3">
      <c r="A98" s="148" t="s">
        <v>402</v>
      </c>
      <c r="B98" s="148" t="s">
        <v>403</v>
      </c>
      <c r="C98" s="149">
        <v>34.94</v>
      </c>
      <c r="D98" t="s">
        <v>918</v>
      </c>
      <c r="E98" t="s">
        <v>731</v>
      </c>
      <c r="H98">
        <f>VLOOKUP(A98,расчет!$A$4:$BG$257,59,0)</f>
        <v>83.370241178320967</v>
      </c>
      <c r="I98" s="147">
        <f t="shared" si="1"/>
        <v>48.430241178320969</v>
      </c>
    </row>
    <row r="99" spans="1:9" x14ac:dyDescent="0.3">
      <c r="A99" s="148" t="s">
        <v>404</v>
      </c>
      <c r="B99" s="148" t="s">
        <v>405</v>
      </c>
      <c r="C99" s="149">
        <v>34.94</v>
      </c>
      <c r="D99" t="s">
        <v>918</v>
      </c>
      <c r="E99" t="s">
        <v>732</v>
      </c>
      <c r="H99">
        <f>VLOOKUP(A99,расчет!$A$4:$BG$257,59,0)</f>
        <v>83.370241178320967</v>
      </c>
      <c r="I99" s="147">
        <f t="shared" si="1"/>
        <v>48.430241178320969</v>
      </c>
    </row>
    <row r="100" spans="1:9" x14ac:dyDescent="0.3">
      <c r="A100" s="148" t="s">
        <v>406</v>
      </c>
      <c r="B100" s="148" t="s">
        <v>407</v>
      </c>
      <c r="C100" s="149">
        <v>53.44</v>
      </c>
      <c r="D100" t="s">
        <v>918</v>
      </c>
      <c r="E100" t="s">
        <v>733</v>
      </c>
      <c r="H100">
        <f>VLOOKUP(A100,расчет!$A$4:$BG$257,59,0)</f>
        <v>127.50742768449091</v>
      </c>
      <c r="I100" s="147">
        <f t="shared" si="1"/>
        <v>74.067427684490909</v>
      </c>
    </row>
    <row r="101" spans="1:9" x14ac:dyDescent="0.3">
      <c r="A101" s="148" t="s">
        <v>408</v>
      </c>
      <c r="B101" s="148" t="s">
        <v>409</v>
      </c>
      <c r="C101" s="149">
        <v>28.77</v>
      </c>
      <c r="D101" t="s">
        <v>918</v>
      </c>
      <c r="E101" t="s">
        <v>734</v>
      </c>
      <c r="H101">
        <f>VLOOKUP(A101,расчет!$A$4:$BG$257,59,0)</f>
        <v>68.657845676264316</v>
      </c>
      <c r="I101" s="147">
        <f t="shared" si="1"/>
        <v>39.88784567626432</v>
      </c>
    </row>
    <row r="102" spans="1:9" x14ac:dyDescent="0.3">
      <c r="A102" s="148" t="s">
        <v>410</v>
      </c>
      <c r="B102" s="148" t="s">
        <v>411</v>
      </c>
      <c r="C102" s="149">
        <v>27.75</v>
      </c>
      <c r="D102" t="s">
        <v>918</v>
      </c>
      <c r="E102" t="s">
        <v>735</v>
      </c>
      <c r="H102">
        <f>VLOOKUP(A102,расчет!$A$4:$BG$257,59,0)</f>
        <v>66.205779759254895</v>
      </c>
      <c r="I102" s="147">
        <f t="shared" si="1"/>
        <v>38.455779759254895</v>
      </c>
    </row>
    <row r="103" spans="1:9" x14ac:dyDescent="0.3">
      <c r="A103" s="148" t="s">
        <v>412</v>
      </c>
      <c r="B103" s="148" t="s">
        <v>413</v>
      </c>
      <c r="C103" s="149">
        <v>27.75</v>
      </c>
      <c r="D103" t="s">
        <v>918</v>
      </c>
      <c r="E103" t="s">
        <v>736</v>
      </c>
      <c r="H103">
        <f>VLOOKUP(A103,расчет!$A$4:$BG$257,59,0)</f>
        <v>66.205779759254895</v>
      </c>
      <c r="I103" s="147">
        <f t="shared" si="1"/>
        <v>38.455779759254895</v>
      </c>
    </row>
    <row r="104" spans="1:9" x14ac:dyDescent="0.3">
      <c r="A104" s="148" t="s">
        <v>414</v>
      </c>
      <c r="B104" s="148" t="s">
        <v>415</v>
      </c>
      <c r="C104" s="149">
        <v>26.72</v>
      </c>
      <c r="D104" t="s">
        <v>918</v>
      </c>
      <c r="E104" t="s">
        <v>737</v>
      </c>
      <c r="H104">
        <f>VLOOKUP(A104,расчет!$A$4:$BG$257,59,0)</f>
        <v>63.753713842245453</v>
      </c>
      <c r="I104" s="147">
        <f t="shared" si="1"/>
        <v>37.033713842245454</v>
      </c>
    </row>
    <row r="105" spans="1:9" x14ac:dyDescent="0.3">
      <c r="A105" s="148" t="s">
        <v>416</v>
      </c>
      <c r="B105" s="148" t="s">
        <v>417</v>
      </c>
      <c r="C105" s="149">
        <v>22.61</v>
      </c>
      <c r="D105" t="s">
        <v>918</v>
      </c>
      <c r="E105" t="s">
        <v>738</v>
      </c>
      <c r="H105">
        <f>VLOOKUP(A105,расчет!$A$4:$BG$257,59,0)</f>
        <v>53.945450174207693</v>
      </c>
      <c r="I105" s="147">
        <f t="shared" si="1"/>
        <v>31.335450174207693</v>
      </c>
    </row>
    <row r="106" spans="1:9" x14ac:dyDescent="0.3">
      <c r="A106" s="148" t="s">
        <v>418</v>
      </c>
      <c r="B106" s="148" t="s">
        <v>419</v>
      </c>
      <c r="C106" s="149">
        <v>53.44</v>
      </c>
      <c r="D106" t="s">
        <v>918</v>
      </c>
      <c r="E106" t="s">
        <v>739</v>
      </c>
      <c r="H106">
        <f>VLOOKUP(A106,расчет!$A$4:$BG$257,59,0)</f>
        <v>127.50742768449091</v>
      </c>
      <c r="I106" s="147">
        <f t="shared" si="1"/>
        <v>74.067427684490909</v>
      </c>
    </row>
    <row r="107" spans="1:9" x14ac:dyDescent="0.3">
      <c r="A107" s="148" t="s">
        <v>420</v>
      </c>
      <c r="B107" s="148" t="s">
        <v>421</v>
      </c>
      <c r="C107" s="149">
        <v>26.72</v>
      </c>
      <c r="D107" t="s">
        <v>918</v>
      </c>
      <c r="E107" t="s">
        <v>740</v>
      </c>
      <c r="H107">
        <f>VLOOKUP(A107,расчет!$A$4:$BG$257,59,0)</f>
        <v>63.753713842245453</v>
      </c>
      <c r="I107" s="147">
        <f t="shared" si="1"/>
        <v>37.033713842245454</v>
      </c>
    </row>
    <row r="108" spans="1:9" x14ac:dyDescent="0.3">
      <c r="A108" s="148" t="s">
        <v>422</v>
      </c>
      <c r="B108" s="148" t="s">
        <v>423</v>
      </c>
      <c r="C108" s="149">
        <v>22.61</v>
      </c>
      <c r="D108" t="s">
        <v>918</v>
      </c>
      <c r="E108" t="s">
        <v>741</v>
      </c>
      <c r="H108">
        <f>VLOOKUP(A108,расчет!$A$4:$BG$257,59,0)</f>
        <v>53.945450174207693</v>
      </c>
      <c r="I108" s="147">
        <f t="shared" si="1"/>
        <v>31.335450174207693</v>
      </c>
    </row>
    <row r="109" spans="1:9" x14ac:dyDescent="0.3">
      <c r="A109" s="148" t="s">
        <v>522</v>
      </c>
      <c r="B109" s="148" t="s">
        <v>425</v>
      </c>
      <c r="C109" s="149">
        <v>27.75</v>
      </c>
      <c r="D109" t="s">
        <v>918</v>
      </c>
      <c r="E109" t="s">
        <v>906</v>
      </c>
      <c r="H109">
        <f>VLOOKUP(A109,расчет!$A$4:$BG$257,59,0)</f>
        <v>66.205779759254895</v>
      </c>
      <c r="I109" s="147">
        <f t="shared" si="1"/>
        <v>38.455779759254895</v>
      </c>
    </row>
    <row r="110" spans="1:9" x14ac:dyDescent="0.3">
      <c r="A110" s="148" t="s">
        <v>523</v>
      </c>
      <c r="B110" s="148" t="s">
        <v>427</v>
      </c>
      <c r="C110" s="149">
        <v>48.3</v>
      </c>
      <c r="D110" t="s">
        <v>918</v>
      </c>
      <c r="E110" t="s">
        <v>907</v>
      </c>
      <c r="H110">
        <f>VLOOKUP(A110,расчет!$A$4:$BG$257,59,0)</f>
        <v>115.24709809944369</v>
      </c>
      <c r="I110" s="147">
        <f t="shared" si="1"/>
        <v>66.947098099443693</v>
      </c>
    </row>
    <row r="111" spans="1:9" x14ac:dyDescent="0.3">
      <c r="A111" s="148" t="s">
        <v>428</v>
      </c>
      <c r="B111" s="148" t="s">
        <v>429</v>
      </c>
      <c r="C111" s="149">
        <v>23.64</v>
      </c>
      <c r="D111" t="s">
        <v>918</v>
      </c>
      <c r="E111" t="s">
        <v>744</v>
      </c>
      <c r="H111">
        <f>VLOOKUP(A111,расчет!$A$4:$BG$257,59,0)</f>
        <v>56.397516091217121</v>
      </c>
      <c r="I111" s="147">
        <f t="shared" si="1"/>
        <v>32.75751609121712</v>
      </c>
    </row>
    <row r="112" spans="1:9" x14ac:dyDescent="0.3">
      <c r="A112" s="148" t="s">
        <v>430</v>
      </c>
      <c r="B112" s="148" t="s">
        <v>431</v>
      </c>
      <c r="C112" s="149">
        <v>28.77</v>
      </c>
      <c r="D112" t="s">
        <v>918</v>
      </c>
      <c r="E112" t="s">
        <v>745</v>
      </c>
      <c r="H112">
        <f>VLOOKUP(A112,расчет!$A$4:$BG$257,59,0)</f>
        <v>68.657845676264316</v>
      </c>
      <c r="I112" s="147">
        <f t="shared" si="1"/>
        <v>39.88784567626432</v>
      </c>
    </row>
    <row r="113" spans="1:9" x14ac:dyDescent="0.3">
      <c r="A113" s="148" t="s">
        <v>432</v>
      </c>
      <c r="B113" s="148" t="s">
        <v>433</v>
      </c>
      <c r="C113" s="149">
        <v>28.77</v>
      </c>
      <c r="D113" t="s">
        <v>918</v>
      </c>
      <c r="E113" t="s">
        <v>746</v>
      </c>
      <c r="H113">
        <f>VLOOKUP(A113,расчет!$A$4:$BG$257,59,0)</f>
        <v>68.657845676264316</v>
      </c>
      <c r="I113" s="147">
        <f t="shared" si="1"/>
        <v>39.88784567626432</v>
      </c>
    </row>
    <row r="114" spans="1:9" x14ac:dyDescent="0.3">
      <c r="A114" s="148" t="s">
        <v>434</v>
      </c>
      <c r="B114" s="148" t="s">
        <v>435</v>
      </c>
      <c r="C114" s="149">
        <v>46.24</v>
      </c>
      <c r="D114" t="s">
        <v>918</v>
      </c>
      <c r="E114" t="s">
        <v>747</v>
      </c>
      <c r="H114">
        <f>VLOOKUP(A114,расчет!$A$4:$BG$257,59,0)</f>
        <v>110.34296626542481</v>
      </c>
      <c r="I114" s="147">
        <f t="shared" si="1"/>
        <v>64.102966265424811</v>
      </c>
    </row>
    <row r="115" spans="1:9" x14ac:dyDescent="0.3">
      <c r="A115" s="148" t="s">
        <v>436</v>
      </c>
      <c r="B115" s="148" t="s">
        <v>437</v>
      </c>
      <c r="C115" s="149">
        <v>40.08</v>
      </c>
      <c r="D115" t="s">
        <v>918</v>
      </c>
      <c r="E115" t="s">
        <v>748</v>
      </c>
      <c r="H115">
        <f>VLOOKUP(A115,расчет!$A$4:$BG$257,59,0)</f>
        <v>95.630570763368169</v>
      </c>
      <c r="I115" s="147">
        <f t="shared" si="1"/>
        <v>55.550570763368171</v>
      </c>
    </row>
    <row r="116" spans="1:9" x14ac:dyDescent="0.3">
      <c r="A116" s="148" t="s">
        <v>438</v>
      </c>
      <c r="B116" s="148" t="s">
        <v>439</v>
      </c>
      <c r="C116" s="149">
        <v>37</v>
      </c>
      <c r="D116" t="s">
        <v>918</v>
      </c>
      <c r="E116" t="s">
        <v>749</v>
      </c>
      <c r="H116">
        <f>VLOOKUP(A116,расчет!$A$4:$BG$257,59,0)</f>
        <v>88.274373012339851</v>
      </c>
      <c r="I116" s="147">
        <f t="shared" si="1"/>
        <v>51.274373012339851</v>
      </c>
    </row>
    <row r="117" spans="1:9" x14ac:dyDescent="0.3">
      <c r="A117" s="148" t="s">
        <v>440</v>
      </c>
      <c r="B117" s="148" t="s">
        <v>441</v>
      </c>
      <c r="C117" s="149">
        <v>25.69</v>
      </c>
      <c r="D117" t="s">
        <v>918</v>
      </c>
      <c r="E117" t="s">
        <v>750</v>
      </c>
      <c r="H117">
        <f>VLOOKUP(A117,расчет!$A$4:$BG$257,59,0)</f>
        <v>61.301647925236004</v>
      </c>
      <c r="I117" s="147">
        <f t="shared" si="1"/>
        <v>35.611647925235999</v>
      </c>
    </row>
    <row r="118" spans="1:9" x14ac:dyDescent="0.3">
      <c r="A118" s="148" t="s">
        <v>442</v>
      </c>
      <c r="B118" s="148" t="s">
        <v>443</v>
      </c>
      <c r="C118" s="149">
        <v>37</v>
      </c>
      <c r="D118" t="s">
        <v>918</v>
      </c>
      <c r="E118" t="s">
        <v>751</v>
      </c>
      <c r="H118">
        <f>VLOOKUP(A118,расчет!$A$4:$BG$257,59,0)</f>
        <v>88.274373012339851</v>
      </c>
      <c r="I118" s="147">
        <f t="shared" si="1"/>
        <v>51.274373012339851</v>
      </c>
    </row>
    <row r="119" spans="1:9" x14ac:dyDescent="0.3">
      <c r="A119" s="148" t="s">
        <v>444</v>
      </c>
      <c r="B119" s="148" t="s">
        <v>445</v>
      </c>
      <c r="C119" s="149">
        <v>37</v>
      </c>
      <c r="D119" t="s">
        <v>918</v>
      </c>
      <c r="E119" t="s">
        <v>752</v>
      </c>
      <c r="H119">
        <f>VLOOKUP(A119,расчет!$A$4:$BG$257,59,0)</f>
        <v>88.274373012339851</v>
      </c>
      <c r="I119" s="147">
        <f t="shared" si="1"/>
        <v>51.274373012339851</v>
      </c>
    </row>
    <row r="120" spans="1:9" x14ac:dyDescent="0.3">
      <c r="A120" s="148" t="s">
        <v>446</v>
      </c>
      <c r="B120" s="148" t="s">
        <v>447</v>
      </c>
      <c r="C120" s="149">
        <v>37</v>
      </c>
      <c r="D120" t="s">
        <v>918</v>
      </c>
      <c r="E120" t="s">
        <v>753</v>
      </c>
      <c r="H120">
        <f>VLOOKUP(A120,расчет!$A$4:$BG$257,59,0)</f>
        <v>88.274373012339851</v>
      </c>
      <c r="I120" s="147">
        <f t="shared" si="1"/>
        <v>51.274373012339851</v>
      </c>
    </row>
    <row r="121" spans="1:9" x14ac:dyDescent="0.3">
      <c r="A121" s="148" t="s">
        <v>449</v>
      </c>
      <c r="B121" s="148" t="s">
        <v>448</v>
      </c>
      <c r="C121" s="149">
        <v>37</v>
      </c>
      <c r="D121" t="s">
        <v>918</v>
      </c>
      <c r="E121" t="s">
        <v>754</v>
      </c>
      <c r="H121">
        <f>VLOOKUP(A121,расчет!$A$4:$BG$257,59,0)</f>
        <v>88.274373012339851</v>
      </c>
      <c r="I121" s="147">
        <f t="shared" si="1"/>
        <v>51.274373012339851</v>
      </c>
    </row>
    <row r="122" spans="1:9" x14ac:dyDescent="0.3">
      <c r="A122" s="148" t="s">
        <v>450</v>
      </c>
      <c r="B122" s="148" t="s">
        <v>451</v>
      </c>
      <c r="C122" s="149">
        <v>78.099999999999994</v>
      </c>
      <c r="D122" t="s">
        <v>918</v>
      </c>
      <c r="E122" t="s">
        <v>755</v>
      </c>
      <c r="H122">
        <f>VLOOKUP(A122,расчет!$A$4:$BG$257,59,0)</f>
        <v>186.35700969271744</v>
      </c>
      <c r="I122" s="147">
        <f t="shared" si="1"/>
        <v>108.25700969271745</v>
      </c>
    </row>
    <row r="123" spans="1:9" x14ac:dyDescent="0.3">
      <c r="A123" s="148" t="s">
        <v>452</v>
      </c>
      <c r="B123" s="148" t="s">
        <v>453</v>
      </c>
      <c r="C123" s="149">
        <v>61.66</v>
      </c>
      <c r="D123" t="s">
        <v>918</v>
      </c>
      <c r="E123" t="s">
        <v>756</v>
      </c>
      <c r="H123">
        <f>VLOOKUP(A123,расчет!$A$4:$BG$257,59,0)</f>
        <v>147.12395502056643</v>
      </c>
      <c r="I123" s="147">
        <f t="shared" si="1"/>
        <v>85.463955020566431</v>
      </c>
    </row>
    <row r="124" spans="1:9" x14ac:dyDescent="0.3">
      <c r="A124" s="148" t="s">
        <v>454</v>
      </c>
      <c r="B124" s="148" t="s">
        <v>455</v>
      </c>
      <c r="C124" s="149">
        <v>61.66</v>
      </c>
      <c r="D124" t="s">
        <v>918</v>
      </c>
      <c r="E124" t="s">
        <v>757</v>
      </c>
      <c r="H124">
        <f>VLOOKUP(A124,расчет!$A$4:$BG$257,59,0)</f>
        <v>147.12395502056643</v>
      </c>
      <c r="I124" s="147">
        <f t="shared" si="1"/>
        <v>85.463955020566431</v>
      </c>
    </row>
    <row r="125" spans="1:9" x14ac:dyDescent="0.3">
      <c r="A125" s="148" t="s">
        <v>456</v>
      </c>
      <c r="B125" s="148" t="s">
        <v>457</v>
      </c>
      <c r="C125" s="149">
        <v>60.63</v>
      </c>
      <c r="D125" t="s">
        <v>918</v>
      </c>
      <c r="E125" t="s">
        <v>758</v>
      </c>
      <c r="H125">
        <f>VLOOKUP(A125,расчет!$A$4:$BG$257,59,0)</f>
        <v>144.67188910355699</v>
      </c>
      <c r="I125" s="147">
        <f t="shared" si="1"/>
        <v>84.041889103556997</v>
      </c>
    </row>
    <row r="126" spans="1:9" x14ac:dyDescent="0.3">
      <c r="A126" s="148" t="s">
        <v>458</v>
      </c>
      <c r="B126" s="148" t="s">
        <v>459</v>
      </c>
      <c r="C126" s="149">
        <v>60.63</v>
      </c>
      <c r="D126" t="s">
        <v>918</v>
      </c>
      <c r="E126" t="s">
        <v>759</v>
      </c>
      <c r="H126">
        <f>VLOOKUP(A126,расчет!$A$4:$BG$257,59,0)</f>
        <v>144.67188910355699</v>
      </c>
      <c r="I126" s="147">
        <f t="shared" si="1"/>
        <v>84.041889103556997</v>
      </c>
    </row>
    <row r="127" spans="1:9" x14ac:dyDescent="0.3">
      <c r="A127" s="148" t="s">
        <v>460</v>
      </c>
      <c r="B127" s="148" t="s">
        <v>461</v>
      </c>
      <c r="C127" s="149">
        <v>45.22</v>
      </c>
      <c r="D127" t="s">
        <v>918</v>
      </c>
      <c r="E127" t="s">
        <v>760</v>
      </c>
      <c r="H127">
        <f>VLOOKUP(A127,расчет!$A$4:$BG$257,59,0)</f>
        <v>107.89090034841539</v>
      </c>
      <c r="I127" s="147">
        <f t="shared" si="1"/>
        <v>62.670900348415387</v>
      </c>
    </row>
    <row r="128" spans="1:9" x14ac:dyDescent="0.3">
      <c r="A128" s="148" t="s">
        <v>462</v>
      </c>
      <c r="B128" s="148" t="s">
        <v>463</v>
      </c>
      <c r="C128" s="149">
        <v>25.69</v>
      </c>
      <c r="D128" t="s">
        <v>918</v>
      </c>
      <c r="E128" t="s">
        <v>761</v>
      </c>
      <c r="H128">
        <f>VLOOKUP(A128,расчет!$A$4:$BG$257,59,0)</f>
        <v>61.301647925236004</v>
      </c>
      <c r="I128" s="147">
        <f t="shared" si="1"/>
        <v>35.611647925235999</v>
      </c>
    </row>
    <row r="129" spans="1:9" x14ac:dyDescent="0.3">
      <c r="A129" s="148" t="s">
        <v>464</v>
      </c>
      <c r="B129" s="148" t="s">
        <v>465</v>
      </c>
      <c r="C129" s="149">
        <v>39.049999999999997</v>
      </c>
      <c r="D129" t="s">
        <v>918</v>
      </c>
      <c r="E129" t="s">
        <v>762</v>
      </c>
      <c r="H129">
        <f>VLOOKUP(A129,расчет!$A$4:$BG$257,59,0)</f>
        <v>93.17850484635872</v>
      </c>
      <c r="I129" s="147">
        <f t="shared" si="1"/>
        <v>54.128504846358723</v>
      </c>
    </row>
    <row r="130" spans="1:9" x14ac:dyDescent="0.3">
      <c r="A130" s="148" t="s">
        <v>466</v>
      </c>
      <c r="B130" s="148" t="s">
        <v>467</v>
      </c>
      <c r="C130" s="149">
        <v>38.020000000000003</v>
      </c>
      <c r="D130" t="s">
        <v>918</v>
      </c>
      <c r="E130" t="s">
        <v>763</v>
      </c>
      <c r="H130">
        <f>VLOOKUP(A130,расчет!$A$4:$BG$257,59,0)</f>
        <v>90.726438929349285</v>
      </c>
      <c r="I130" s="147">
        <f t="shared" ref="I130:I193" si="2">H130-C130</f>
        <v>52.706438929349282</v>
      </c>
    </row>
    <row r="131" spans="1:9" x14ac:dyDescent="0.3">
      <c r="A131" s="148" t="s">
        <v>468</v>
      </c>
      <c r="B131" s="148" t="s">
        <v>469</v>
      </c>
      <c r="C131" s="149">
        <v>35.97</v>
      </c>
      <c r="D131" t="s">
        <v>918</v>
      </c>
      <c r="E131" t="s">
        <v>764</v>
      </c>
      <c r="H131">
        <f>VLOOKUP(A131,расчет!$A$4:$BG$257,59,0)</f>
        <v>85.822307095330402</v>
      </c>
      <c r="I131" s="147">
        <f t="shared" si="2"/>
        <v>49.852307095330403</v>
      </c>
    </row>
    <row r="132" spans="1:9" x14ac:dyDescent="0.3">
      <c r="A132" s="148" t="s">
        <v>470</v>
      </c>
      <c r="B132" s="148" t="s">
        <v>471</v>
      </c>
      <c r="C132" s="149">
        <v>34.94</v>
      </c>
      <c r="D132" t="s">
        <v>918</v>
      </c>
      <c r="E132" t="s">
        <v>765</v>
      </c>
      <c r="H132">
        <f>VLOOKUP(A132,расчет!$A$4:$BG$257,59,0)</f>
        <v>83.370241178320967</v>
      </c>
      <c r="I132" s="147">
        <f t="shared" si="2"/>
        <v>48.430241178320969</v>
      </c>
    </row>
    <row r="133" spans="1:9" x14ac:dyDescent="0.3">
      <c r="A133" s="148" t="s">
        <v>472</v>
      </c>
      <c r="B133" s="148" t="s">
        <v>473</v>
      </c>
      <c r="C133" s="149">
        <v>29.8</v>
      </c>
      <c r="D133" t="s">
        <v>918</v>
      </c>
      <c r="E133" t="s">
        <v>766</v>
      </c>
      <c r="H133">
        <f>VLOOKUP(A133,расчет!$A$4:$BG$257,59,0)</f>
        <v>71.109911593273765</v>
      </c>
      <c r="I133" s="147">
        <f t="shared" si="2"/>
        <v>41.309911593273767</v>
      </c>
    </row>
    <row r="134" spans="1:9" x14ac:dyDescent="0.3">
      <c r="A134" s="148" t="s">
        <v>474</v>
      </c>
      <c r="B134" s="148" t="s">
        <v>475</v>
      </c>
      <c r="C134" s="149">
        <v>35.97</v>
      </c>
      <c r="D134" t="s">
        <v>918</v>
      </c>
      <c r="E134" t="s">
        <v>767</v>
      </c>
      <c r="H134">
        <f>VLOOKUP(A134,расчет!$A$4:$BG$257,59,0)</f>
        <v>85.822307095330402</v>
      </c>
      <c r="I134" s="147">
        <f t="shared" si="2"/>
        <v>49.852307095330403</v>
      </c>
    </row>
    <row r="135" spans="1:9" x14ac:dyDescent="0.3">
      <c r="A135" s="148" t="s">
        <v>476</v>
      </c>
      <c r="B135" s="148" t="s">
        <v>477</v>
      </c>
      <c r="C135" s="149">
        <v>38.020000000000003</v>
      </c>
      <c r="D135" t="s">
        <v>918</v>
      </c>
      <c r="E135" t="s">
        <v>768</v>
      </c>
      <c r="H135">
        <f>VLOOKUP(A135,расчет!$A$4:$BG$257,59,0)</f>
        <v>90.726438929349285</v>
      </c>
      <c r="I135" s="147">
        <f t="shared" si="2"/>
        <v>52.706438929349282</v>
      </c>
    </row>
    <row r="136" spans="1:9" x14ac:dyDescent="0.3">
      <c r="A136" s="148" t="s">
        <v>478</v>
      </c>
      <c r="B136" s="148" t="s">
        <v>479</v>
      </c>
      <c r="C136" s="149">
        <v>40.08</v>
      </c>
      <c r="D136" t="s">
        <v>918</v>
      </c>
      <c r="E136" t="s">
        <v>769</v>
      </c>
      <c r="H136">
        <f>VLOOKUP(A136,расчет!$A$4:$BG$257,59,0)</f>
        <v>95.630570763368169</v>
      </c>
      <c r="I136" s="147">
        <f t="shared" si="2"/>
        <v>55.550570763368171</v>
      </c>
    </row>
    <row r="137" spans="1:9" x14ac:dyDescent="0.3">
      <c r="A137" s="148" t="s">
        <v>480</v>
      </c>
      <c r="B137" s="148" t="s">
        <v>481</v>
      </c>
      <c r="C137" s="149">
        <v>50.36</v>
      </c>
      <c r="D137" t="s">
        <v>918</v>
      </c>
      <c r="E137" t="s">
        <v>770</v>
      </c>
      <c r="H137">
        <f>VLOOKUP(A137,расчет!$A$4:$BG$257,59,0)</f>
        <v>120.15122993346259</v>
      </c>
      <c r="I137" s="147">
        <f t="shared" si="2"/>
        <v>69.791229933462589</v>
      </c>
    </row>
    <row r="138" spans="1:9" x14ac:dyDescent="0.3">
      <c r="A138" s="148" t="s">
        <v>482</v>
      </c>
      <c r="B138" s="148" t="s">
        <v>483</v>
      </c>
      <c r="C138" s="149">
        <v>21.58</v>
      </c>
      <c r="D138" t="s">
        <v>918</v>
      </c>
      <c r="E138" t="s">
        <v>771</v>
      </c>
      <c r="H138">
        <f>VLOOKUP(A138,расчет!$A$4:$BG$257,59,0)</f>
        <v>51.493384257198244</v>
      </c>
      <c r="I138" s="147">
        <f t="shared" si="2"/>
        <v>29.913384257198246</v>
      </c>
    </row>
    <row r="139" spans="1:9" x14ac:dyDescent="0.3">
      <c r="A139" s="148" t="s">
        <v>484</v>
      </c>
      <c r="B139" s="148" t="s">
        <v>485</v>
      </c>
      <c r="C139" s="149">
        <v>25.69</v>
      </c>
      <c r="D139" t="s">
        <v>918</v>
      </c>
      <c r="E139" t="s">
        <v>772</v>
      </c>
      <c r="H139">
        <f>VLOOKUP(A139,расчет!$A$4:$BG$257,59,0)</f>
        <v>61.301647925236004</v>
      </c>
      <c r="I139" s="147">
        <f t="shared" si="2"/>
        <v>35.611647925235999</v>
      </c>
    </row>
    <row r="140" spans="1:9" x14ac:dyDescent="0.3">
      <c r="A140" s="148" t="s">
        <v>486</v>
      </c>
      <c r="B140" s="148" t="s">
        <v>487</v>
      </c>
      <c r="C140" s="149">
        <v>37</v>
      </c>
      <c r="D140" t="s">
        <v>918</v>
      </c>
      <c r="E140" t="s">
        <v>773</v>
      </c>
      <c r="H140">
        <f>VLOOKUP(A140,расчет!$A$4:$BG$257,59,0)</f>
        <v>88.274373012339851</v>
      </c>
      <c r="I140" s="147">
        <f t="shared" si="2"/>
        <v>51.274373012339851</v>
      </c>
    </row>
    <row r="141" spans="1:9" x14ac:dyDescent="0.3">
      <c r="A141" s="148" t="s">
        <v>488</v>
      </c>
      <c r="B141" s="148" t="s">
        <v>489</v>
      </c>
      <c r="C141" s="149">
        <v>41.11</v>
      </c>
      <c r="D141" t="s">
        <v>918</v>
      </c>
      <c r="E141" t="s">
        <v>774</v>
      </c>
      <c r="H141">
        <f>VLOOKUP(A141,расчет!$A$4:$BG$257,59,0)</f>
        <v>98.082636680377604</v>
      </c>
      <c r="I141" s="147">
        <f t="shared" si="2"/>
        <v>56.972636680377605</v>
      </c>
    </row>
    <row r="142" spans="1:9" x14ac:dyDescent="0.3">
      <c r="A142" s="148" t="s">
        <v>490</v>
      </c>
      <c r="B142" s="148" t="s">
        <v>491</v>
      </c>
      <c r="C142" s="149">
        <v>43.16</v>
      </c>
      <c r="D142" t="s">
        <v>918</v>
      </c>
      <c r="E142" t="s">
        <v>775</v>
      </c>
      <c r="H142">
        <f>VLOOKUP(A142,расчет!$A$4:$BG$257,59,0)</f>
        <v>102.98676851439649</v>
      </c>
      <c r="I142" s="147">
        <f t="shared" si="2"/>
        <v>59.826768514396491</v>
      </c>
    </row>
    <row r="143" spans="1:9" x14ac:dyDescent="0.3">
      <c r="A143" s="148" t="s">
        <v>492</v>
      </c>
      <c r="B143" s="148" t="s">
        <v>493</v>
      </c>
      <c r="C143" s="149">
        <v>41.11</v>
      </c>
      <c r="D143" t="s">
        <v>918</v>
      </c>
      <c r="E143" t="s">
        <v>776</v>
      </c>
      <c r="H143">
        <f>VLOOKUP(A143,расчет!$A$4:$BG$257,59,0)</f>
        <v>98.082636680377604</v>
      </c>
      <c r="I143" s="147">
        <f t="shared" si="2"/>
        <v>56.972636680377605</v>
      </c>
    </row>
    <row r="144" spans="1:9" x14ac:dyDescent="0.3">
      <c r="A144" s="148" t="s">
        <v>494</v>
      </c>
      <c r="B144" s="148" t="s">
        <v>495</v>
      </c>
      <c r="C144" s="149">
        <v>31.86</v>
      </c>
      <c r="D144" t="s">
        <v>918</v>
      </c>
      <c r="E144" t="s">
        <v>777</v>
      </c>
      <c r="H144">
        <f>VLOOKUP(A144,расчет!$A$4:$BG$257,59,0)</f>
        <v>76.014043427292648</v>
      </c>
      <c r="I144" s="147">
        <f t="shared" si="2"/>
        <v>44.154043427292649</v>
      </c>
    </row>
    <row r="145" spans="1:9" x14ac:dyDescent="0.3">
      <c r="A145" s="148" t="s">
        <v>496</v>
      </c>
      <c r="B145" s="148" t="s">
        <v>497</v>
      </c>
      <c r="C145" s="149">
        <v>26.72</v>
      </c>
      <c r="D145" t="s">
        <v>918</v>
      </c>
      <c r="E145" t="s">
        <v>778</v>
      </c>
      <c r="H145">
        <f>VLOOKUP(A145,расчет!$A$4:$BG$257,59,0)</f>
        <v>63.753713842245453</v>
      </c>
      <c r="I145" s="147">
        <f t="shared" si="2"/>
        <v>37.033713842245454</v>
      </c>
    </row>
    <row r="146" spans="1:9" x14ac:dyDescent="0.3">
      <c r="A146" s="148" t="s">
        <v>498</v>
      </c>
      <c r="B146" s="148" t="s">
        <v>499</v>
      </c>
      <c r="C146" s="149">
        <v>38.020000000000003</v>
      </c>
      <c r="D146" t="s">
        <v>918</v>
      </c>
      <c r="E146" t="s">
        <v>779</v>
      </c>
      <c r="H146">
        <f>VLOOKUP(A146,расчет!$A$4:$BG$257,59,0)</f>
        <v>90.726438929349285</v>
      </c>
      <c r="I146" s="147">
        <f t="shared" si="2"/>
        <v>52.706438929349282</v>
      </c>
    </row>
    <row r="147" spans="1:9" x14ac:dyDescent="0.3">
      <c r="A147" s="148" t="s">
        <v>500</v>
      </c>
      <c r="B147" s="148" t="s">
        <v>501</v>
      </c>
      <c r="C147" s="149">
        <v>85.3</v>
      </c>
      <c r="D147" t="s">
        <v>918</v>
      </c>
      <c r="E147" t="s">
        <v>780</v>
      </c>
      <c r="H147">
        <f>VLOOKUP(A147,расчет!$A$4:$BG$257,59,0)</f>
        <v>203.52147111178357</v>
      </c>
      <c r="I147" s="147">
        <f t="shared" si="2"/>
        <v>118.22147111178357</v>
      </c>
    </row>
    <row r="148" spans="1:9" x14ac:dyDescent="0.3">
      <c r="A148" s="148" t="s">
        <v>502</v>
      </c>
      <c r="B148" s="148" t="s">
        <v>503</v>
      </c>
      <c r="C148" s="149">
        <v>35.97</v>
      </c>
      <c r="D148" t="s">
        <v>918</v>
      </c>
      <c r="E148" t="s">
        <v>781</v>
      </c>
      <c r="H148">
        <f>VLOOKUP(A148,расчет!$A$4:$BG$257,59,0)</f>
        <v>85.822307095330402</v>
      </c>
      <c r="I148" s="147">
        <f t="shared" si="2"/>
        <v>49.852307095330403</v>
      </c>
    </row>
    <row r="149" spans="1:9" x14ac:dyDescent="0.3">
      <c r="A149" s="148" t="s">
        <v>504</v>
      </c>
      <c r="B149" s="148" t="s">
        <v>505</v>
      </c>
      <c r="C149" s="149">
        <v>37</v>
      </c>
      <c r="D149" t="s">
        <v>918</v>
      </c>
      <c r="E149" t="s">
        <v>782</v>
      </c>
      <c r="H149">
        <f>VLOOKUP(A149,расчет!$A$4:$BG$257,59,0)</f>
        <v>88.274373012339851</v>
      </c>
      <c r="I149" s="147">
        <f t="shared" si="2"/>
        <v>51.274373012339851</v>
      </c>
    </row>
    <row r="150" spans="1:9" x14ac:dyDescent="0.3">
      <c r="A150" s="148" t="s">
        <v>506</v>
      </c>
      <c r="B150" s="148" t="s">
        <v>507</v>
      </c>
      <c r="C150" s="149">
        <v>29.8</v>
      </c>
      <c r="D150" t="s">
        <v>918</v>
      </c>
      <c r="E150" t="s">
        <v>783</v>
      </c>
      <c r="H150">
        <f>VLOOKUP(A150,расчет!$A$4:$BG$257,59,0)</f>
        <v>71.109911593273765</v>
      </c>
      <c r="I150" s="147">
        <f t="shared" si="2"/>
        <v>41.309911593273767</v>
      </c>
    </row>
    <row r="151" spans="1:9" x14ac:dyDescent="0.3">
      <c r="A151" s="148" t="s">
        <v>508</v>
      </c>
      <c r="B151" s="148" t="s">
        <v>509</v>
      </c>
      <c r="C151" s="149">
        <v>30.83</v>
      </c>
      <c r="D151" t="s">
        <v>918</v>
      </c>
      <c r="E151" t="s">
        <v>784</v>
      </c>
      <c r="H151">
        <f>VLOOKUP(A151,расчет!$A$4:$BG$257,59,0)</f>
        <v>73.561977510283214</v>
      </c>
      <c r="I151" s="147">
        <f t="shared" si="2"/>
        <v>42.731977510283215</v>
      </c>
    </row>
    <row r="152" spans="1:9" x14ac:dyDescent="0.3">
      <c r="A152" s="148" t="s">
        <v>510</v>
      </c>
      <c r="B152" s="148" t="s">
        <v>511</v>
      </c>
      <c r="C152" s="149">
        <v>25.69</v>
      </c>
      <c r="D152" t="s">
        <v>918</v>
      </c>
      <c r="E152" t="s">
        <v>785</v>
      </c>
      <c r="H152">
        <f>VLOOKUP(A152,расчет!$A$4:$BG$257,59,0)</f>
        <v>61.301647925236004</v>
      </c>
      <c r="I152" s="147">
        <f t="shared" si="2"/>
        <v>35.611647925235999</v>
      </c>
    </row>
    <row r="153" spans="1:9" x14ac:dyDescent="0.3">
      <c r="A153" s="148" t="s">
        <v>512</v>
      </c>
      <c r="B153" s="148" t="s">
        <v>513</v>
      </c>
      <c r="C153" s="149">
        <v>27.75</v>
      </c>
      <c r="D153" t="s">
        <v>918</v>
      </c>
      <c r="E153" t="s">
        <v>786</v>
      </c>
      <c r="H153">
        <f>VLOOKUP(A153,расчет!$A$4:$BG$257,59,0)</f>
        <v>66.205779759254895</v>
      </c>
      <c r="I153" s="147">
        <f t="shared" si="2"/>
        <v>38.455779759254895</v>
      </c>
    </row>
    <row r="154" spans="1:9" x14ac:dyDescent="0.3">
      <c r="A154" s="148" t="s">
        <v>514</v>
      </c>
      <c r="B154" s="148" t="s">
        <v>515</v>
      </c>
      <c r="C154" s="149">
        <v>28.77</v>
      </c>
      <c r="D154" t="s">
        <v>918</v>
      </c>
      <c r="E154" t="s">
        <v>787</v>
      </c>
      <c r="H154">
        <f>VLOOKUP(A154,расчет!$A$4:$BG$257,59,0)</f>
        <v>68.657845676264316</v>
      </c>
      <c r="I154" s="147">
        <f t="shared" si="2"/>
        <v>39.88784567626432</v>
      </c>
    </row>
    <row r="155" spans="1:9" x14ac:dyDescent="0.3">
      <c r="A155" s="148" t="s">
        <v>25</v>
      </c>
      <c r="B155" s="148" t="s">
        <v>26</v>
      </c>
      <c r="C155" s="153">
        <v>2215.13</v>
      </c>
      <c r="D155" t="s">
        <v>919</v>
      </c>
      <c r="E155" t="s">
        <v>788</v>
      </c>
      <c r="H155">
        <f>VLOOKUP(A155,расчет!$A$4:$BG$257,59,0)</f>
        <v>4578.5289761405184</v>
      </c>
      <c r="I155" s="147">
        <f t="shared" si="2"/>
        <v>2363.3989761405182</v>
      </c>
    </row>
    <row r="156" spans="1:9" x14ac:dyDescent="0.3">
      <c r="A156" s="148" t="s">
        <v>27</v>
      </c>
      <c r="B156" s="148" t="s">
        <v>28</v>
      </c>
      <c r="C156" s="153">
        <v>1075.19</v>
      </c>
      <c r="D156" t="s">
        <v>919</v>
      </c>
      <c r="E156" t="s">
        <v>790</v>
      </c>
      <c r="H156">
        <f>VLOOKUP(A156,расчет!$A$4:$BG$257,59,0)</f>
        <v>2222.3548788155958</v>
      </c>
      <c r="I156" s="147">
        <f t="shared" si="2"/>
        <v>1147.1648788155958</v>
      </c>
    </row>
    <row r="157" spans="1:9" x14ac:dyDescent="0.3">
      <c r="A157" s="148" t="s">
        <v>29</v>
      </c>
      <c r="B157" s="148" t="s">
        <v>30</v>
      </c>
      <c r="C157" s="153">
        <v>1750.37</v>
      </c>
      <c r="D157" t="s">
        <v>919</v>
      </c>
      <c r="E157" t="s">
        <v>791</v>
      </c>
      <c r="H157">
        <f>VLOOKUP(A157,расчет!$A$4:$BG$257,59,0)</f>
        <v>3617.8981575557127</v>
      </c>
      <c r="I157" s="147">
        <f t="shared" si="2"/>
        <v>1867.5281575557128</v>
      </c>
    </row>
    <row r="158" spans="1:9" x14ac:dyDescent="0.3">
      <c r="A158" s="148" t="s">
        <v>31</v>
      </c>
      <c r="B158" s="148" t="s">
        <v>32</v>
      </c>
      <c r="C158" s="153">
        <v>2242.88</v>
      </c>
      <c r="D158" t="s">
        <v>919</v>
      </c>
      <c r="E158" t="s">
        <v>792</v>
      </c>
      <c r="H158">
        <f>VLOOKUP(A158,расчет!$A$4:$BG$257,59,0)</f>
        <v>5191.2824748218427</v>
      </c>
      <c r="I158" s="147">
        <f t="shared" si="2"/>
        <v>2948.4024748218426</v>
      </c>
    </row>
    <row r="159" spans="1:9" x14ac:dyDescent="0.3">
      <c r="A159" s="148" t="s">
        <v>33</v>
      </c>
      <c r="B159" s="148" t="s">
        <v>34</v>
      </c>
      <c r="C159" s="153">
        <v>1114.5</v>
      </c>
      <c r="D159" t="s">
        <v>919</v>
      </c>
      <c r="E159" t="s">
        <v>793</v>
      </c>
      <c r="H159">
        <f>VLOOKUP(A159,расчет!$A$4:$BG$257,59,0)</f>
        <v>2595.5220341761606</v>
      </c>
      <c r="I159" s="147">
        <f t="shared" si="2"/>
        <v>1481.0220341761606</v>
      </c>
    </row>
    <row r="160" spans="1:9" x14ac:dyDescent="0.3">
      <c r="A160" s="148" t="s">
        <v>35</v>
      </c>
      <c r="B160" s="148" t="s">
        <v>36</v>
      </c>
      <c r="C160" s="153">
        <v>1713.37</v>
      </c>
      <c r="D160" t="s">
        <v>919</v>
      </c>
      <c r="E160" t="s">
        <v>794</v>
      </c>
      <c r="H160">
        <f>VLOOKUP(A160,расчет!$A$4:$BG$257,59,0)</f>
        <v>3541.4300326932403</v>
      </c>
      <c r="I160" s="147">
        <f t="shared" si="2"/>
        <v>1828.0600326932404</v>
      </c>
    </row>
    <row r="161" spans="1:9" x14ac:dyDescent="0.3">
      <c r="A161" s="148" t="s">
        <v>37</v>
      </c>
      <c r="B161" s="148" t="s">
        <v>38</v>
      </c>
      <c r="C161" s="153">
        <v>3942.12</v>
      </c>
      <c r="D161" t="s">
        <v>919</v>
      </c>
      <c r="E161" t="s">
        <v>795</v>
      </c>
      <c r="H161">
        <f>VLOOKUP(A161,расчет!$A$4:$BG$257,59,0)</f>
        <v>5367.9105287923994</v>
      </c>
      <c r="I161" s="147">
        <f t="shared" si="2"/>
        <v>1425.7905287923995</v>
      </c>
    </row>
    <row r="162" spans="1:9" x14ac:dyDescent="0.3">
      <c r="A162" s="148" t="s">
        <v>39</v>
      </c>
      <c r="B162" s="148" t="s">
        <v>40</v>
      </c>
      <c r="C162" s="153">
        <v>1261.46</v>
      </c>
      <c r="D162" t="s">
        <v>919</v>
      </c>
      <c r="E162" t="s">
        <v>796</v>
      </c>
      <c r="H162">
        <f>VLOOKUP(A162,расчет!$A$4:$BG$257,59,0)</f>
        <v>1797.3979155855814</v>
      </c>
      <c r="I162" s="147">
        <f t="shared" si="2"/>
        <v>535.93791558558132</v>
      </c>
    </row>
    <row r="163" spans="1:9" x14ac:dyDescent="0.3">
      <c r="A163" s="148" t="s">
        <v>41</v>
      </c>
      <c r="B163" s="148" t="s">
        <v>42</v>
      </c>
      <c r="C163" s="153">
        <v>1194.6600000000001</v>
      </c>
      <c r="D163" t="s">
        <v>919</v>
      </c>
      <c r="E163" t="s">
        <v>797</v>
      </c>
      <c r="H163">
        <f>VLOOKUP(A163,расчет!$A$4:$BG$257,59,0)</f>
        <v>2073.3004777068295</v>
      </c>
      <c r="I163" s="147">
        <f t="shared" si="2"/>
        <v>878.64047770682942</v>
      </c>
    </row>
    <row r="164" spans="1:9" x14ac:dyDescent="0.3">
      <c r="A164" s="148" t="s">
        <v>43</v>
      </c>
      <c r="B164" s="148" t="s">
        <v>44</v>
      </c>
      <c r="C164" s="153">
        <v>1752.68</v>
      </c>
      <c r="D164" t="s">
        <v>919</v>
      </c>
      <c r="E164" t="s">
        <v>798</v>
      </c>
      <c r="H164">
        <f>VLOOKUP(A164,расчет!$A$4:$BG$257,59,0)</f>
        <v>3622.677415359617</v>
      </c>
      <c r="I164" s="147">
        <f t="shared" si="2"/>
        <v>1869.997415359617</v>
      </c>
    </row>
    <row r="165" spans="1:9" x14ac:dyDescent="0.3">
      <c r="A165" s="148" t="s">
        <v>45</v>
      </c>
      <c r="B165" s="148" t="s">
        <v>46</v>
      </c>
      <c r="C165" s="153">
        <v>2240.56</v>
      </c>
      <c r="D165" t="s">
        <v>919</v>
      </c>
      <c r="E165" t="s">
        <v>799</v>
      </c>
      <c r="H165">
        <f>VLOOKUP(A165,расчет!$A$4:$BG$257,59,0)</f>
        <v>4631.1008119834678</v>
      </c>
      <c r="I165" s="147">
        <f t="shared" si="2"/>
        <v>2390.5408119834678</v>
      </c>
    </row>
    <row r="166" spans="1:9" x14ac:dyDescent="0.3">
      <c r="A166" s="148" t="s">
        <v>47</v>
      </c>
      <c r="B166" s="148" t="s">
        <v>48</v>
      </c>
      <c r="C166" s="153">
        <v>1128.3800000000001</v>
      </c>
      <c r="D166" t="s">
        <v>919</v>
      </c>
      <c r="E166" t="s">
        <v>800</v>
      </c>
      <c r="H166">
        <f>VLOOKUP(A166,расчет!$A$4:$BG$257,59,0)</f>
        <v>2332.2778083053995</v>
      </c>
      <c r="I166" s="147">
        <f t="shared" si="2"/>
        <v>1203.8978083053994</v>
      </c>
    </row>
    <row r="167" spans="1:9" x14ac:dyDescent="0.3">
      <c r="A167" s="148" t="s">
        <v>49</v>
      </c>
      <c r="B167" s="148" t="s">
        <v>50</v>
      </c>
      <c r="C167" s="149">
        <v>992.72</v>
      </c>
      <c r="D167" t="s">
        <v>919</v>
      </c>
      <c r="E167" t="s">
        <v>801</v>
      </c>
      <c r="H167">
        <f>VLOOKUP(A167,расчет!$A$4:$BG$257,59,0)</f>
        <v>1557.7767549549696</v>
      </c>
      <c r="I167" s="147">
        <f t="shared" si="2"/>
        <v>565.05675495496962</v>
      </c>
    </row>
    <row r="168" spans="1:9" x14ac:dyDescent="0.3">
      <c r="A168" s="148" t="s">
        <v>51</v>
      </c>
      <c r="B168" s="148" t="s">
        <v>52</v>
      </c>
      <c r="C168" s="153">
        <v>1906.32</v>
      </c>
      <c r="D168" t="s">
        <v>919</v>
      </c>
      <c r="E168" t="s">
        <v>802</v>
      </c>
      <c r="H168">
        <f>VLOOKUP(A168,расчет!$A$4:$BG$257,59,0)</f>
        <v>3781.1408906306169</v>
      </c>
      <c r="I168" s="147">
        <f t="shared" si="2"/>
        <v>1874.820890630617</v>
      </c>
    </row>
    <row r="169" spans="1:9" x14ac:dyDescent="0.3">
      <c r="A169" s="148" t="s">
        <v>53</v>
      </c>
      <c r="B169" s="148" t="s">
        <v>54</v>
      </c>
      <c r="C169" s="153">
        <v>1726.48</v>
      </c>
      <c r="D169" t="s">
        <v>919</v>
      </c>
      <c r="E169" t="s">
        <v>803</v>
      </c>
      <c r="H169">
        <f>VLOOKUP(A169,расчет!$A$4:$BG$257,59,0)</f>
        <v>4089.8970316311261</v>
      </c>
      <c r="I169" s="147">
        <f t="shared" si="2"/>
        <v>2363.4170316311261</v>
      </c>
    </row>
    <row r="170" spans="1:9" x14ac:dyDescent="0.3">
      <c r="A170" s="148" t="s">
        <v>55</v>
      </c>
      <c r="B170" s="148" t="s">
        <v>56</v>
      </c>
      <c r="C170" s="153">
        <v>1130.69</v>
      </c>
      <c r="D170" t="s">
        <v>919</v>
      </c>
      <c r="E170" t="s">
        <v>804</v>
      </c>
      <c r="H170">
        <f>VLOOKUP(A170,расчет!$A$4:$BG$257,59,0)</f>
        <v>2337.0570661093043</v>
      </c>
      <c r="I170" s="147">
        <f t="shared" si="2"/>
        <v>1206.3670661093042</v>
      </c>
    </row>
    <row r="171" spans="1:9" x14ac:dyDescent="0.3">
      <c r="A171" s="148" t="s">
        <v>57</v>
      </c>
      <c r="B171" s="148" t="s">
        <v>58</v>
      </c>
      <c r="C171" s="153">
        <v>1056.7</v>
      </c>
      <c r="D171" t="s">
        <v>919</v>
      </c>
      <c r="E171" t="s">
        <v>805</v>
      </c>
      <c r="H171">
        <f>VLOOKUP(A171,расчет!$A$4:$BG$257,59,0)</f>
        <v>2184.1208163843603</v>
      </c>
      <c r="I171" s="147">
        <f t="shared" si="2"/>
        <v>1127.4208163843603</v>
      </c>
    </row>
    <row r="172" spans="1:9" x14ac:dyDescent="0.3">
      <c r="A172" s="148" t="s">
        <v>59</v>
      </c>
      <c r="B172" s="148" t="s">
        <v>60</v>
      </c>
      <c r="C172" s="153">
        <v>1748.06</v>
      </c>
      <c r="D172" t="s">
        <v>919</v>
      </c>
      <c r="E172" t="s">
        <v>806</v>
      </c>
      <c r="H172">
        <f>VLOOKUP(A172,расчет!$A$4:$BG$257,59,0)</f>
        <v>3074.4015750029444</v>
      </c>
      <c r="I172" s="147">
        <f t="shared" si="2"/>
        <v>1326.3415750029444</v>
      </c>
    </row>
    <row r="173" spans="1:9" x14ac:dyDescent="0.3">
      <c r="A173" s="148" t="s">
        <v>61</v>
      </c>
      <c r="B173" s="148" t="s">
        <v>62</v>
      </c>
      <c r="C173" s="153">
        <v>2240.56</v>
      </c>
      <c r="D173" t="s">
        <v>919</v>
      </c>
      <c r="E173" t="s">
        <v>807</v>
      </c>
      <c r="H173">
        <f>VLOOKUP(A173,расчет!$A$4:$BG$257,59,0)</f>
        <v>4631.1008119834678</v>
      </c>
      <c r="I173" s="147">
        <f t="shared" si="2"/>
        <v>2390.5408119834678</v>
      </c>
    </row>
    <row r="174" spans="1:9" x14ac:dyDescent="0.3">
      <c r="A174" s="148" t="s">
        <v>63</v>
      </c>
      <c r="B174" s="148" t="s">
        <v>64</v>
      </c>
      <c r="C174" s="153">
        <v>1114.5</v>
      </c>
      <c r="D174" t="s">
        <v>919</v>
      </c>
      <c r="E174" t="s">
        <v>808</v>
      </c>
      <c r="H174">
        <f>VLOOKUP(A174,расчет!$A$4:$BG$257,59,0)</f>
        <v>2303.6022614819726</v>
      </c>
      <c r="I174" s="147">
        <f t="shared" si="2"/>
        <v>1189.1022614819726</v>
      </c>
    </row>
    <row r="175" spans="1:9" x14ac:dyDescent="0.3">
      <c r="A175" s="148" t="s">
        <v>517</v>
      </c>
      <c r="B175" s="148" t="s">
        <v>66</v>
      </c>
      <c r="C175" s="153">
        <v>1711.06</v>
      </c>
      <c r="D175" t="s">
        <v>919</v>
      </c>
      <c r="E175" t="s">
        <v>888</v>
      </c>
      <c r="H175">
        <f>VLOOKUP(A175,расчет!$A$4:$BG$257,59,0)</f>
        <v>3536.6507748893359</v>
      </c>
      <c r="I175" s="147">
        <f t="shared" si="2"/>
        <v>1825.590774889336</v>
      </c>
    </row>
    <row r="176" spans="1:9" x14ac:dyDescent="0.3">
      <c r="A176" s="148" t="s">
        <v>67</v>
      </c>
      <c r="B176" s="148" t="s">
        <v>68</v>
      </c>
      <c r="C176" s="153">
        <v>3049.34</v>
      </c>
      <c r="D176" t="s">
        <v>919</v>
      </c>
      <c r="E176" t="s">
        <v>810</v>
      </c>
      <c r="H176">
        <f>VLOOKUP(A176,расчет!$A$4:$BG$257,59,0)</f>
        <v>5318.8010483531234</v>
      </c>
      <c r="I176" s="147">
        <f t="shared" si="2"/>
        <v>2269.4610483531233</v>
      </c>
    </row>
    <row r="177" spans="1:9" x14ac:dyDescent="0.3">
      <c r="A177" s="148" t="s">
        <v>69</v>
      </c>
      <c r="B177" s="148" t="s">
        <v>70</v>
      </c>
      <c r="C177" s="153">
        <v>1075.19</v>
      </c>
      <c r="D177" t="s">
        <v>919</v>
      </c>
      <c r="E177" t="s">
        <v>811</v>
      </c>
      <c r="H177">
        <f>VLOOKUP(A177,расчет!$A$4:$BG$257,59,0)</f>
        <v>2222.3548788155958</v>
      </c>
      <c r="I177" s="147">
        <f t="shared" si="2"/>
        <v>1147.1648788155958</v>
      </c>
    </row>
    <row r="178" spans="1:9" x14ac:dyDescent="0.3">
      <c r="A178" s="148" t="s">
        <v>71</v>
      </c>
      <c r="B178" s="148" t="s">
        <v>72</v>
      </c>
      <c r="C178" s="153">
        <v>1130.69</v>
      </c>
      <c r="D178" t="s">
        <v>919</v>
      </c>
      <c r="E178" t="s">
        <v>812</v>
      </c>
      <c r="H178">
        <f>VLOOKUP(A178,расчет!$A$4:$BG$257,59,0)</f>
        <v>2337.0570661093043</v>
      </c>
      <c r="I178" s="147">
        <f t="shared" si="2"/>
        <v>1206.3670661093042</v>
      </c>
    </row>
    <row r="179" spans="1:9" x14ac:dyDescent="0.3">
      <c r="A179" s="148" t="s">
        <v>73</v>
      </c>
      <c r="B179" s="148" t="s">
        <v>74</v>
      </c>
      <c r="C179" s="153">
        <v>1075.19</v>
      </c>
      <c r="D179" t="s">
        <v>919</v>
      </c>
      <c r="E179" t="s">
        <v>813</v>
      </c>
      <c r="H179">
        <f>VLOOKUP(A179,расчет!$A$4:$BG$257,59,0)</f>
        <v>2275.9363241623237</v>
      </c>
      <c r="I179" s="147">
        <f t="shared" si="2"/>
        <v>1200.7463241623236</v>
      </c>
    </row>
    <row r="180" spans="1:9" x14ac:dyDescent="0.3">
      <c r="A180" s="148" t="s">
        <v>75</v>
      </c>
      <c r="B180" s="148" t="s">
        <v>76</v>
      </c>
      <c r="C180" s="153">
        <v>2917.28</v>
      </c>
      <c r="D180" t="s">
        <v>919</v>
      </c>
      <c r="E180" t="s">
        <v>814</v>
      </c>
      <c r="H180">
        <f>VLOOKUP(A180,расчет!$A$4:$BG$257,59,0)</f>
        <v>4531.007072388662</v>
      </c>
      <c r="I180" s="147">
        <f t="shared" si="2"/>
        <v>1613.7270723886618</v>
      </c>
    </row>
    <row r="181" spans="1:9" x14ac:dyDescent="0.3">
      <c r="A181" s="148" t="s">
        <v>77</v>
      </c>
      <c r="B181" s="148" t="s">
        <v>78</v>
      </c>
      <c r="C181" s="153">
        <v>2242.88</v>
      </c>
      <c r="D181" t="s">
        <v>919</v>
      </c>
      <c r="E181" t="s">
        <v>815</v>
      </c>
      <c r="H181">
        <f>VLOOKUP(A181,расчет!$A$4:$BG$257,59,0)</f>
        <v>4635.880069787373</v>
      </c>
      <c r="I181" s="147">
        <f t="shared" si="2"/>
        <v>2393.0000697873729</v>
      </c>
    </row>
    <row r="182" spans="1:9" x14ac:dyDescent="0.3">
      <c r="A182" s="148" t="s">
        <v>79</v>
      </c>
      <c r="B182" s="148" t="s">
        <v>80</v>
      </c>
      <c r="C182" s="153">
        <v>1114.5</v>
      </c>
      <c r="D182" t="s">
        <v>919</v>
      </c>
      <c r="E182" t="s">
        <v>816</v>
      </c>
      <c r="H182">
        <f>VLOOKUP(A182,расчет!$A$4:$BG$257,59,0)</f>
        <v>2303.6022614819726</v>
      </c>
      <c r="I182" s="147">
        <f t="shared" si="2"/>
        <v>1189.1022614819726</v>
      </c>
    </row>
    <row r="183" spans="1:9" x14ac:dyDescent="0.3">
      <c r="A183" s="148" t="s">
        <v>81</v>
      </c>
      <c r="B183" s="148" t="s">
        <v>82</v>
      </c>
      <c r="C183" s="153">
        <v>1711.06</v>
      </c>
      <c r="D183" t="s">
        <v>919</v>
      </c>
      <c r="E183" t="s">
        <v>817</v>
      </c>
      <c r="H183">
        <f>VLOOKUP(A183,расчет!$A$4:$BG$257,59,0)</f>
        <v>3580.3554405562882</v>
      </c>
      <c r="I183" s="147">
        <f t="shared" si="2"/>
        <v>1869.2954405562882</v>
      </c>
    </row>
    <row r="184" spans="1:9" x14ac:dyDescent="0.3">
      <c r="A184" s="148" t="s">
        <v>83</v>
      </c>
      <c r="B184" s="148" t="s">
        <v>84</v>
      </c>
      <c r="C184" s="153">
        <v>2713.03</v>
      </c>
      <c r="D184" t="s">
        <v>919</v>
      </c>
      <c r="E184" t="s">
        <v>818</v>
      </c>
      <c r="H184">
        <f>VLOOKUP(A184,расчет!$A$4:$BG$257,59,0)</f>
        <v>2353.9832803290628</v>
      </c>
      <c r="I184" s="147">
        <f t="shared" si="2"/>
        <v>-359.04671967093736</v>
      </c>
    </row>
    <row r="185" spans="1:9" x14ac:dyDescent="0.3">
      <c r="A185" s="148" t="s">
        <v>85</v>
      </c>
      <c r="B185" s="148" t="s">
        <v>86</v>
      </c>
      <c r="C185" s="153">
        <v>1130.69</v>
      </c>
      <c r="D185" t="s">
        <v>919</v>
      </c>
      <c r="E185" t="s">
        <v>819</v>
      </c>
      <c r="H185">
        <f>VLOOKUP(A185,расчет!$A$4:$BG$257,59,0)</f>
        <v>2337.0570661093043</v>
      </c>
      <c r="I185" s="147">
        <f t="shared" si="2"/>
        <v>1206.3670661093042</v>
      </c>
    </row>
    <row r="186" spans="1:9" x14ac:dyDescent="0.3">
      <c r="A186" s="148" t="s">
        <v>87</v>
      </c>
      <c r="B186" s="148" t="s">
        <v>88</v>
      </c>
      <c r="C186" s="153">
        <v>1075.19</v>
      </c>
      <c r="D186" t="s">
        <v>919</v>
      </c>
      <c r="E186" t="s">
        <v>820</v>
      </c>
      <c r="H186">
        <f>VLOOKUP(A186,расчет!$A$4:$BG$257,59,0)</f>
        <v>2222.3548788155958</v>
      </c>
      <c r="I186" s="147">
        <f t="shared" si="2"/>
        <v>1147.1648788155958</v>
      </c>
    </row>
    <row r="187" spans="1:9" x14ac:dyDescent="0.3">
      <c r="A187" s="148" t="s">
        <v>89</v>
      </c>
      <c r="B187" s="148" t="s">
        <v>90</v>
      </c>
      <c r="C187" s="153">
        <v>1752.68</v>
      </c>
      <c r="D187" t="s">
        <v>919</v>
      </c>
      <c r="E187" t="s">
        <v>821</v>
      </c>
      <c r="H187">
        <f>VLOOKUP(A187,расчет!$A$4:$BG$257,59,0)</f>
        <v>3967.0437008324598</v>
      </c>
      <c r="I187" s="147">
        <f t="shared" si="2"/>
        <v>2214.3637008324595</v>
      </c>
    </row>
    <row r="188" spans="1:9" x14ac:dyDescent="0.3">
      <c r="A188" s="148" t="s">
        <v>91</v>
      </c>
      <c r="B188" s="148" t="s">
        <v>92</v>
      </c>
      <c r="C188" s="153">
        <v>1748.06</v>
      </c>
      <c r="D188" t="s">
        <v>919</v>
      </c>
      <c r="E188" t="s">
        <v>822</v>
      </c>
      <c r="H188">
        <f>VLOOKUP(A188,расчет!$A$4:$BG$257,59,0)</f>
        <v>3613.1188997518079</v>
      </c>
      <c r="I188" s="147">
        <f t="shared" si="2"/>
        <v>1865.058899751808</v>
      </c>
    </row>
    <row r="189" spans="1:9" x14ac:dyDescent="0.3">
      <c r="A189" s="148" t="s">
        <v>93</v>
      </c>
      <c r="B189" s="148" t="s">
        <v>94</v>
      </c>
      <c r="C189" s="153">
        <v>2494.65</v>
      </c>
      <c r="D189" t="s">
        <v>919</v>
      </c>
      <c r="E189" t="s">
        <v>823</v>
      </c>
      <c r="H189">
        <f>VLOOKUP(A189,расчет!$A$4:$BG$257,59,0)</f>
        <v>5019.0817397462606</v>
      </c>
      <c r="I189" s="147">
        <f t="shared" si="2"/>
        <v>2524.4317397462605</v>
      </c>
    </row>
    <row r="190" spans="1:9" x14ac:dyDescent="0.3">
      <c r="A190" s="148" t="s">
        <v>95</v>
      </c>
      <c r="B190" s="148" t="s">
        <v>96</v>
      </c>
      <c r="C190" s="153">
        <v>1114.5</v>
      </c>
      <c r="D190" t="s">
        <v>919</v>
      </c>
      <c r="E190" t="s">
        <v>824</v>
      </c>
      <c r="H190">
        <f>VLOOKUP(A190,расчет!$A$4:$BG$257,59,0)</f>
        <v>2303.6022614819726</v>
      </c>
      <c r="I190" s="147">
        <f t="shared" si="2"/>
        <v>1189.1022614819726</v>
      </c>
    </row>
    <row r="191" spans="1:9" x14ac:dyDescent="0.3">
      <c r="A191" s="148" t="s">
        <v>97</v>
      </c>
      <c r="B191" s="148" t="s">
        <v>98</v>
      </c>
      <c r="C191" s="153">
        <v>1711.06</v>
      </c>
      <c r="D191" t="s">
        <v>919</v>
      </c>
      <c r="E191" t="s">
        <v>825</v>
      </c>
      <c r="H191">
        <f>VLOOKUP(A191,расчет!$A$4:$BG$257,59,0)</f>
        <v>3840.8872431419231</v>
      </c>
      <c r="I191" s="147">
        <f t="shared" si="2"/>
        <v>2129.8272431419232</v>
      </c>
    </row>
    <row r="192" spans="1:9" x14ac:dyDescent="0.3">
      <c r="A192" s="148" t="s">
        <v>99</v>
      </c>
      <c r="B192" s="148" t="s">
        <v>100</v>
      </c>
      <c r="C192" s="153">
        <v>2471.5300000000002</v>
      </c>
      <c r="D192" t="s">
        <v>919</v>
      </c>
      <c r="E192" t="s">
        <v>826</v>
      </c>
      <c r="H192">
        <f>VLOOKUP(A192,расчет!$A$4:$BG$257,59,0)</f>
        <v>5860.627825434447</v>
      </c>
      <c r="I192" s="147">
        <f t="shared" si="2"/>
        <v>3389.0978254344468</v>
      </c>
    </row>
    <row r="193" spans="1:9" x14ac:dyDescent="0.3">
      <c r="A193" s="148" t="s">
        <v>101</v>
      </c>
      <c r="B193" s="148" t="s">
        <v>102</v>
      </c>
      <c r="C193" s="153">
        <v>2215.13</v>
      </c>
      <c r="D193" t="s">
        <v>919</v>
      </c>
      <c r="E193" t="s">
        <v>827</v>
      </c>
      <c r="H193">
        <f>VLOOKUP(A193,расчет!$A$4:$BG$257,59,0)</f>
        <v>4645.6187416573057</v>
      </c>
      <c r="I193" s="147">
        <f t="shared" si="2"/>
        <v>2430.4887416573056</v>
      </c>
    </row>
    <row r="194" spans="1:9" x14ac:dyDescent="0.3">
      <c r="A194" s="148" t="s">
        <v>103</v>
      </c>
      <c r="B194" s="148" t="s">
        <v>104</v>
      </c>
      <c r="C194" s="153">
        <v>1750.37</v>
      </c>
      <c r="D194" t="s">
        <v>919</v>
      </c>
      <c r="E194" t="s">
        <v>828</v>
      </c>
      <c r="H194">
        <f>VLOOKUP(A194,расчет!$A$4:$BG$257,59,0)</f>
        <v>3617.8981575557127</v>
      </c>
      <c r="I194" s="147">
        <f t="shared" ref="I194:I244" si="3">H194-C194</f>
        <v>1867.5281575557128</v>
      </c>
    </row>
    <row r="195" spans="1:9" x14ac:dyDescent="0.3">
      <c r="A195" s="148" t="s">
        <v>105</v>
      </c>
      <c r="B195" s="148" t="s">
        <v>106</v>
      </c>
      <c r="C195" s="153">
        <v>2242.88</v>
      </c>
      <c r="D195" t="s">
        <v>919</v>
      </c>
      <c r="E195" t="s">
        <v>829</v>
      </c>
      <c r="H195">
        <f>VLOOKUP(A195,расчет!$A$4:$BG$257,59,0)</f>
        <v>4635.880069787373</v>
      </c>
      <c r="I195" s="147">
        <f t="shared" si="3"/>
        <v>2393.0000697873729</v>
      </c>
    </row>
    <row r="196" spans="1:9" x14ac:dyDescent="0.3">
      <c r="A196" s="148" t="s">
        <v>107</v>
      </c>
      <c r="B196" s="148" t="s">
        <v>108</v>
      </c>
      <c r="C196" s="153">
        <v>1112.19</v>
      </c>
      <c r="D196" t="s">
        <v>919</v>
      </c>
      <c r="E196" t="s">
        <v>830</v>
      </c>
      <c r="H196">
        <f>VLOOKUP(A196,расчет!$A$4:$BG$257,59,0)</f>
        <v>2298.8230036780683</v>
      </c>
      <c r="I196" s="147">
        <f t="shared" si="3"/>
        <v>1186.6330036780682</v>
      </c>
    </row>
    <row r="197" spans="1:9" x14ac:dyDescent="0.3">
      <c r="A197" s="148" t="s">
        <v>109</v>
      </c>
      <c r="B197" s="148" t="s">
        <v>110</v>
      </c>
      <c r="C197" s="153">
        <v>2281.41</v>
      </c>
      <c r="D197" t="s">
        <v>919</v>
      </c>
      <c r="E197" t="s">
        <v>831</v>
      </c>
      <c r="H197">
        <f>VLOOKUP(A197,расчет!$A$4:$BG$257,59,0)</f>
        <v>4119.7527651687706</v>
      </c>
      <c r="I197" s="147">
        <f t="shared" si="3"/>
        <v>1838.3427651687707</v>
      </c>
    </row>
    <row r="198" spans="1:9" x14ac:dyDescent="0.3">
      <c r="A198" s="148" t="s">
        <v>111</v>
      </c>
      <c r="B198" s="148" t="s">
        <v>112</v>
      </c>
      <c r="C198" s="153">
        <v>2242.88</v>
      </c>
      <c r="D198" t="s">
        <v>919</v>
      </c>
      <c r="E198" t="s">
        <v>832</v>
      </c>
      <c r="H198">
        <f>VLOOKUP(A198,расчет!$A$4:$BG$257,59,0)</f>
        <v>4635.880069787373</v>
      </c>
      <c r="I198" s="147">
        <f t="shared" si="3"/>
        <v>2393.0000697873729</v>
      </c>
    </row>
    <row r="199" spans="1:9" x14ac:dyDescent="0.3">
      <c r="A199" s="148" t="s">
        <v>113</v>
      </c>
      <c r="B199" s="148" t="s">
        <v>114</v>
      </c>
      <c r="C199" s="153">
        <v>2224.38</v>
      </c>
      <c r="D199" t="s">
        <v>919</v>
      </c>
      <c r="E199" t="s">
        <v>833</v>
      </c>
      <c r="H199">
        <f>VLOOKUP(A199,расчет!$A$4:$BG$257,59,0)</f>
        <v>5911.7692533494046</v>
      </c>
      <c r="I199" s="147">
        <f t="shared" si="3"/>
        <v>3687.3892533494045</v>
      </c>
    </row>
    <row r="200" spans="1:9" x14ac:dyDescent="0.3">
      <c r="A200" s="148" t="s">
        <v>115</v>
      </c>
      <c r="B200" s="148" t="s">
        <v>116</v>
      </c>
      <c r="C200" s="153">
        <v>1018.67</v>
      </c>
      <c r="D200" t="s">
        <v>919</v>
      </c>
      <c r="E200" t="s">
        <v>834</v>
      </c>
      <c r="H200">
        <f>VLOOKUP(A200,расчет!$A$4:$BG$257,59,0)</f>
        <v>3074.4243493284057</v>
      </c>
      <c r="I200" s="147">
        <f t="shared" si="3"/>
        <v>2055.7543493284056</v>
      </c>
    </row>
    <row r="201" spans="1:9" x14ac:dyDescent="0.3">
      <c r="A201" s="148" t="s">
        <v>519</v>
      </c>
      <c r="B201" s="148" t="s">
        <v>118</v>
      </c>
      <c r="C201" s="153">
        <v>2093.87</v>
      </c>
      <c r="D201" t="s">
        <v>919</v>
      </c>
      <c r="E201" t="s">
        <v>917</v>
      </c>
      <c r="H201">
        <f>VLOOKUP(A201,расчет!$A$4:$BG$257,59,0)</f>
        <v>4282.4291916967604</v>
      </c>
      <c r="I201" s="147">
        <f t="shared" si="3"/>
        <v>2188.5591916967605</v>
      </c>
    </row>
    <row r="202" spans="1:9" x14ac:dyDescent="0.3">
      <c r="A202" s="148" t="s">
        <v>119</v>
      </c>
      <c r="B202" s="148" t="s">
        <v>120</v>
      </c>
      <c r="C202" s="153">
        <v>2284.5</v>
      </c>
      <c r="D202" t="s">
        <v>919</v>
      </c>
      <c r="E202" t="s">
        <v>836</v>
      </c>
      <c r="H202">
        <f>VLOOKUP(A202,расчет!$A$4:$BG$257,59,0)</f>
        <v>4721.9067102576537</v>
      </c>
      <c r="I202" s="147">
        <f t="shared" si="3"/>
        <v>2437.4067102576537</v>
      </c>
    </row>
    <row r="203" spans="1:9" x14ac:dyDescent="0.3">
      <c r="A203" s="148" t="s">
        <v>121</v>
      </c>
      <c r="B203" s="148" t="s">
        <v>122</v>
      </c>
      <c r="C203" s="153">
        <v>1116.81</v>
      </c>
      <c r="D203" t="s">
        <v>919</v>
      </c>
      <c r="E203" t="s">
        <v>837</v>
      </c>
      <c r="H203">
        <f>VLOOKUP(A203,расчет!$A$4:$BG$257,59,0)</f>
        <v>2308.3815192858769</v>
      </c>
      <c r="I203" s="147">
        <f t="shared" si="3"/>
        <v>1191.571519285877</v>
      </c>
    </row>
    <row r="204" spans="1:9" x14ac:dyDescent="0.3">
      <c r="A204" s="148" t="s">
        <v>123</v>
      </c>
      <c r="B204" s="148" t="s">
        <v>124</v>
      </c>
      <c r="C204" s="153">
        <v>1708.75</v>
      </c>
      <c r="D204" t="s">
        <v>919</v>
      </c>
      <c r="E204" t="s">
        <v>838</v>
      </c>
      <c r="H204">
        <f>VLOOKUP(A204,расчет!$A$4:$BG$257,59,0)</f>
        <v>3531.8715170854316</v>
      </c>
      <c r="I204" s="147">
        <f t="shared" si="3"/>
        <v>1823.1215170854316</v>
      </c>
    </row>
    <row r="205" spans="1:9" x14ac:dyDescent="0.3">
      <c r="A205" s="148" t="s">
        <v>125</v>
      </c>
      <c r="B205" s="148" t="s">
        <v>126</v>
      </c>
      <c r="C205" s="153">
        <v>1730.07</v>
      </c>
      <c r="D205" t="s">
        <v>919</v>
      </c>
      <c r="E205" t="s">
        <v>839</v>
      </c>
      <c r="H205">
        <f>VLOOKUP(A205,расчет!$A$4:$BG$257,59,0)</f>
        <v>2358.8874121630815</v>
      </c>
      <c r="I205" s="147">
        <f t="shared" si="3"/>
        <v>628.8174121630816</v>
      </c>
    </row>
    <row r="206" spans="1:9" x14ac:dyDescent="0.3">
      <c r="A206" s="148" t="s">
        <v>127</v>
      </c>
      <c r="B206" s="148" t="s">
        <v>128</v>
      </c>
      <c r="C206" s="153">
        <v>1287.1500000000001</v>
      </c>
      <c r="D206" t="s">
        <v>919</v>
      </c>
      <c r="E206" t="s">
        <v>840</v>
      </c>
      <c r="H206">
        <f>VLOOKUP(A206,расчет!$A$4:$BG$257,59,0)</f>
        <v>3311.5367495442961</v>
      </c>
      <c r="I206" s="147">
        <f t="shared" si="3"/>
        <v>2024.386749544296</v>
      </c>
    </row>
    <row r="207" spans="1:9" x14ac:dyDescent="0.3">
      <c r="A207" s="148" t="s">
        <v>129</v>
      </c>
      <c r="B207" s="148" t="s">
        <v>130</v>
      </c>
      <c r="C207" s="153">
        <v>1675.09</v>
      </c>
      <c r="D207" t="s">
        <v>919</v>
      </c>
      <c r="E207" t="s">
        <v>841</v>
      </c>
      <c r="H207">
        <f>VLOOKUP(A207,расчет!$A$4:$BG$257,59,0)</f>
        <v>3127.4048669004442</v>
      </c>
      <c r="I207" s="147">
        <f t="shared" si="3"/>
        <v>1452.3148669004443</v>
      </c>
    </row>
    <row r="208" spans="1:9" x14ac:dyDescent="0.3">
      <c r="A208" s="148" t="s">
        <v>131</v>
      </c>
      <c r="B208" s="148" t="s">
        <v>132</v>
      </c>
      <c r="C208" s="153">
        <v>2030.66</v>
      </c>
      <c r="D208" t="s">
        <v>919</v>
      </c>
      <c r="E208" t="s">
        <v>842</v>
      </c>
      <c r="H208">
        <f>VLOOKUP(A208,расчет!$A$4:$BG$257,59,0)</f>
        <v>4689.2678085003481</v>
      </c>
      <c r="I208" s="147">
        <f t="shared" si="3"/>
        <v>2658.6078085003483</v>
      </c>
    </row>
    <row r="209" spans="1:9" x14ac:dyDescent="0.3">
      <c r="A209" s="148" t="s">
        <v>133</v>
      </c>
      <c r="B209" s="148" t="s">
        <v>134</v>
      </c>
      <c r="C209" s="153">
        <v>1114.5</v>
      </c>
      <c r="D209" t="s">
        <v>919</v>
      </c>
      <c r="E209" t="s">
        <v>843</v>
      </c>
      <c r="H209">
        <f>VLOOKUP(A209,расчет!$A$4:$BG$257,59,0)</f>
        <v>2303.6022614819726</v>
      </c>
      <c r="I209" s="147">
        <f t="shared" si="3"/>
        <v>1189.1022614819726</v>
      </c>
    </row>
    <row r="210" spans="1:9" x14ac:dyDescent="0.3">
      <c r="A210" s="148" t="s">
        <v>135</v>
      </c>
      <c r="B210" s="148" t="s">
        <v>136</v>
      </c>
      <c r="C210" s="153">
        <v>1116.81</v>
      </c>
      <c r="D210" t="s">
        <v>919</v>
      </c>
      <c r="E210" t="s">
        <v>844</v>
      </c>
      <c r="H210">
        <f>VLOOKUP(A210,расчет!$A$4:$BG$257,59,0)</f>
        <v>1964.9783130702947</v>
      </c>
      <c r="I210" s="147">
        <f t="shared" si="3"/>
        <v>848.16831307029474</v>
      </c>
    </row>
    <row r="211" spans="1:9" x14ac:dyDescent="0.3">
      <c r="A211" s="148" t="s">
        <v>137</v>
      </c>
      <c r="B211" s="148" t="s">
        <v>138</v>
      </c>
      <c r="C211" s="153">
        <v>1708.75</v>
      </c>
      <c r="D211" t="s">
        <v>919</v>
      </c>
      <c r="E211" t="s">
        <v>845</v>
      </c>
      <c r="H211">
        <f>VLOOKUP(A211,расчет!$A$4:$BG$257,59,0)</f>
        <v>3297.1079874080947</v>
      </c>
      <c r="I211" s="147">
        <f t="shared" si="3"/>
        <v>1588.3579874080947</v>
      </c>
    </row>
    <row r="212" spans="1:9" x14ac:dyDescent="0.3">
      <c r="A212" s="148" t="s">
        <v>139</v>
      </c>
      <c r="B212" s="148" t="s">
        <v>140</v>
      </c>
      <c r="C212" s="153">
        <v>2463.8200000000002</v>
      </c>
      <c r="D212" t="s">
        <v>919</v>
      </c>
      <c r="E212" t="s">
        <v>846</v>
      </c>
      <c r="H212">
        <f>VLOOKUP(A212,расчет!$A$4:$BG$257,59,0)</f>
        <v>4287.1860143631029</v>
      </c>
      <c r="I212" s="147">
        <f t="shared" si="3"/>
        <v>1823.3660143631027</v>
      </c>
    </row>
    <row r="213" spans="1:9" x14ac:dyDescent="0.3">
      <c r="A213" s="148" t="s">
        <v>141</v>
      </c>
      <c r="B213" s="148" t="s">
        <v>142</v>
      </c>
      <c r="C213" s="153">
        <v>1935.35</v>
      </c>
      <c r="D213" t="s">
        <v>919</v>
      </c>
      <c r="E213" t="s">
        <v>847</v>
      </c>
      <c r="H213">
        <f>VLOOKUP(A213,расчет!$A$4:$BG$257,59,0)</f>
        <v>2978.7144706191584</v>
      </c>
      <c r="I213" s="147">
        <f t="shared" si="3"/>
        <v>1043.3644706191585</v>
      </c>
    </row>
    <row r="214" spans="1:9" x14ac:dyDescent="0.3">
      <c r="A214" s="148" t="s">
        <v>143</v>
      </c>
      <c r="B214" s="148" t="s">
        <v>144</v>
      </c>
      <c r="C214" s="153">
        <v>1884.48</v>
      </c>
      <c r="D214" t="s">
        <v>919</v>
      </c>
      <c r="E214" t="s">
        <v>848</v>
      </c>
      <c r="H214">
        <f>VLOOKUP(A214,расчет!$A$4:$BG$257,59,0)</f>
        <v>4057.5998953913777</v>
      </c>
      <c r="I214" s="147">
        <f t="shared" si="3"/>
        <v>2173.1198953913777</v>
      </c>
    </row>
    <row r="215" spans="1:9" x14ac:dyDescent="0.3">
      <c r="A215" s="148" t="s">
        <v>145</v>
      </c>
      <c r="B215" s="148" t="s">
        <v>146</v>
      </c>
      <c r="C215" s="153">
        <v>2284.5</v>
      </c>
      <c r="D215" t="s">
        <v>919</v>
      </c>
      <c r="E215" t="s">
        <v>849</v>
      </c>
      <c r="H215">
        <f>VLOOKUP(A215,расчет!$A$4:$BG$257,59,0)</f>
        <v>5143.7510641219569</v>
      </c>
      <c r="I215" s="147">
        <f t="shared" si="3"/>
        <v>2859.2510641219569</v>
      </c>
    </row>
    <row r="216" spans="1:9" x14ac:dyDescent="0.3">
      <c r="A216" s="148" t="s">
        <v>147</v>
      </c>
      <c r="B216" s="148" t="s">
        <v>148</v>
      </c>
      <c r="C216" s="153">
        <v>1112.19</v>
      </c>
      <c r="D216" t="s">
        <v>919</v>
      </c>
      <c r="E216" t="s">
        <v>850</v>
      </c>
      <c r="H216">
        <f>VLOOKUP(A216,расчет!$A$4:$BG$257,59,0)</f>
        <v>2298.8230036780683</v>
      </c>
      <c r="I216" s="147">
        <f t="shared" si="3"/>
        <v>1186.6330036780682</v>
      </c>
    </row>
    <row r="217" spans="1:9" x14ac:dyDescent="0.3">
      <c r="A217" s="148" t="s">
        <v>149</v>
      </c>
      <c r="B217" s="148" t="s">
        <v>150</v>
      </c>
      <c r="C217" s="153">
        <v>1711.06</v>
      </c>
      <c r="D217" t="s">
        <v>919</v>
      </c>
      <c r="E217" t="s">
        <v>851</v>
      </c>
      <c r="H217">
        <f>VLOOKUP(A217,расчет!$A$4:$BG$257,59,0)</f>
        <v>3536.6507748893359</v>
      </c>
      <c r="I217" s="147">
        <f t="shared" si="3"/>
        <v>1825.590774889336</v>
      </c>
    </row>
    <row r="218" spans="1:9" x14ac:dyDescent="0.3">
      <c r="A218" s="148" t="s">
        <v>151</v>
      </c>
      <c r="B218" s="148" t="s">
        <v>152</v>
      </c>
      <c r="C218" s="153">
        <v>1973.11</v>
      </c>
      <c r="D218" t="s">
        <v>919</v>
      </c>
      <c r="E218" t="s">
        <v>852</v>
      </c>
      <c r="H218">
        <f>VLOOKUP(A218,расчет!$A$4:$BG$257,59,0)</f>
        <v>4588.0874917483279</v>
      </c>
      <c r="I218" s="147">
        <f t="shared" si="3"/>
        <v>2614.9774917483282</v>
      </c>
    </row>
    <row r="219" spans="1:9" x14ac:dyDescent="0.3">
      <c r="A219" s="148" t="s">
        <v>153</v>
      </c>
      <c r="B219" s="148" t="s">
        <v>154</v>
      </c>
      <c r="C219" s="153">
        <v>1937.66</v>
      </c>
      <c r="D219" t="s">
        <v>919</v>
      </c>
      <c r="E219" t="s">
        <v>853</v>
      </c>
      <c r="H219">
        <f>VLOOKUP(A219,расчет!$A$4:$BG$257,59,0)</f>
        <v>4005.0180396719775</v>
      </c>
      <c r="I219" s="147">
        <f t="shared" si="3"/>
        <v>2067.3580396719772</v>
      </c>
    </row>
    <row r="220" spans="1:9" x14ac:dyDescent="0.3">
      <c r="A220" s="148" t="s">
        <v>155</v>
      </c>
      <c r="B220" s="148" t="s">
        <v>156</v>
      </c>
      <c r="C220" s="153">
        <v>1704.12</v>
      </c>
      <c r="D220" t="s">
        <v>919</v>
      </c>
      <c r="E220" t="s">
        <v>854</v>
      </c>
      <c r="H220">
        <f>VLOOKUP(A220,расчет!$A$4:$BG$257,59,0)</f>
        <v>3522.3130014776225</v>
      </c>
      <c r="I220" s="147">
        <f t="shared" si="3"/>
        <v>1818.1930014776226</v>
      </c>
    </row>
    <row r="221" spans="1:9" x14ac:dyDescent="0.3">
      <c r="A221" s="148" t="s">
        <v>157</v>
      </c>
      <c r="B221" s="148" t="s">
        <v>158</v>
      </c>
      <c r="C221" s="149">
        <v>838.57</v>
      </c>
      <c r="D221" t="s">
        <v>919</v>
      </c>
      <c r="E221" t="s">
        <v>855</v>
      </c>
      <c r="H221">
        <f>VLOOKUP(A221,расчет!$A$4:$BG$257,59,0)</f>
        <v>3899.8743679860786</v>
      </c>
      <c r="I221" s="147">
        <f t="shared" si="3"/>
        <v>3061.3043679860784</v>
      </c>
    </row>
    <row r="222" spans="1:9" x14ac:dyDescent="0.3">
      <c r="A222" s="148" t="s">
        <v>159</v>
      </c>
      <c r="B222" s="148" t="s">
        <v>160</v>
      </c>
      <c r="C222" s="153">
        <v>2279.87</v>
      </c>
      <c r="D222" t="s">
        <v>919</v>
      </c>
      <c r="E222" t="s">
        <v>856</v>
      </c>
      <c r="H222">
        <f>VLOOKUP(A222,расчет!$A$4:$BG$257,59,0)</f>
        <v>4712.3481946498441</v>
      </c>
      <c r="I222" s="147">
        <f t="shared" si="3"/>
        <v>2432.4781946498442</v>
      </c>
    </row>
    <row r="223" spans="1:9" x14ac:dyDescent="0.3">
      <c r="A223" s="148" t="s">
        <v>161</v>
      </c>
      <c r="B223" s="148" t="s">
        <v>162</v>
      </c>
      <c r="C223" s="153">
        <v>1116.81</v>
      </c>
      <c r="D223" t="s">
        <v>919</v>
      </c>
      <c r="E223" t="s">
        <v>857</v>
      </c>
      <c r="H223">
        <f>VLOOKUP(A223,расчет!$A$4:$BG$257,59,0)</f>
        <v>2308.3815192858769</v>
      </c>
      <c r="I223" s="147">
        <f t="shared" si="3"/>
        <v>1191.571519285877</v>
      </c>
    </row>
    <row r="224" spans="1:9" x14ac:dyDescent="0.3">
      <c r="A224" s="148" t="s">
        <v>163</v>
      </c>
      <c r="B224" s="148" t="s">
        <v>164</v>
      </c>
      <c r="C224" s="153">
        <v>1708.75</v>
      </c>
      <c r="D224" t="s">
        <v>919</v>
      </c>
      <c r="E224" t="s">
        <v>858</v>
      </c>
      <c r="H224">
        <f>VLOOKUP(A224,расчет!$A$4:$BG$257,59,0)</f>
        <v>3531.8715170854316</v>
      </c>
      <c r="I224" s="147">
        <f t="shared" si="3"/>
        <v>1823.1215170854316</v>
      </c>
    </row>
    <row r="225" spans="1:9" x14ac:dyDescent="0.3">
      <c r="A225" s="148" t="s">
        <v>518</v>
      </c>
      <c r="B225" s="148" t="s">
        <v>166</v>
      </c>
      <c r="C225" s="153">
        <v>2219.75</v>
      </c>
      <c r="D225" t="s">
        <v>919</v>
      </c>
      <c r="E225" t="s">
        <v>909</v>
      </c>
      <c r="H225">
        <f>VLOOKUP(A225,расчет!$A$4:$BG$257,59,0)</f>
        <v>4588.0874917483279</v>
      </c>
      <c r="I225" s="147">
        <f t="shared" si="3"/>
        <v>2368.3374917483279</v>
      </c>
    </row>
    <row r="226" spans="1:9" x14ac:dyDescent="0.3">
      <c r="A226" s="148" t="s">
        <v>167</v>
      </c>
      <c r="B226" s="148" t="s">
        <v>168</v>
      </c>
      <c r="C226" s="153">
        <v>1718.25</v>
      </c>
      <c r="D226" t="s">
        <v>919</v>
      </c>
      <c r="E226" t="s">
        <v>860</v>
      </c>
      <c r="H226">
        <f>VLOOKUP(A226,расчет!$A$4:$BG$257,59,0)</f>
        <v>3995.4595240641684</v>
      </c>
      <c r="I226" s="147">
        <f t="shared" si="3"/>
        <v>2277.2095240641684</v>
      </c>
    </row>
    <row r="227" spans="1:9" x14ac:dyDescent="0.3">
      <c r="A227" s="148" t="s">
        <v>169</v>
      </c>
      <c r="B227" s="148" t="s">
        <v>170</v>
      </c>
      <c r="C227" s="153">
        <v>1882.17</v>
      </c>
      <c r="D227" t="s">
        <v>919</v>
      </c>
      <c r="E227" t="s">
        <v>861</v>
      </c>
      <c r="H227">
        <f>VLOOKUP(A227,расчет!$A$4:$BG$257,59,0)</f>
        <v>3890.3158523782695</v>
      </c>
      <c r="I227" s="147">
        <f t="shared" si="3"/>
        <v>2008.1458523782694</v>
      </c>
    </row>
    <row r="228" spans="1:9" x14ac:dyDescent="0.3">
      <c r="A228" s="148" t="s">
        <v>171</v>
      </c>
      <c r="B228" s="148" t="s">
        <v>172</v>
      </c>
      <c r="C228" s="153">
        <v>2277.56</v>
      </c>
      <c r="D228" t="s">
        <v>919</v>
      </c>
      <c r="E228" t="s">
        <v>862</v>
      </c>
      <c r="H228">
        <f>VLOOKUP(A228,расчет!$A$4:$BG$257,59,0)</f>
        <v>4707.5689368459398</v>
      </c>
      <c r="I228" s="147">
        <f t="shared" si="3"/>
        <v>2430.0089368459398</v>
      </c>
    </row>
    <row r="229" spans="1:9" x14ac:dyDescent="0.3">
      <c r="A229" s="148" t="s">
        <v>173</v>
      </c>
      <c r="B229" s="148" t="s">
        <v>174</v>
      </c>
      <c r="C229" s="149">
        <v>496.36</v>
      </c>
      <c r="D229" t="s">
        <v>919</v>
      </c>
      <c r="E229" t="s">
        <v>863</v>
      </c>
      <c r="H229">
        <f>VLOOKUP(A229,расчет!$A$4:$BG$257,59,0)</f>
        <v>2308.3815192858769</v>
      </c>
      <c r="I229" s="147">
        <f t="shared" si="3"/>
        <v>1812.0215192858768</v>
      </c>
    </row>
    <row r="230" spans="1:9" x14ac:dyDescent="0.3">
      <c r="A230" s="148" t="s">
        <v>175</v>
      </c>
      <c r="B230" s="148" t="s">
        <v>176</v>
      </c>
      <c r="C230" s="153">
        <v>1715.69</v>
      </c>
      <c r="D230" t="s">
        <v>919</v>
      </c>
      <c r="E230" t="s">
        <v>864</v>
      </c>
      <c r="H230">
        <f>VLOOKUP(A230,расчет!$A$4:$BG$257,59,0)</f>
        <v>3546.209290497145</v>
      </c>
      <c r="I230" s="147">
        <f t="shared" si="3"/>
        <v>1830.519290497145</v>
      </c>
    </row>
    <row r="231" spans="1:9" x14ac:dyDescent="0.3">
      <c r="A231" s="148" t="s">
        <v>177</v>
      </c>
      <c r="B231" s="148" t="s">
        <v>178</v>
      </c>
      <c r="C231" s="153">
        <v>3179.59</v>
      </c>
      <c r="D231" t="s">
        <v>919</v>
      </c>
      <c r="E231" t="s">
        <v>865</v>
      </c>
      <c r="H231">
        <f>VLOOKUP(A231,расчет!$A$4:$BG$257,59,0)</f>
        <v>5230.1294921022109</v>
      </c>
      <c r="I231" s="147">
        <f t="shared" si="3"/>
        <v>2050.5394921022107</v>
      </c>
    </row>
    <row r="232" spans="1:9" x14ac:dyDescent="0.3">
      <c r="A232" s="148" t="s">
        <v>179</v>
      </c>
      <c r="B232" s="148" t="s">
        <v>180</v>
      </c>
      <c r="C232" s="153">
        <v>3445.76</v>
      </c>
      <c r="D232" t="s">
        <v>919</v>
      </c>
      <c r="E232" t="s">
        <v>866</v>
      </c>
      <c r="H232">
        <f>VLOOKUP(A232,расчет!$A$4:$BG$257,59,0)</f>
        <v>5430.1089472207159</v>
      </c>
      <c r="I232" s="147">
        <f t="shared" si="3"/>
        <v>1984.3489472207157</v>
      </c>
    </row>
    <row r="233" spans="1:9" x14ac:dyDescent="0.3">
      <c r="A233" s="148" t="s">
        <v>182</v>
      </c>
      <c r="B233" s="148" t="s">
        <v>183</v>
      </c>
      <c r="C233" s="153">
        <v>5798.08</v>
      </c>
      <c r="D233" t="s">
        <v>919</v>
      </c>
      <c r="E233" t="s">
        <v>867</v>
      </c>
      <c r="H233">
        <f>VLOOKUP(A233,расчет!$A$4:$BG$257,59,0)</f>
        <v>7083.93655225768</v>
      </c>
      <c r="I233" s="147">
        <f t="shared" si="3"/>
        <v>1285.8565522576801</v>
      </c>
    </row>
    <row r="234" spans="1:9" x14ac:dyDescent="0.3">
      <c r="A234" s="148" t="s">
        <v>185</v>
      </c>
      <c r="B234" s="148" t="s">
        <v>186</v>
      </c>
      <c r="C234" s="153">
        <v>2284.5</v>
      </c>
      <c r="D234" t="s">
        <v>919</v>
      </c>
      <c r="E234" t="s">
        <v>868</v>
      </c>
      <c r="H234">
        <f>VLOOKUP(A234,расчет!$A$4:$BG$257,59,0)</f>
        <v>4721.9067102576537</v>
      </c>
      <c r="I234" s="147">
        <f t="shared" si="3"/>
        <v>2437.4067102576537</v>
      </c>
    </row>
    <row r="235" spans="1:9" x14ac:dyDescent="0.3">
      <c r="A235" s="148" t="s">
        <v>187</v>
      </c>
      <c r="B235" s="148" t="s">
        <v>188</v>
      </c>
      <c r="C235" s="153">
        <v>1121.44</v>
      </c>
      <c r="D235" t="s">
        <v>919</v>
      </c>
      <c r="E235" t="s">
        <v>869</v>
      </c>
      <c r="H235">
        <f>VLOOKUP(A235,расчет!$A$4:$BG$257,59,0)</f>
        <v>2317.9400348936865</v>
      </c>
      <c r="I235" s="147">
        <f t="shared" si="3"/>
        <v>1196.5000348936865</v>
      </c>
    </row>
    <row r="236" spans="1:9" x14ac:dyDescent="0.3">
      <c r="A236" s="148" t="s">
        <v>189</v>
      </c>
      <c r="B236" s="148" t="s">
        <v>190</v>
      </c>
      <c r="C236" s="153">
        <v>1711.06</v>
      </c>
      <c r="D236" t="s">
        <v>919</v>
      </c>
      <c r="E236" t="s">
        <v>870</v>
      </c>
      <c r="H236">
        <f>VLOOKUP(A236,расчет!$A$4:$BG$257,59,0)</f>
        <v>3536.6507748893359</v>
      </c>
      <c r="I236" s="147">
        <f t="shared" si="3"/>
        <v>1825.590774889336</v>
      </c>
    </row>
    <row r="237" spans="1:9" x14ac:dyDescent="0.3">
      <c r="A237" s="148" t="s">
        <v>191</v>
      </c>
      <c r="B237" s="148" t="s">
        <v>192</v>
      </c>
      <c r="C237" s="153">
        <v>4914.55</v>
      </c>
      <c r="D237" t="s">
        <v>919</v>
      </c>
      <c r="E237" t="s">
        <v>871</v>
      </c>
      <c r="H237">
        <f>VLOOKUP(A237,расчет!$A$4:$BG$257,59,0)</f>
        <v>9124.5081468047574</v>
      </c>
      <c r="I237" s="147">
        <f t="shared" si="3"/>
        <v>4209.9581468047572</v>
      </c>
    </row>
    <row r="238" spans="1:9" x14ac:dyDescent="0.3">
      <c r="A238" s="148" t="s">
        <v>193</v>
      </c>
      <c r="B238" s="148" t="s">
        <v>194</v>
      </c>
      <c r="C238" s="153">
        <v>2589.71</v>
      </c>
      <c r="D238" t="s">
        <v>919</v>
      </c>
      <c r="E238" t="s">
        <v>872</v>
      </c>
      <c r="H238">
        <f>VLOOKUP(A238,расчет!$A$4:$BG$257,59,0)</f>
        <v>5601.6072175074714</v>
      </c>
      <c r="I238" s="147">
        <f t="shared" si="3"/>
        <v>3011.8972175074714</v>
      </c>
    </row>
    <row r="239" spans="1:9" x14ac:dyDescent="0.3">
      <c r="A239" s="148" t="s">
        <v>195</v>
      </c>
      <c r="B239" s="148" t="s">
        <v>196</v>
      </c>
      <c r="C239" s="153">
        <v>4328.5200000000004</v>
      </c>
      <c r="D239" t="s">
        <v>919</v>
      </c>
      <c r="E239" t="s">
        <v>873</v>
      </c>
      <c r="H239">
        <f>VLOOKUP(A239,расчет!$A$4:$BG$257,59,0)</f>
        <v>7680.2529501648714</v>
      </c>
      <c r="I239" s="147">
        <f t="shared" si="3"/>
        <v>3351.732950164871</v>
      </c>
    </row>
    <row r="240" spans="1:9" x14ac:dyDescent="0.3">
      <c r="A240" s="148" t="s">
        <v>197</v>
      </c>
      <c r="B240" s="148" t="s">
        <v>198</v>
      </c>
      <c r="C240" s="153">
        <v>1126.06</v>
      </c>
      <c r="D240" t="s">
        <v>919</v>
      </c>
      <c r="E240" t="s">
        <v>874</v>
      </c>
      <c r="H240">
        <f>VLOOKUP(A240,расчет!$A$4:$BG$257,59,0)</f>
        <v>2099.262882418137</v>
      </c>
      <c r="I240" s="147">
        <f t="shared" si="3"/>
        <v>973.20288241813705</v>
      </c>
    </row>
    <row r="241" spans="1:9" x14ac:dyDescent="0.3">
      <c r="A241" s="148" t="s">
        <v>199</v>
      </c>
      <c r="B241" s="148" t="s">
        <v>200</v>
      </c>
      <c r="C241" s="153">
        <v>2321.4899999999998</v>
      </c>
      <c r="D241" t="s">
        <v>919</v>
      </c>
      <c r="E241" t="s">
        <v>875</v>
      </c>
      <c r="H241">
        <f>VLOOKUP(A241,расчет!$A$4:$BG$257,59,0)</f>
        <v>4798.3748351201266</v>
      </c>
      <c r="I241" s="147">
        <f t="shared" si="3"/>
        <v>2476.8848351201268</v>
      </c>
    </row>
    <row r="242" spans="1:9" x14ac:dyDescent="0.3">
      <c r="A242" s="148" t="s">
        <v>201</v>
      </c>
      <c r="B242" s="148" t="s">
        <v>202</v>
      </c>
      <c r="C242" s="153">
        <v>2172.48</v>
      </c>
      <c r="D242" t="s">
        <v>919</v>
      </c>
      <c r="E242" t="s">
        <v>876</v>
      </c>
      <c r="H242">
        <f>VLOOKUP(A242,расчет!$A$4:$BG$257,59,0)</f>
        <v>4525.2864432612114</v>
      </c>
      <c r="I242" s="147">
        <f t="shared" si="3"/>
        <v>2352.8064432612114</v>
      </c>
    </row>
    <row r="243" spans="1:9" x14ac:dyDescent="0.3">
      <c r="A243" s="148" t="s">
        <v>203</v>
      </c>
      <c r="B243" s="148" t="s">
        <v>204</v>
      </c>
      <c r="C243" s="153">
        <v>3489.69</v>
      </c>
      <c r="D243" t="s">
        <v>919</v>
      </c>
      <c r="E243" t="s">
        <v>877</v>
      </c>
      <c r="H243">
        <f>VLOOKUP(A243,расчет!$A$4:$BG$257,59,0)</f>
        <v>5296.9025385931782</v>
      </c>
      <c r="I243" s="147">
        <f t="shared" si="3"/>
        <v>1807.2125385931781</v>
      </c>
    </row>
    <row r="244" spans="1:9" x14ac:dyDescent="0.3">
      <c r="A244" s="148" t="s">
        <v>205</v>
      </c>
      <c r="B244" s="148" t="s">
        <v>206</v>
      </c>
      <c r="C244" s="153">
        <v>2862.81</v>
      </c>
      <c r="D244" t="s">
        <v>919</v>
      </c>
      <c r="E244" t="s">
        <v>878</v>
      </c>
      <c r="H244">
        <f>VLOOKUP(A244,расчет!$A$4:$BG$257,59,0)</f>
        <v>6046.4739411385717</v>
      </c>
      <c r="I244" s="147">
        <f t="shared" si="3"/>
        <v>3183.6639411385718</v>
      </c>
    </row>
    <row r="245" spans="1:9" x14ac:dyDescent="0.3">
      <c r="H245">
        <f>SUM(H1:H244)</f>
        <v>378323.06443999987</v>
      </c>
      <c r="I245" s="77">
        <f>SUM(I1:I244)</f>
        <v>189764.9044399999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расшифровка</vt:lpstr>
      <vt:lpstr>112</vt:lpstr>
      <vt:lpstr>расчет</vt:lpstr>
      <vt:lpstr>расш</vt:lpstr>
      <vt:lpstr>общ. показания</vt:lpstr>
      <vt:lpstr>показания на 31.12.23</vt:lpstr>
      <vt:lpstr>показания на 30.06.24</vt:lpstr>
      <vt:lpstr>показания на 31.12.24</vt:lpstr>
      <vt:lpstr>лист</vt:lpstr>
      <vt:lpstr>январь 24</vt:lpstr>
      <vt:lpstr>февраль 24</vt:lpstr>
      <vt:lpstr>март 24</vt:lpstr>
      <vt:lpstr>апрель 24</vt:lpstr>
      <vt:lpstr>май 24</vt:lpstr>
      <vt:lpstr>октябрь 2024</vt:lpstr>
      <vt:lpstr>ноябрь 24</vt:lpstr>
      <vt:lpstr>декабрь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Казенова Мария</dc:creator>
  <cp:lastModifiedBy>Юсаева Элина</cp:lastModifiedBy>
  <dcterms:created xsi:type="dcterms:W3CDTF">2024-12-09T06:49:10Z</dcterms:created>
  <dcterms:modified xsi:type="dcterms:W3CDTF">2025-02-04T10:21:11Z</dcterms:modified>
</cp:coreProperties>
</file>